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827"/>
  <workbookPr defaultThemeVersion="124226"/>
  <mc:AlternateContent xmlns:mc="http://schemas.openxmlformats.org/markup-compatibility/2006">
    <mc:Choice Requires="x15">
      <x15ac:absPath xmlns:x15ac="http://schemas.microsoft.com/office/spreadsheetml/2010/11/ac" url="C:\Users\USER\Desktop\PROJECTE PUIDGOLLERS\PROJECTE ARQUITECTURA\1 - EDITABLES\Doc. escrita\"/>
    </mc:Choice>
  </mc:AlternateContent>
  <bookViews>
    <workbookView xWindow="0" yWindow="60" windowWidth="20490" windowHeight="7635" tabRatio="956"/>
  </bookViews>
  <sheets>
    <sheet name="RESUM" sheetId="12" r:id="rId1"/>
    <sheet name="CRITERI INICIAL" sheetId="28" r:id="rId2"/>
    <sheet name="T. PREVIS I ENDERROCS" sheetId="24" r:id="rId3"/>
    <sheet name="MOVIMIENT DE TERRES" sheetId="16" r:id="rId4"/>
    <sheet name="CIMENTACIONS I MURS" sheetId="17" r:id="rId5"/>
    <sheet name="ESTRUCTURA" sheetId="4" r:id="rId6"/>
    <sheet name="PALETERIA" sheetId="5" r:id="rId7"/>
    <sheet name="PAVIMENTS" sheetId="6" r:id="rId8"/>
    <sheet name="REVESTIMIENTS" sheetId="7" r:id="rId9"/>
    <sheet name="ENGUIXATS" sheetId="25" r:id="rId10"/>
    <sheet name="FALSOS SOSTRES" sheetId="9" r:id="rId11"/>
    <sheet name="FUSTERIES " sheetId="21" r:id="rId12"/>
    <sheet name="METAL·LISTERIA" sheetId="27" r:id="rId13"/>
    <sheet name="SANITARIS" sheetId="10" r:id="rId14"/>
    <sheet name="CUINES" sheetId="30" r:id="rId15"/>
    <sheet name="INSTAL·LACIONS" sheetId="11" r:id="rId16"/>
    <sheet name="COBERTES" sheetId="29" r:id="rId17"/>
    <sheet name="PINTURES" sheetId="14" r:id="rId18"/>
    <sheet name="VARIS " sheetId="15" r:id="rId19"/>
  </sheets>
  <definedNames>
    <definedName name="_xlnm.Print_Area" localSheetId="4">'CIMENTACIONS I MURS'!$A$1:$F$40</definedName>
    <definedName name="_xlnm.Print_Area" localSheetId="16">COBERTES!$A$1:$F$11</definedName>
    <definedName name="_xlnm.Print_Area" localSheetId="1">'CRITERI INICIAL'!$A$1:$F$11</definedName>
    <definedName name="_xlnm.Print_Area" localSheetId="9">ENGUIXATS!$A$1:$F$41</definedName>
    <definedName name="_xlnm.Print_Area" localSheetId="5">ESTRUCTURA!$A$1:$F$114</definedName>
    <definedName name="_xlnm.Print_Area" localSheetId="10">'FALSOS SOSTRES'!$A$1:$F$21</definedName>
    <definedName name="_xlnm.Print_Area" localSheetId="11">'FUSTERIES '!$A$1:$F$144</definedName>
    <definedName name="_xlnm.Print_Area" localSheetId="15">INSTAL·LACIONS!$A$1:$F$272</definedName>
    <definedName name="_xlnm.Print_Area" localSheetId="12">METAL·LISTERIA!$A$1:$F$123</definedName>
    <definedName name="_xlnm.Print_Area" localSheetId="3">'MOVIMIENT DE TERRES'!$A$1:$F$37</definedName>
    <definedName name="_xlnm.Print_Area" localSheetId="6">PALETERIA!$A$1:$F$64</definedName>
    <definedName name="_xlnm.Print_Area" localSheetId="7">PAVIMENTS!$A$1:$F$23</definedName>
    <definedName name="_xlnm.Print_Area" localSheetId="17">PINTURES!$A$1:$F$29</definedName>
    <definedName name="_xlnm.Print_Area" localSheetId="0">RESUM!$A$1:$F$54</definedName>
    <definedName name="_xlnm.Print_Area" localSheetId="8">REVESTIMIENTS!$A$1:$F$63</definedName>
    <definedName name="_xlnm.Print_Area" localSheetId="13">SANITARIS!$A$1:$F$47</definedName>
    <definedName name="_xlnm.Print_Area" localSheetId="2">'T. PREVIS I ENDERROCS'!$A$1:$F$131</definedName>
    <definedName name="_xlnm.Print_Area" localSheetId="18">'VARIS '!$A$1:$F$20</definedName>
    <definedName name="Print_Area" localSheetId="4">'CIMENTACIONS I MURS'!$A$1:$F$40</definedName>
    <definedName name="Print_Area" localSheetId="16">COBERTES!$A$1:$F$14</definedName>
    <definedName name="Print_Area" localSheetId="1">'CRITERI INICIAL'!$A$1:$F$8</definedName>
    <definedName name="Print_Area" localSheetId="14">CUINES!$A$1:$F$14</definedName>
    <definedName name="Print_Area" localSheetId="9">ENGUIXATS!$A$1:$F$24</definedName>
    <definedName name="Print_Area" localSheetId="5">ESTRUCTURA!$A$1:$F$114</definedName>
    <definedName name="Print_Area" localSheetId="10">'FALSOS SOSTRES'!$A$2:$F$21</definedName>
    <definedName name="Print_Area" localSheetId="11">'FUSTERIES '!$A$1:$F$143</definedName>
    <definedName name="Print_Area" localSheetId="15">INSTAL·LACIONS!$A$1:$F$275</definedName>
    <definedName name="Print_Area" localSheetId="12">METAL·LISTERIA!$A$1:$F$123</definedName>
    <definedName name="Print_Area" localSheetId="3">'MOVIMIENT DE TERRES'!$A$1:$F$37</definedName>
    <definedName name="Print_Area" localSheetId="6">PALETERIA!$A$1:$F$67</definedName>
    <definedName name="Print_Area" localSheetId="7">PAVIMENTS!$A$1:$F$23</definedName>
    <definedName name="Print_Area" localSheetId="17">PINTURES!$A$1:$F$15</definedName>
    <definedName name="Print_Area" localSheetId="0">RESUM!$A$1:$F$43</definedName>
    <definedName name="Print_Area" localSheetId="8">REVESTIMIENTS!$A$1:$F$44</definedName>
    <definedName name="Print_Area" localSheetId="13">SANITARIS!$A$1:$F$47</definedName>
    <definedName name="Print_Area" localSheetId="2">'T. PREVIS I ENDERROCS'!$A$1:$F$131</definedName>
    <definedName name="Print_Area" localSheetId="18">'VARIS '!$A$1:$F$20</definedName>
    <definedName name="Print_Titles" localSheetId="4">'CIMENTACIONS I MURS'!$2:$6</definedName>
    <definedName name="Print_Titles" localSheetId="16">COBERTES!$2:$6</definedName>
    <definedName name="Print_Titles" localSheetId="1">'CRITERI INICIAL'!$2:$5</definedName>
    <definedName name="Print_Titles" localSheetId="14">CUINES!$2:$6</definedName>
    <definedName name="Print_Titles" localSheetId="9">ENGUIXATS!$2:$6</definedName>
    <definedName name="Print_Titles" localSheetId="5">ESTRUCTURA!$2:$6</definedName>
    <definedName name="Print_Titles" localSheetId="10">'FALSOS SOSTRES'!$2:$6</definedName>
    <definedName name="Print_Titles" localSheetId="11">'FUSTERIES '!$2:$6</definedName>
    <definedName name="Print_Titles" localSheetId="15">INSTAL·LACIONS!$2:$6</definedName>
    <definedName name="Print_Titles" localSheetId="12">METAL·LISTERIA!$2:$6</definedName>
    <definedName name="Print_Titles" localSheetId="3">'MOVIMIENT DE TERRES'!$2:$6</definedName>
    <definedName name="Print_Titles" localSheetId="6">PALETERIA!$2:$6</definedName>
    <definedName name="Print_Titles" localSheetId="7">PAVIMENTS!$2:$6</definedName>
    <definedName name="Print_Titles" localSheetId="17">PINTURES!$2:$6</definedName>
    <definedName name="Print_Titles" localSheetId="0">RESUM!$2:$6</definedName>
    <definedName name="Print_Titles" localSheetId="8">REVESTIMIENTS!$2:$6</definedName>
    <definedName name="Print_Titles" localSheetId="13">SANITARIS!$2:$6</definedName>
    <definedName name="Print_Titles" localSheetId="2">'T. PREVIS I ENDERROCS'!$2:$7</definedName>
    <definedName name="Print_Titles" localSheetId="18">'VARIS '!$2:$6</definedName>
    <definedName name="_xlnm.Print_Titles" localSheetId="4">'CIMENTACIONS I MURS'!$2:$6</definedName>
    <definedName name="_xlnm.Print_Titles" localSheetId="16">COBERTES!$2:$6</definedName>
    <definedName name="_xlnm.Print_Titles" localSheetId="1">'CRITERI INICIAL'!$2:$5</definedName>
    <definedName name="_xlnm.Print_Titles" localSheetId="14">CUINES!$2:$6</definedName>
    <definedName name="_xlnm.Print_Titles" localSheetId="9">ENGUIXATS!$2:$6</definedName>
    <definedName name="_xlnm.Print_Titles" localSheetId="5">ESTRUCTURA!$2:$6</definedName>
    <definedName name="_xlnm.Print_Titles" localSheetId="10">'FALSOS SOSTRES'!$2:$6</definedName>
    <definedName name="_xlnm.Print_Titles" localSheetId="11">'FUSTERIES '!$2:$6</definedName>
    <definedName name="_xlnm.Print_Titles" localSheetId="15">INSTAL·LACIONS!$2:$6</definedName>
    <definedName name="_xlnm.Print_Titles" localSheetId="12">METAL·LISTERIA!$2:$6</definedName>
    <definedName name="_xlnm.Print_Titles" localSheetId="3">'MOVIMIENT DE TERRES'!$2:$6</definedName>
    <definedName name="_xlnm.Print_Titles" localSheetId="6">PALETERIA!$2:$6</definedName>
    <definedName name="_xlnm.Print_Titles" localSheetId="7">PAVIMENTS!$2:$6</definedName>
    <definedName name="_xlnm.Print_Titles" localSheetId="17">PINTURES!$2:$6</definedName>
    <definedName name="_xlnm.Print_Titles" localSheetId="0">RESUM!$2:$2</definedName>
    <definedName name="_xlnm.Print_Titles" localSheetId="8">REVESTIMIENTS!$2:$6</definedName>
    <definedName name="_xlnm.Print_Titles" localSheetId="13">SANITARIS!$2:$6</definedName>
    <definedName name="_xlnm.Print_Titles" localSheetId="2">'T. PREVIS I ENDERROCS'!$2:$6</definedName>
    <definedName name="_xlnm.Print_Titles" localSheetId="18">'VARIS '!$2:$6</definedName>
  </definedNames>
  <calcPr calcId="162913"/>
</workbook>
</file>

<file path=xl/calcChain.xml><?xml version="1.0" encoding="utf-8"?>
<calcChain xmlns="http://schemas.openxmlformats.org/spreadsheetml/2006/main">
  <c r="E9" i="24" l="1"/>
  <c r="E112" i="4"/>
  <c r="E9" i="10"/>
  <c r="E12" i="27"/>
  <c r="E9" i="27"/>
  <c r="E9" i="21"/>
  <c r="E9" i="9"/>
  <c r="E39" i="25"/>
  <c r="E32" i="25"/>
  <c r="E27" i="25"/>
  <c r="E24" i="25"/>
  <c r="E21" i="25"/>
  <c r="E18" i="25"/>
  <c r="E15" i="25"/>
  <c r="E12" i="25"/>
  <c r="E9" i="25"/>
  <c r="E61" i="7"/>
  <c r="E58" i="7"/>
  <c r="E43" i="7"/>
  <c r="E40" i="7"/>
  <c r="E37" i="7"/>
  <c r="E34" i="7"/>
  <c r="E31" i="7"/>
  <c r="E28" i="7"/>
  <c r="E18" i="7"/>
  <c r="E15" i="7"/>
  <c r="E12" i="7"/>
  <c r="E9" i="7"/>
  <c r="E21" i="6"/>
  <c r="E18" i="6"/>
  <c r="E15" i="6"/>
  <c r="E12" i="6"/>
  <c r="E9" i="6"/>
  <c r="E58" i="5"/>
  <c r="E55" i="5"/>
  <c r="E52" i="5"/>
  <c r="E51" i="5"/>
  <c r="E44" i="5"/>
  <c r="E41" i="5"/>
  <c r="E38" i="5"/>
  <c r="E35" i="5"/>
  <c r="E32" i="5"/>
  <c r="E29" i="5"/>
  <c r="E18" i="5"/>
  <c r="E15" i="5"/>
  <c r="E12" i="5"/>
  <c r="E9" i="5"/>
  <c r="E109" i="4"/>
  <c r="E99" i="4"/>
  <c r="E98" i="4"/>
  <c r="E93" i="4"/>
  <c r="E90" i="4"/>
  <c r="E81" i="4"/>
  <c r="E78" i="4"/>
  <c r="E75" i="4"/>
  <c r="E64" i="4"/>
  <c r="E61" i="4"/>
  <c r="E58" i="4"/>
  <c r="E53" i="4"/>
  <c r="E50" i="4"/>
  <c r="E47" i="4"/>
  <c r="E34" i="4"/>
  <c r="E31" i="4"/>
  <c r="E28" i="4"/>
  <c r="E25" i="4"/>
  <c r="E18" i="4"/>
  <c r="E15" i="4"/>
  <c r="E12" i="4"/>
  <c r="E9" i="4"/>
  <c r="E38" i="17"/>
  <c r="E35" i="17"/>
  <c r="E32" i="17"/>
  <c r="E31" i="17"/>
  <c r="E26" i="17"/>
  <c r="E21" i="17"/>
  <c r="E18" i="17"/>
  <c r="E15" i="17"/>
  <c r="E12" i="17"/>
  <c r="E9" i="17"/>
  <c r="E35" i="16"/>
  <c r="E32" i="16"/>
  <c r="E29" i="16"/>
  <c r="E26" i="16"/>
  <c r="E18" i="16"/>
  <c r="E12" i="16"/>
  <c r="E9" i="16"/>
  <c r="E37" i="16" s="1"/>
  <c r="E129" i="24"/>
  <c r="E126" i="24"/>
  <c r="E123" i="24"/>
  <c r="E120" i="24"/>
  <c r="E117" i="24"/>
  <c r="E114" i="24"/>
  <c r="E105" i="24"/>
  <c r="E102" i="24"/>
  <c r="E99" i="24"/>
  <c r="E96" i="24"/>
  <c r="E93" i="24"/>
  <c r="E90" i="24"/>
  <c r="E87" i="24"/>
  <c r="E84" i="24"/>
  <c r="E81" i="24"/>
  <c r="E78" i="24"/>
  <c r="E75" i="24"/>
  <c r="E72" i="24"/>
  <c r="E69" i="24"/>
  <c r="E60" i="24"/>
  <c r="E57" i="24"/>
  <c r="E54" i="24"/>
  <c r="E51" i="24"/>
  <c r="E48" i="24"/>
  <c r="E45" i="24"/>
  <c r="E42" i="24"/>
  <c r="E38" i="24"/>
  <c r="E37" i="24"/>
  <c r="E32" i="24"/>
  <c r="E29" i="24"/>
  <c r="E21" i="24"/>
  <c r="E18" i="24"/>
  <c r="E15" i="24"/>
  <c r="E12" i="24"/>
  <c r="D61" i="7" l="1"/>
  <c r="F61" i="7" s="1"/>
  <c r="F58" i="7"/>
  <c r="E94" i="21" l="1"/>
  <c r="F135" i="21"/>
  <c r="F39" i="25" l="1"/>
  <c r="F12" i="4" l="1"/>
  <c r="F27" i="14"/>
  <c r="F29" i="5" l="1"/>
  <c r="F71" i="27" l="1"/>
  <c r="F68" i="27"/>
  <c r="F141" i="21"/>
  <c r="D58" i="5"/>
  <c r="F56" i="21"/>
  <c r="F121" i="27" l="1"/>
  <c r="F65" i="27" l="1"/>
  <c r="F34" i="27"/>
  <c r="F28" i="27" l="1"/>
  <c r="F15" i="27"/>
  <c r="F58" i="5"/>
  <c r="D18" i="14"/>
  <c r="D9" i="14"/>
  <c r="F43" i="7"/>
  <c r="F118" i="27"/>
  <c r="F265" i="11" l="1"/>
  <c r="F263" i="11"/>
  <c r="F261" i="11"/>
  <c r="F259" i="11"/>
  <c r="F254" i="11"/>
  <c r="F252" i="11"/>
  <c r="F250" i="11"/>
  <c r="F248" i="11"/>
  <c r="F246" i="11"/>
  <c r="F244" i="11"/>
  <c r="F242" i="11"/>
  <c r="F240" i="11"/>
  <c r="F233" i="11"/>
  <c r="F231" i="11"/>
  <c r="F229" i="11"/>
  <c r="F227" i="11"/>
  <c r="F225" i="11"/>
  <c r="F223" i="11"/>
  <c r="F221" i="11"/>
  <c r="F219" i="11"/>
  <c r="F217" i="11"/>
  <c r="F215" i="11"/>
  <c r="F213" i="11"/>
  <c r="F211" i="11"/>
  <c r="F209" i="11"/>
  <c r="F207" i="11"/>
  <c r="F205" i="11"/>
  <c r="F203" i="11"/>
  <c r="F201" i="11"/>
  <c r="F199" i="11"/>
  <c r="F197" i="11"/>
  <c r="F195" i="11"/>
  <c r="F193" i="11"/>
  <c r="F191" i="11"/>
  <c r="F189" i="11"/>
  <c r="F187" i="11"/>
  <c r="F185" i="11"/>
  <c r="E235" i="11" s="1"/>
  <c r="D184" i="11"/>
  <c r="F180" i="11"/>
  <c r="F178" i="11"/>
  <c r="F176" i="11"/>
  <c r="F174" i="11"/>
  <c r="F172" i="11"/>
  <c r="F170" i="11"/>
  <c r="F168" i="11"/>
  <c r="F166" i="11"/>
  <c r="F164" i="11"/>
  <c r="F162" i="11"/>
  <c r="F160" i="11"/>
  <c r="F158" i="11"/>
  <c r="F156" i="11"/>
  <c r="F154" i="11"/>
  <c r="F152" i="11"/>
  <c r="F150" i="11"/>
  <c r="F148" i="11"/>
  <c r="F146" i="11"/>
  <c r="F144" i="11"/>
  <c r="F143" i="11"/>
  <c r="F142" i="11"/>
  <c r="F140" i="11"/>
  <c r="F138" i="11"/>
  <c r="F136" i="11"/>
  <c r="F134" i="11"/>
  <c r="F132" i="11"/>
  <c r="F130" i="11"/>
  <c r="F128" i="11"/>
  <c r="F126" i="11"/>
  <c r="D125" i="11"/>
  <c r="F120" i="11"/>
  <c r="F118" i="11"/>
  <c r="F116" i="11"/>
  <c r="F114" i="11"/>
  <c r="F112" i="11"/>
  <c r="F110" i="11"/>
  <c r="F108" i="11"/>
  <c r="F106" i="11"/>
  <c r="F104" i="11"/>
  <c r="F102" i="11"/>
  <c r="F100" i="11"/>
  <c r="F98" i="11"/>
  <c r="F96" i="11"/>
  <c r="F94" i="11"/>
  <c r="F92" i="11"/>
  <c r="F85" i="11"/>
  <c r="F83" i="11"/>
  <c r="F81" i="11"/>
  <c r="F79" i="11"/>
  <c r="D78" i="11"/>
  <c r="F74" i="11"/>
  <c r="F72" i="11"/>
  <c r="F70" i="11"/>
  <c r="F68" i="11"/>
  <c r="D67" i="11"/>
  <c r="F63" i="11"/>
  <c r="F61" i="11"/>
  <c r="F59" i="11"/>
  <c r="F57" i="11"/>
  <c r="E65" i="11" s="1"/>
  <c r="D56" i="11"/>
  <c r="F51" i="11"/>
  <c r="F49" i="11"/>
  <c r="F47" i="11"/>
  <c r="F45" i="11"/>
  <c r="F43" i="11"/>
  <c r="F41" i="11"/>
  <c r="F39" i="11"/>
  <c r="F37" i="11"/>
  <c r="F35" i="11"/>
  <c r="F30" i="11"/>
  <c r="F28" i="11"/>
  <c r="F26" i="11"/>
  <c r="F24" i="11"/>
  <c r="F22" i="11"/>
  <c r="F20" i="11"/>
  <c r="F18" i="11"/>
  <c r="F16" i="11"/>
  <c r="F14" i="11"/>
  <c r="E53" i="11" l="1"/>
  <c r="F53" i="11" s="1"/>
  <c r="E87" i="11"/>
  <c r="E122" i="11"/>
  <c r="F122" i="11" s="1"/>
  <c r="E182" i="11"/>
  <c r="F182" i="11" s="1"/>
  <c r="F125" i="11" s="1"/>
  <c r="E32" i="11"/>
  <c r="F32" i="11" s="1"/>
  <c r="E76" i="11"/>
  <c r="E256" i="11"/>
  <c r="F256" i="11" s="1"/>
  <c r="E267" i="11"/>
  <c r="F267" i="11" s="1"/>
  <c r="E78" i="11"/>
  <c r="F87" i="11"/>
  <c r="F78" i="11" s="1"/>
  <c r="E67" i="11"/>
  <c r="F76" i="11"/>
  <c r="F67" i="11" s="1"/>
  <c r="F65" i="11"/>
  <c r="F56" i="11" s="1"/>
  <c r="E56" i="11"/>
  <c r="F235" i="11"/>
  <c r="F184" i="11" s="1"/>
  <c r="E184" i="11"/>
  <c r="E89" i="11" l="1"/>
  <c r="F89" i="11" s="1"/>
  <c r="E125" i="11"/>
  <c r="E237" i="11"/>
  <c r="F237" i="11" s="1"/>
  <c r="F269" i="11" l="1"/>
  <c r="F272" i="11" s="1"/>
  <c r="F112" i="4" l="1"/>
  <c r="F138" i="21"/>
  <c r="D29" i="16"/>
  <c r="F45" i="10"/>
  <c r="F42" i="10"/>
  <c r="F39" i="10"/>
  <c r="F36" i="10"/>
  <c r="F114" i="24"/>
  <c r="F55" i="5"/>
  <c r="F40" i="7"/>
  <c r="F15" i="15" l="1"/>
  <c r="F115" i="27"/>
  <c r="F126" i="24" l="1"/>
  <c r="F123" i="24"/>
  <c r="F123" i="21"/>
  <c r="F38" i="17"/>
  <c r="F35" i="16"/>
  <c r="F37" i="7" l="1"/>
  <c r="F34" i="7"/>
  <c r="F31" i="7"/>
  <c r="F28" i="7"/>
  <c r="F12" i="30"/>
  <c r="F33" i="10" l="1"/>
  <c r="F24" i="10"/>
  <c r="F18" i="15"/>
  <c r="F9" i="15"/>
  <c r="F24" i="14"/>
  <c r="F12" i="14"/>
  <c r="F9" i="29"/>
  <c r="F9" i="30"/>
  <c r="F14" i="30" s="1"/>
  <c r="E20" i="12" s="1"/>
  <c r="F30" i="10"/>
  <c r="F27" i="10"/>
  <c r="F15" i="10"/>
  <c r="F12" i="10"/>
  <c r="F9" i="10"/>
  <c r="D90" i="27"/>
  <c r="F90" i="27" s="1"/>
  <c r="F112" i="27"/>
  <c r="F109" i="27"/>
  <c r="F106" i="27"/>
  <c r="F96" i="27"/>
  <c r="F93" i="27"/>
  <c r="F84" i="27"/>
  <c r="F58" i="27"/>
  <c r="F55" i="27"/>
  <c r="F52" i="27"/>
  <c r="F49" i="27"/>
  <c r="F31" i="27"/>
  <c r="F12" i="27"/>
  <c r="F9" i="27"/>
  <c r="F120" i="21"/>
  <c r="F117" i="21"/>
  <c r="F106" i="21"/>
  <c r="F103" i="21"/>
  <c r="F100" i="21"/>
  <c r="F97" i="21"/>
  <c r="F94" i="21"/>
  <c r="F87" i="21"/>
  <c r="F84" i="21"/>
  <c r="F81" i="21"/>
  <c r="F78" i="21"/>
  <c r="F75" i="21"/>
  <c r="F72" i="21"/>
  <c r="F69" i="21"/>
  <c r="F65" i="21"/>
  <c r="F62" i="21"/>
  <c r="F59" i="21"/>
  <c r="F53" i="21"/>
  <c r="F50" i="21"/>
  <c r="F39" i="21"/>
  <c r="F36" i="21"/>
  <c r="F33" i="21"/>
  <c r="F30" i="21"/>
  <c r="F27" i="21"/>
  <c r="F21" i="21"/>
  <c r="F18" i="21"/>
  <c r="F15" i="21"/>
  <c r="F12" i="21"/>
  <c r="F9" i="21"/>
  <c r="F15" i="9"/>
  <c r="F12" i="9"/>
  <c r="F9" i="9"/>
  <c r="F32" i="25"/>
  <c r="F27" i="25"/>
  <c r="F24" i="25"/>
  <c r="F18" i="25"/>
  <c r="F15" i="25"/>
  <c r="F12" i="25"/>
  <c r="F9" i="25"/>
  <c r="F18" i="7"/>
  <c r="F15" i="7"/>
  <c r="F12" i="7"/>
  <c r="F9" i="7"/>
  <c r="F21" i="6"/>
  <c r="F18" i="6"/>
  <c r="F15" i="6"/>
  <c r="F12" i="6"/>
  <c r="F9" i="6"/>
  <c r="F52" i="5"/>
  <c r="F51" i="5"/>
  <c r="F44" i="5"/>
  <c r="F41" i="5"/>
  <c r="F38" i="5"/>
  <c r="F35" i="5"/>
  <c r="F32" i="5"/>
  <c r="F15" i="5"/>
  <c r="F12" i="5"/>
  <c r="F9" i="5"/>
  <c r="F98" i="4"/>
  <c r="F99" i="4"/>
  <c r="F109" i="4"/>
  <c r="F93" i="4"/>
  <c r="F90" i="4"/>
  <c r="F81" i="4"/>
  <c r="F78" i="4"/>
  <c r="F75" i="4"/>
  <c r="F64" i="4"/>
  <c r="F61" i="4"/>
  <c r="F58" i="4"/>
  <c r="F53" i="4"/>
  <c r="F50" i="4"/>
  <c r="F47" i="4"/>
  <c r="F34" i="4"/>
  <c r="F31" i="4"/>
  <c r="F28" i="4"/>
  <c r="F25" i="4"/>
  <c r="F18" i="4"/>
  <c r="F15" i="4"/>
  <c r="F9" i="4"/>
  <c r="F35" i="17"/>
  <c r="F32" i="17"/>
  <c r="F31" i="17"/>
  <c r="F26" i="17"/>
  <c r="F21" i="17"/>
  <c r="F18" i="17"/>
  <c r="F15" i="17"/>
  <c r="F12" i="17"/>
  <c r="F9" i="17"/>
  <c r="F26" i="16"/>
  <c r="F18" i="16"/>
  <c r="F15" i="16"/>
  <c r="F12" i="16"/>
  <c r="F9" i="16"/>
  <c r="F129" i="24"/>
  <c r="F120" i="24"/>
  <c r="F117" i="24"/>
  <c r="F102" i="24"/>
  <c r="F99" i="24"/>
  <c r="F96" i="24"/>
  <c r="F93" i="24"/>
  <c r="F90" i="24"/>
  <c r="F87" i="24"/>
  <c r="F84" i="24"/>
  <c r="F81" i="24"/>
  <c r="F78" i="24"/>
  <c r="F75" i="24"/>
  <c r="F72" i="24"/>
  <c r="F69" i="24"/>
  <c r="F60" i="24"/>
  <c r="F57" i="24"/>
  <c r="F54" i="24"/>
  <c r="F51" i="24"/>
  <c r="F48" i="24"/>
  <c r="F45" i="24"/>
  <c r="F42" i="24"/>
  <c r="F38" i="24"/>
  <c r="F37" i="24"/>
  <c r="F32" i="24"/>
  <c r="F29" i="24"/>
  <c r="F21" i="24"/>
  <c r="F18" i="24"/>
  <c r="F15" i="24"/>
  <c r="F12" i="24"/>
  <c r="F9" i="24"/>
  <c r="D87" i="27"/>
  <c r="F87" i="27" s="1"/>
  <c r="F18" i="14"/>
  <c r="F9" i="14"/>
  <c r="F11" i="29"/>
  <c r="E22" i="12" s="1"/>
  <c r="F63" i="7" l="1"/>
  <c r="E14" i="12" s="1"/>
  <c r="F114" i="4"/>
  <c r="F23" i="6"/>
  <c r="F40" i="17"/>
  <c r="F47" i="10"/>
  <c r="F20" i="15"/>
  <c r="E11" i="12" l="1"/>
  <c r="D18" i="9"/>
  <c r="D21" i="14" l="1"/>
  <c r="F21" i="14" s="1"/>
  <c r="F29" i="14" s="1"/>
  <c r="E23" i="12" s="1"/>
  <c r="F18" i="9"/>
  <c r="F21" i="9" s="1"/>
  <c r="F29" i="16"/>
  <c r="D105" i="24" l="1"/>
  <c r="F105" i="24" s="1"/>
  <c r="F131" i="24" s="1"/>
  <c r="D21" i="25" l="1"/>
  <c r="F21" i="25" l="1"/>
  <c r="F41" i="25" s="1"/>
  <c r="E15" i="12" s="1"/>
  <c r="D15" i="14"/>
  <c r="D32" i="16"/>
  <c r="F32" i="16" s="1"/>
  <c r="F37" i="16" s="1"/>
  <c r="D18" i="5" l="1"/>
  <c r="F18" i="5" s="1"/>
  <c r="F64" i="5" s="1"/>
  <c r="F123" i="27" l="1"/>
  <c r="E18" i="12" s="1"/>
  <c r="E9" i="12" l="1"/>
  <c r="F143" i="21" l="1"/>
  <c r="E8" i="12" l="1"/>
  <c r="E10" i="12" l="1"/>
  <c r="E16" i="12"/>
  <c r="E17" i="12" l="1"/>
  <c r="E12" i="12" l="1"/>
  <c r="E19" i="12"/>
  <c r="E21" i="12" l="1"/>
  <c r="E24" i="12"/>
  <c r="E13" i="12"/>
  <c r="E28" i="12" s="1"/>
  <c r="F15" i="14" l="1"/>
  <c r="E32" i="12" l="1"/>
  <c r="E31" i="12"/>
  <c r="E30" i="12"/>
  <c r="E34" i="12" s="1"/>
</calcChain>
</file>

<file path=xl/sharedStrings.xml><?xml version="1.0" encoding="utf-8"?>
<sst xmlns="http://schemas.openxmlformats.org/spreadsheetml/2006/main" count="1335" uniqueCount="887">
  <si>
    <t>1.1</t>
  </si>
  <si>
    <t>m3</t>
  </si>
  <si>
    <t>Ud</t>
  </si>
  <si>
    <t>m2</t>
  </si>
  <si>
    <t>3.1</t>
  </si>
  <si>
    <t>ml</t>
  </si>
  <si>
    <t>4.1</t>
  </si>
  <si>
    <t>5.1</t>
  </si>
  <si>
    <t>6.1</t>
  </si>
  <si>
    <t>6.2</t>
  </si>
  <si>
    <t>Ud.</t>
  </si>
  <si>
    <t xml:space="preserve">m2 </t>
  </si>
  <si>
    <t>Eduardo de la Torre Carmona</t>
  </si>
  <si>
    <t>TOTAL CAPÍTOL 2. MOVIMENT DE TERRES</t>
  </si>
  <si>
    <t>TOTAL CAPÍTOL 1. TREBALLS PREVIS, ENDERROCS I DESMONTATGES</t>
  </si>
  <si>
    <t>TOTAL CAPÍTOL 4. ESTRUCTURA</t>
  </si>
  <si>
    <t>TOTAL CAPÍTOL 5. PALETERIA</t>
  </si>
  <si>
    <t>TOTAL CAPÍTOL 7. REVESTIMENTS</t>
  </si>
  <si>
    <t>9.1</t>
  </si>
  <si>
    <t>CAPÍTOL 1</t>
  </si>
  <si>
    <t xml:space="preserve">CAPÍTOL </t>
  </si>
  <si>
    <t>CAPÍTOL 2</t>
  </si>
  <si>
    <t>CAPÍTOL 3</t>
  </si>
  <si>
    <t>CAPÍTOL 4</t>
  </si>
  <si>
    <t>CAPÍTOL 5</t>
  </si>
  <si>
    <t>CAPÍTOL 6</t>
  </si>
  <si>
    <t>CAPÍTOL 7</t>
  </si>
  <si>
    <t>CAPÍTOL 9</t>
  </si>
  <si>
    <t>CAPÍTOL 10</t>
  </si>
  <si>
    <t>CAPÍTOL 11</t>
  </si>
  <si>
    <t>CAPÍTOL 12</t>
  </si>
  <si>
    <t>TREBALLS PREVIS</t>
  </si>
  <si>
    <t>PALETERIA</t>
  </si>
  <si>
    <t>PAVIMENTS</t>
  </si>
  <si>
    <t>REVESTIMENTS</t>
  </si>
  <si>
    <t>FALS SOSTRES</t>
  </si>
  <si>
    <t>CUINES</t>
  </si>
  <si>
    <t>SANEJAMENT</t>
  </si>
  <si>
    <t>PINTURES</t>
  </si>
  <si>
    <t>VARIS</t>
  </si>
  <si>
    <t>l'arquitecte</t>
  </si>
  <si>
    <t>Ordre</t>
  </si>
  <si>
    <t>Unitat</t>
  </si>
  <si>
    <t>Concepte</t>
  </si>
  <si>
    <t>Medició</t>
  </si>
  <si>
    <t>Preu</t>
  </si>
  <si>
    <t>CAPÍTOL 2. MOVIMENT DE TERRES</t>
  </si>
  <si>
    <t>Rebliment, estès i compactat de rases amb terres procedents de l'excavació, per mitjans manuals, amb corró vibratori, considerant la sorra a peu de tall, i amb p.p. de mitjans auxiliars. Mesurat el volum realment executat.</t>
  </si>
  <si>
    <t>CAPÍTOL 3. FONAMENTS I MURS</t>
  </si>
  <si>
    <t>TOTAL CAPÍTOL 3. FONAMENTS I MURS</t>
  </si>
  <si>
    <t>Unitats</t>
  </si>
  <si>
    <t>TOTAL CAPÍTOL 6. PAVIMENTS</t>
  </si>
  <si>
    <t>AIGÜERA ACER INOXIDABLE</t>
  </si>
  <si>
    <t>SEGURETAT I SALUT</t>
  </si>
  <si>
    <t>Conjunt de mesures de protecció individuals i col·lectives per a l'execució dels treballs descrits en el projecte.</t>
  </si>
  <si>
    <t>GESTIÓ DE RESIDUS DE CONSTRUCCIÓ I DEMOLICIONS</t>
  </si>
  <si>
    <t>Gestió de Residus de construcció conforme al R.D. 105/2008, que regula la producció i gestió de residus de la construcció.</t>
  </si>
  <si>
    <t xml:space="preserve">TÍTOL </t>
  </si>
  <si>
    <t>INSTAL·LACIONS</t>
  </si>
  <si>
    <t>Colegiat COAC 20.759-4</t>
  </si>
  <si>
    <t>RESUM</t>
  </si>
  <si>
    <t>CAPÍTOL 4. ESTRUCTURA</t>
  </si>
  <si>
    <t>SANITARIS</t>
  </si>
  <si>
    <t>SOSTRE CONTINU DE GUIX LAMINAT</t>
  </si>
  <si>
    <t>Total</t>
  </si>
  <si>
    <t>AMPITS DE FINESTRES (ESCOPIDORS)</t>
  </si>
  <si>
    <t>Transport de terres sobrants d'excavació a l'abocador autoritzat, inclòs càrrega sobre camió i cànon abocador, situat a una distància màxima de 10 km.</t>
  </si>
  <si>
    <t>TRANSPORT DE TERRES A L'ABOCADOR</t>
  </si>
  <si>
    <t>DEMOLICIÓ DE PAVIMENT INTERIOR</t>
  </si>
  <si>
    <t>ENGUIXAT DE PARETS</t>
  </si>
  <si>
    <t>Subministrament i formació d’enguixat i lliscat de guix de revestiment continu interior, sobre parament vertical, de fins 3m d’alçada, format per una capa de guarnit amb pasta de guix B1, amb mestres solament en cantonades, racons, guarniment de buits i mestres intermèdies per que la separació entre elles no sigui superior a 3mm, i posterior formació de capa d’arrebossat amb pasta de guix d’aplicació en capa fina C6, que constitueix la terminació o rematada. S’inclou: p.p. col·locació de cantoneres de plàstic i/o metall amb perforacions, acabaments amb entornpeu, formació d’arestes i racons, guarnicions de buit i muntatge i desmuntatge de medis elevadors. Citeri d'amidament: deducció dels buits superiors a 2m2. No han sigut objecte de descompte els paraments verticals que tenen armaris encastats, sigui com sigui la seva dimensió.</t>
  </si>
  <si>
    <t>CAPÍTOL 8</t>
  </si>
  <si>
    <t>FUSTERIES I SERRALLERIA</t>
  </si>
  <si>
    <t>DESMUNTATGE D'APARELLS SANITARIS</t>
  </si>
  <si>
    <t>CAPÍTOL 1. TREBALLS PREVIS, ENDERROCS I DESMUNTATGES</t>
  </si>
  <si>
    <t>DEMOLICIÓ DE FALS SOSTRE</t>
  </si>
  <si>
    <t>TRANSPORT DE RUNES A L'ABOCADOR</t>
  </si>
  <si>
    <r>
      <t>Transport de </t>
    </r>
    <r>
      <rPr>
        <sz val="8"/>
        <color rgb="FF000000"/>
        <rFont val="Century Gothic"/>
        <family val="2"/>
      </rPr>
      <t>residus produïts en les tasques de desconstrucció i/o demolició, amb contenidor de 7 m³, a abocador específic. S'inclou: descàrrega del camió. També servei de lliurament, lloguer i recollida en obra del contenidor, i cost de l'abocament.</t>
    </r>
  </si>
  <si>
    <t>DESMUNTATGE D'INSTAL·LACIÓ ELÈCTRICA</t>
  </si>
  <si>
    <t>Desmuntatge de xarxa d'instal·lació elèctrica completa del local. Inclòs quadres, cablejat, mecanismes, coneixions i quadre general. Realitzat segons NTE-ADD.</t>
  </si>
  <si>
    <t>DESCONEXIÓ DE XARXES</t>
  </si>
  <si>
    <t>Desmuntatge de fulla de portes de pas interior. Carpinteries de fusta, galces, tapajuntes i ferratges, seguint mitjans manuals. Inclòs p/p de neteja i retirada. Critèri de medició: segons estat actual.</t>
  </si>
  <si>
    <t xml:space="preserve">Aixecament i desconexió completa de les xarxes existents de sanejament i fontaneria des del punt de la clau general del local o arqueta d'evacuació. Inclòs mesures de prevenció de riscos i de seguretat necessàries. </t>
  </si>
  <si>
    <t>3.2</t>
  </si>
  <si>
    <t>CAPÍTOL 5. PALETERIA</t>
  </si>
  <si>
    <t>1.2</t>
  </si>
  <si>
    <t>CAPÍTOL 6. PAVIMENTS</t>
  </si>
  <si>
    <t>CAPÍTOL 7. REVESTIMENTS</t>
  </si>
  <si>
    <t xml:space="preserve"> </t>
  </si>
  <si>
    <t>FONAMENTS I MURS</t>
  </si>
  <si>
    <t>ESTRUCTURA</t>
  </si>
  <si>
    <t>MOVIMENT DE TERRES</t>
  </si>
  <si>
    <t>CAPÍTOL 13</t>
  </si>
  <si>
    <t>CAPÍTOL 14</t>
  </si>
  <si>
    <t>CAPÍTOL 15</t>
  </si>
  <si>
    <t>CAPÍTOL 8. ENGUIXATS</t>
  </si>
  <si>
    <t>TOTAL CAPÍTOL 8. ENGUIXATS</t>
  </si>
  <si>
    <t>PA</t>
  </si>
  <si>
    <t>TASQUES INICIALS</t>
  </si>
  <si>
    <t>DEMOLICIÓ DE FORJATS</t>
  </si>
  <si>
    <t>DEMOLICIÓ DE FORJAT COBERTA</t>
  </si>
  <si>
    <t>DEMOLICIÓ DE FAÇANA</t>
  </si>
  <si>
    <t>DEMOLICIÓ ESCALA ANNEX</t>
  </si>
  <si>
    <t>DEMOLICIÓ DE PARTICIONS INTERIORS MÒDULS</t>
  </si>
  <si>
    <t xml:space="preserve">Demolició de partició interior de fàbrica revestida, formada per maó foradat senzill de 7 cm d'espessor, amb mitjans manuals, sense afectar a l'estabilitat dels elements constructius contigus. S'inclou: p.p. de demolició dels seus revestiments (guix, morter, enrajolats, etc.), instal·lacions encastades i fusteries, previ desmuntatge dels marcs i de les fulles; neteja, aplec, retirada i càrrega manual de runa sobre camió o contenidor. Superfície mesurada segons documentació gràfica de Projecte.
</t>
  </si>
  <si>
    <t>Desmuntatge d'aparells sanitaris existents (5 vàter i 5 lavabos), aixetes i accessoris, amb mitjans manuals, prèvia desconnexió de les xarxes d'aigua i evacuació, sense afectar a l'estabilitat dels elements constructius als quals pugui estar subjecte. S'inclou: p.p. de obturació de les conduccions connectades a l'element, neteja, apilament, retirada i càrrega manual de runa sobre camió o contenidor.</t>
  </si>
  <si>
    <t>DEMOLICIÓ DE PARTICIONS BANY</t>
  </si>
  <si>
    <t>DEMOLICIÓ MUR DE CÀRREGA</t>
  </si>
  <si>
    <t>Demolició de fals sostre existent, situat a una altura menor de 4 m, amb mitjans manuals, sense deteriorar els elements constructius contigus. S'inclou: p.p. de demolició de tirants, perfils de suport i estructures de suspensió, falses bigues,  motllures, cornises i rematades, neteja, aplec, retirada i càrrega manual de runa sobre camió o contenidor.</t>
  </si>
  <si>
    <t>DESMUNTATGE DE FUSTERIES EXTERIORS</t>
  </si>
  <si>
    <t>DESMUNTATGE DE FUSTERIES INTERIORS</t>
  </si>
  <si>
    <t>EXCAVACIÓ DE POUS I RASES PER FONAMENTACIONS</t>
  </si>
  <si>
    <t>REBLERT DE TERRES EN ELEMENTS DE FONAMENTACIÓ</t>
  </si>
  <si>
    <t>FORMIGÓ DE NETEJA</t>
  </si>
  <si>
    <r>
      <t>Subministrament i formació de formigó de neteja en massa HM-20/B/20/IIa, elaborat en central per a neteja i anivellament de fons de fonamentació, inclòs</t>
    </r>
    <r>
      <rPr>
        <sz val="8"/>
        <rFont val="Century Gothic"/>
        <family val="2"/>
      </rPr>
      <t xml:space="preserve"> abocat</t>
    </r>
    <r>
      <rPr>
        <sz val="8"/>
        <color theme="1"/>
        <rFont val="Century Gothic"/>
        <family val="2"/>
      </rPr>
      <t xml:space="preserve"> per mitjans manuals o mecànics, inclòs p.p. d'allisat de superfícies </t>
    </r>
    <r>
      <rPr>
        <sz val="8"/>
        <rFont val="Century Gothic"/>
        <family val="2"/>
      </rPr>
      <t>i buidatges</t>
    </r>
    <r>
      <rPr>
        <sz val="8"/>
        <color theme="1"/>
        <rFont val="Century Gothic"/>
        <family val="2"/>
      </rPr>
      <t>. Inclòs p.p. de mitjans auxiliars necessaris. Mesurat el volum realment executat.</t>
    </r>
  </si>
  <si>
    <t>REPICAT PARCIAL DE SOLERA EXTISTENT</t>
  </si>
  <si>
    <t>TRANSPORT DE TERRES DINS L'OBRA</t>
  </si>
  <si>
    <t>Transport de terres amb dúmper dels productes procedents de l'excavació de qualsevol tipus de terreny dins la obra, considerant el temps d'espera per a la càrrega manual, anada, descàrrega i tornada. Inclòs la càrrega i transport de terres dins de l'obra, amb protecció de les mateixes mitjançant la seva cobertura amb lones o teles. Criteri d'amidament: Volum mesurat segons l'excavació executada conforme les seccions teòriques de les excavacions, incrementades cadascuna d'elles per el seu corresponent coeficient d'esponjament, d'acord amb el tipus de terreny considerat.</t>
  </si>
  <si>
    <t>SOLERA EDIFICI</t>
  </si>
  <si>
    <t>SOLERA ANNEX SUD-OEST</t>
  </si>
  <si>
    <t>Solera de formigó armat en formació de rampa d'accés per a minusvàlids. Inclou: armat encofrat, abocamt del formigó, vibrat i desencofrat. Totalment acabada i executada conforme les especificacions del CTE: DB-SU-1, CTE:DB-SE-HS-1, CTE:DB-SE-HR, plànols i plecs de condicions. Superfície mesurada en projecció horitzontal, segons documentació gràfica de Projecte.</t>
  </si>
  <si>
    <t>RAMPA VESTÍBUL</t>
  </si>
  <si>
    <t>CONTROL DE QUALITAT</t>
  </si>
  <si>
    <t>Unitat per al control de qualitat d'acord amb el Pla de Control i de Qualitat de l'obra.</t>
  </si>
  <si>
    <t>ASCENSOR</t>
  </si>
  <si>
    <t>FORJAT UNIDIRECCIONAL (PLANTA ALTELL)</t>
  </si>
  <si>
    <t>FOSSAT ASCENSOR</t>
  </si>
  <si>
    <t>JÀSSERA PLANA J-2 (FORJAT PLANTA ALTELL)</t>
  </si>
  <si>
    <t>JÀSSERA PLANA J-1 (FORJAT PLANTA ALTELL)</t>
  </si>
  <si>
    <t>LLOSA ARMADA FORMIGÓ (P. ALTELL MIRADOR)</t>
  </si>
  <si>
    <t>LLOSA ARMADA FORMIGÓ (P. ALTELL ESCALES)</t>
  </si>
  <si>
    <t>Formació de mirador a partir de llosa de formigó armat, de 15 cm de gruix. Totalment acabat. Criteri d'amidament: superfície realment executada segons documentació gràfica del projecte.</t>
  </si>
  <si>
    <t>FORJATS UNIDIRECCIONALS ANNEXOS (P. ALTELL, P1 I P.COBERTA)</t>
  </si>
  <si>
    <t>ESTINTOLAMENT. E-1</t>
  </si>
  <si>
    <t>ESTINTOLAMENT. E-2</t>
  </si>
  <si>
    <t>ESTINTOLAMENT. E-3</t>
  </si>
  <si>
    <t>ESTINTOLAMENT. E-4</t>
  </si>
  <si>
    <t>ESTINTOLAMENT. E-5</t>
  </si>
  <si>
    <t>ESTINTOLAMENT. E-6</t>
  </si>
  <si>
    <t>FULLA EXTERIOR DE FAÇANA PER A REVESTIR. ANNEXOS</t>
  </si>
  <si>
    <t>ENVANS DE PLADUR</t>
  </si>
  <si>
    <t>TRASDOSSAT  DE PLADUR ANNEXOS</t>
  </si>
  <si>
    <t>CONJUNT DE LAVABO</t>
  </si>
  <si>
    <t>PAVIMENT ENTRADA ESCALA EMERGÈNCIA</t>
  </si>
  <si>
    <t>ESCALA DE FORMGÓ VIST</t>
  </si>
  <si>
    <t>DEMOLICIÓ D'AMPITS DE FINESTRES</t>
  </si>
  <si>
    <t>Demolició d’ampits de pedra artificial situat entre els brancals del buit cobrint els ampits amb mitjans manuals sense deteriorar els elements constructius contigus. S'inclou: retirada i càrrega manual de runa sobre camió o contenidor.</t>
  </si>
  <si>
    <t>REMAT CORONACIÓ DE MUR DE COBERTA</t>
  </si>
  <si>
    <t>ESCALA PREFABRICADA METÀL·LICA</t>
  </si>
  <si>
    <t xml:space="preserve">Demolició de façana de fàbrica revestida, de maó ceràmic buit (totxana), per revestir, 29x14x9 cm, amb mitjans manuals, sense afectar a l'estabilitat dels elements constructius contigus. S'inclou: p.p. de demolició dels seus revestiments (guix, morter, enrajolats, etc.), instal·lacions encastades i fusteries, previ desmuntatge dels marcs i de les fulles; neteja, aplec, retirada i càrrega manual de runa sobre camió o contenidor. Superfície mesurada segons documentació gràfica de Projecte.
</t>
  </si>
  <si>
    <t xml:space="preserve">Demolició de partició interior de fàbrica revestida, formada per maó ceràmic buit (totxana) de 16 cm d'espessor, amb mitjans manuals, sense afectar a l'estabilitat dels elements constructius contigus. S'inclou: p.p. de demolició dels seus revestiments (guix, morter, enrajolats, etc.), instal·lacions encastades i fusteries, previ desmuntatge dels marcs i de les fulles; neteja, aplec, retirada i càrrega manual de runa sobre camió o contenidor. Superfície mesurada segons documentació gràfica de Projecte.
</t>
  </si>
  <si>
    <t>Subministrament i muntatge  de cèrcols i reforços de formigó armat HA-25/B/20/IIa  de dimensions i armat segons plànols d'estructura. S’inclou: encofrats, reculades de la geometria a 45 graus, abocament de formigó i vibrat, cantells, armadura, etc. Totalment acabats. Criteri d'amidament: longitud mesurada en projecció horitzontal segons documentació gràfica del Projecte.</t>
  </si>
  <si>
    <t>PARET DE BLOC DE VIDRE 19x19x8 (PAVÈS)</t>
  </si>
  <si>
    <t>ARREBOSSAT DE PARAMENTS EXTERIORS</t>
  </si>
  <si>
    <t>ENVANS DE PLADUR BANYS</t>
  </si>
  <si>
    <t>ENVÀ BARANA ALTELL P1</t>
  </si>
  <si>
    <t>SOSTRE SANDWICH SOBRE NUCLI P1</t>
  </si>
  <si>
    <t>Subministrament i muntatge d’escala mòbil per salvar altura de 2,84 m, formada per 13 esglaons. Inclou: zancas i peus de fusta encastats en travessers laterals, també de fusta. Inclou: dues rodes de poliuretà amb protecció al metall i frens de seguretat, barana de seguretat a ambdós costats de tubs d’acer cilíndric, elements de subjecció i fixació, guia fixa a la paret, així com la seva col·locació. Totalment acabat.</t>
  </si>
  <si>
    <t>TOTAL CAPÍTOL 10. FUSTERIA</t>
  </si>
  <si>
    <t>CAPÍTOL 10. FUSTERIA</t>
  </si>
  <si>
    <t>TOTAL CAPÍTOL 11. SERRALLERIA</t>
  </si>
  <si>
    <t>CAPÍTOL 11. SERRALLERIA</t>
  </si>
  <si>
    <t>CAPÍTOL 12. SANITARIS I AIXETES</t>
  </si>
  <si>
    <t>TOTAL CAPÍTOL 12. SANITARIS I AIXETES</t>
  </si>
  <si>
    <t>DEMOLICIÓ DE PARTICIONS INTERIORS EDIFICI PRINCIPAL</t>
  </si>
  <si>
    <t xml:space="preserve">Demolició de paviment existent a l'interior de l'edifici, de rajoles de terratzo, sense incloure la demolició de la base suport (solera de formigó), amb mitjans manuals, sense deteriorar els elements constructius contigus. S'inclou: p.p. de neteja, apilament, retirada i càrrega manual d'enderrocs sobre camió o contenidor. Superfície mesurada segons documentació gràfica del projecte.
</t>
  </si>
  <si>
    <t xml:space="preserve">Demolició de mur de càrrega de maçoneria amb zones de maó ceràmic massís, amb mitjans manuals, sense afectar a l'estabilitat dels elements constructius contigus. S'inclou: p.p. de demolició dels seus revestiments (guix, morter, enrajolats, etc.), instal·lacions encastades i fusteries, previ desmuntatge dels marcs i de les fulles; neteja, aplec, retirada i càrrega manual de runa sobre camió o contenidor. Superfície mesurada segons documentació gràfica de Projecte.
</t>
  </si>
  <si>
    <t>DEMOLICIÓ SOLERA DE PAVIMENTACIÓ EXTERIOR</t>
  </si>
  <si>
    <t>Desmuntatge de fusteries modulars de l'edifici principal, amb fusteries vidriades amb marcs de fusta i vidre senzill de 3 mm, incloent finestres i portes. Carpinteries de fusta, galces, tapajuntes i ferratges, seguint mitjans manuals. Inclòs p/p de neteja i retirada. Criteri de medició: mòdul de tres unitats, segons estat actual.</t>
  </si>
  <si>
    <t xml:space="preserve">Demolició de partició interior de fàbrica revestida, formada per totxana de 10 cm d'espessor, amb mitjans manuals, sense afectar a l'estabilitat dels elements constructius contigus. S'inclou: p.p. de demolició dels seus revestiments (guix, morter, enrajolats, etc.), instal·lacions encastades i fusteries, previ desmuntatge dels marcs i de les fulles; neteja, aplec, retirada i càrrega manual de runa sobre camió o contenidor. Superfície mesurada segons documentació gràfica de Projecte.
</t>
  </si>
  <si>
    <t>DEMOLICIÓ RAMPES EXTERIOR</t>
  </si>
  <si>
    <t>DESMUNTATGE DE BARANES DE RAMPES I ESCALES EXTERIORS</t>
  </si>
  <si>
    <t>Desmuntatge de baranes d’alumini de rampes i escales preexistents, de 0.91 m d’altura. S'inclou: retirada i càrrega manual de runa sobre camió o contenidor. Superfície mesurada en projecció horitzontal, segons documentació gràfica de Projecte.</t>
  </si>
  <si>
    <t>Demolició de rampes d’accés exteriors a base de plaché de formigó de 15 cm solera de formigó amb reblert interior de graves i runes, de fins a 0,37 m de profunditat, amb martell pneumàtic, sense afectar a l'estabilitat dels elements constructius contigus. S'inclou: retirada i càrrega manual de runa sobre camió o contenidor. Superfície mesurada segons documentació gràfica de Projecte.</t>
  </si>
  <si>
    <t>Demolició d’escala de formigó, formada per 5 esglaons de 1,14 m d'amplada amb martell pneumàtic, sense afectar a l'estabilitat dels elements constructius contigus. S'inclou: p.p. de demolició dels seus revestiments; neteja, aplec, retirada i càrrega manual de runa sobre camió o contenidor. Superfície mesurada en projecció horitzontal, segons documentació gràfica de Projecte.</t>
  </si>
  <si>
    <t>DEMOLICIÓ PILARS PORXADA PREEXISTENT</t>
  </si>
  <si>
    <t>DEMOLICIÓ COBERTA PORXADA PREEXISTENT</t>
  </si>
  <si>
    <t xml:space="preserve">Demolició de 6 pilars circulars de formigó armat, de 3,05 m de longitud i 0,36 m de diàmetre, sense afectar a l'estabilitat dels elements constructius contigus. S'inclou: neteja, aplec, retirada i càrrega manual de runa sobre camió o contenidor. Superfície mesurada segons documentació gràfica de Projecte.
</t>
  </si>
  <si>
    <t>Demolició de coberta de perfils metàl·lics amb acabat de xapa simple metàl·lica, sense afectar a l'estabilitat dels elements constructius contigus. S'inclou: neteja, aplec, retirada i càrrega manual de runa sobre camió o contenidor. Superfície mesurada en projecció horitzontal, segons documentació gràfica de Projecte.</t>
  </si>
  <si>
    <t xml:space="preserve">Demolició de solera de formigó 0,10 m de gruix amb martell pneumàtic, sense afectar a l'estabilitat dels elements constructius contigus. Inclou demolició de petita rampa annexa, de 2,10x0,80 cm. Superfície mesurada en projecció horitzontal, segons documentació gràfica de Projecte.
</t>
  </si>
  <si>
    <t xml:space="preserve">DESMUNTATGE TANCA DE SECTORITZACIÓ DE PARCEL·LA </t>
  </si>
  <si>
    <t>Desmuntatge de tanca de sectorització de parcel·la d’alumini, d'aproximadament 2 m d’altura. S'inclou: retirada i càrrega manual de runa sobre camió o contenidor. Superfície mesurada en projecció horitzontal, segons documentació gràfica de Projecte.</t>
  </si>
  <si>
    <t>DESMUNTATGE DE TANCA DE FUSTA EXTERIOR</t>
  </si>
  <si>
    <t>Desmuntatge de tanca de fusta, d'aproximadament 1 m d’altura. S'inclou: retirada i càrrega manual de runa sobre camió o contenidor. Superfície mesurada en projecció horitzontal, segons documentació gràfica de Projecte.</t>
  </si>
  <si>
    <t>REPICAT DE SOLERA EXTISTENT MÒDUL PETIT</t>
  </si>
  <si>
    <t xml:space="preserve">Demolició de solera de formigó, de 0,24 m de gruix, amb martell pneumàtic, sense afectar a l'estabilitat dels elements constructius contigus. S'inclou: retirada i càrrega manual de runa sobre camió o contenidor. Superfície mesurada segons documentació gràfica de Projecte.
</t>
  </si>
  <si>
    <t>REPICAT DE FONAMENTS MÒDUL PETIT</t>
  </si>
  <si>
    <t xml:space="preserve">Demolició de fonamentació a base de sabates contínues de de formigó armat, de 0,54x0,50 m, amb martell pneumàtic, sense afectar a l'estabilitat dels elements constructius contigus. S'inclou: retirada i càrrega manual de runa sobre camió o contenidor. Superfície mesurada segons documentació gràfica de Projecte.
</t>
  </si>
  <si>
    <t>Excavació de terres a cel obert per a formació de rases per fonamentacions fins a una profunditat mitjana de 1 m, en sòl granular de compacitat mitjana, amb mitjans mecànics, fins a aconseguir la cota de profunditat indicada en el Projecte. S'inclou: transport de la maquinària, repassat de paraments i fons d'excavació, extracció de terres fora de l'excavació, retirada dels materials excavats i càrrega a camió. Criteri d'amidament: Volum mesurat sobre les seccions teòriques de l'excavació, segons documentació gràfica de Projecte. El valor de l'amidament no suposa l’aprofitament parcial de les fonamentacions de l’edifici preexistent.</t>
  </si>
  <si>
    <t xml:space="preserve">Demolició de solera de formigó, de 0,15 m de gruix, amb martell pneumàtic, sense afectar a l'estabilitat dels elements constructius contigus. S'inclou: retirada i càrrega manual de runa sobre camió o contenidor. Superfície mesurada segons documentació gràfica de Projecte.
</t>
  </si>
  <si>
    <t>EXTRACCIÓ DE REPLÈ DE GRAVES I RUNES EN INTERIOR D'EDIFICI PREEXISTENT</t>
  </si>
  <si>
    <t xml:space="preserve">Extracció de replè de graves i runes fins a una profunditat mitjana de 0,88 m, amb mitjans mecànics, fins a aconseguir la cota de profunditat indicada en el Projecte. S'inclou: transport de la maquinària, repassat de paraments i fons d'excavació, extracció de terres fora de l'excavació, retirada dels materials excavats i càrrega a camió. Criteri d'amidament: Volum mesurat sobre les seccions teòriques de l'excavació, segons documentació gràfica de Projecte. </t>
  </si>
  <si>
    <t>EXCAVACIÓ DE FOSSAT ASCENSOR</t>
  </si>
  <si>
    <t>Excavació de terres per a formació de fossat d'ascensor fins a una profunditat de 1 m, en sòl granular de compacitat mitjana, amb mitjans mecànics, fins a aconseguir la cota de profunditat indicada en el Projecte. S'inclou: transport de la maquinària, repassat de paraments i fons d'excavació, extracció de terres fora de l'excavació, retirada dels materials excavats i càrrega a camió. Criteri d'amidament: Volum mesurat sobre les seccions teòriques de l'excavació, segons documentació gràfica de Projecte. El valor de l'amidament no suposa l’aprofitament parcial de les fonamentacions de l’edifici preexistent.</t>
  </si>
  <si>
    <t>RAMPA ZONA ESCALES EMERGÈNCIA</t>
  </si>
  <si>
    <t>Solera de formigó per formació de rampa, de 1,15x2,47 m. Inclou: abocamt del formigó, vibrat i desencofrat. Totalment acabada i executada conforme les especificacions del CTE: DB-SU-1, CTE:DB-SE-HS-1, CTE:DB-SE-HR, plànols i plecs de condicions. Superfície mesurada en projecció horitzontal, segons documentació gràfica de Projecte.</t>
  </si>
  <si>
    <t>Formació de forjat connector de la planta altell amb zona d'escales d'emergència, a partir de llosa de formigó armat, de 14+4 cm de gruix. Inclou especejament i execució de rampa del 10%. Totalment acabat. Criteri d'amidament: superfície realment executada segons documentació gràfica del projecte.</t>
  </si>
  <si>
    <t>ESTINTOLAMENT. E-7</t>
  </si>
  <si>
    <t>ESTINTOLAMENT. E-8</t>
  </si>
  <si>
    <t>RECOMPOSICIÓ DE SOLERA PREEXISTENT</t>
  </si>
  <si>
    <t xml:space="preserve">Recomposició de solera preexistent a base de solera de formigó armada  HA-25/B/20/IIa, elaborat en central,  i armadura inferior de malla 25x25 Ø6, de 15 cm de gruix. Superfície mesurada segons documentació gràfica de Projecte. </t>
  </si>
  <si>
    <t>SOLERA LATERAL ENTRADA</t>
  </si>
  <si>
    <t>TRASDOSSAT DE PLADUR EDIFICI PRINCIPAL</t>
  </si>
  <si>
    <t xml:space="preserve">Subministrament i col·locació de fals sostre de placa de guix laminat de 1,5 cm d'espessor, format per estructura senzilla normal amb perfileria de planxa d'acer galvanitzat, amb un gruix total de 5 cm. Inclou aïllament format per EPS poliestirè expandit [0.029 W [mK]], de 8 cm d'espessor, col·locat a topall per evitar ponts tèrmics, fixat amb paletades d'adhesiu de ciment i posterior segellat de totes les unions entre plafons amb cinta de segellat de juntes. S'inclou: p.p. de talls, fixacions i neteja. Criteri d'amidament: Deducció dels buits superiors a 2m2.  </t>
  </si>
  <si>
    <t>SOSTRE COBERTA EDIFICI PRINCIPAL</t>
  </si>
  <si>
    <t xml:space="preserve">Execució de solera a base de formigó, elaborat en central, de 10 cm de gruix. Superfície mesurada segons documentació gràfica de Projecte. </t>
  </si>
  <si>
    <t xml:space="preserve">Repicat de solera de formigó preexistent, de 0,15 m de gruix, amb martell pneumàtic, sense afectar a l'estabilitat dels elements constructius contigus. S'inclou: retirada i càrrega manual de runa sobre camió o contenidor. Superfície mesurada segons documentació gràfica de Projecte.
</t>
  </si>
  <si>
    <t>REPICAT DE SOLERA PREEXISTENT (MÒDUL LATERAL)</t>
  </si>
  <si>
    <t>PAVIMENT EDIFICI. PARQUET SINTÈTIC</t>
  </si>
  <si>
    <t xml:space="preserve">PAVIMENT DE BANYS I INSTAL·LACIONS. GRES </t>
  </si>
  <si>
    <t>PAVIMENT RAMPA INTERIOR</t>
  </si>
  <si>
    <t>PAVIMENTACIÓ ENTRADA PRINCIPAL</t>
  </si>
  <si>
    <t>ESCALA DE FORMGÓ ACABAT IMPRÈS LLIS</t>
  </si>
  <si>
    <t>ACABAT DE GRAVES ENTRADA</t>
  </si>
  <si>
    <t>Demolició de rampa d’accés exterior a base de plaché de formigó de 15 cm solera de formigó amb reblert interior de graves i runes, de fins a 0,70 m d’altura, i 1,50 m d’amplada i demolició d’escala de formigó, formada per 4 esglaons de 4,15 m d'amplada, amb martell pneumàtic, sense afectar a l'estabilitat dels elements constructius contigus. S'inclou: p.p. de demolició dels seus revestiments; neteja, aplec, retirada i càrrega manual de runa sobre camió o contenidor, recomposició i anivellament de la superfície amb morter. Superfície mesurada en projecció horitzontal, segons documentació gràfica de Projecte.</t>
  </si>
  <si>
    <t>RECOMPOSICIÓ DE PLANCHE PREEXISTENT</t>
  </si>
  <si>
    <t>ENGUIXAT DE SOSTRES</t>
  </si>
  <si>
    <t xml:space="preserve">Subministrament i formació d’enguixat i lliscat de guix de revestiment continu interior, sobre parament horitzontal, de fins 2,50m d’alçada, format per una capa de guarnit amb pasta de guix B1, amb mestres solament en cantonades, racons, guarniment de buits i mestres intermèdies per que la separació entre elles no sigui superior a 3mm, i posterior formació de capa d’arrebossat amb pasta de guix d’aplicació en capa fina C6, que constitueix la terminació o rematada. S’inclou: p.p. col·locació de cantoneres de plàstic i/o metall amb perforacions, acabaments amb entornpeu, formació d’arestes i racons, guarnicions de buit i muntatge i desmuntatge de medis elevadors. Citeri d'amidament: deducció dels buits superiors a 2m2. </t>
  </si>
  <si>
    <t>AIXECAMENT DE SALA D'ESPERA INTERNA</t>
  </si>
  <si>
    <t>V1 - FAÇANA PRINCIPAL</t>
  </si>
  <si>
    <t>V2 - FAÇANA PRINCIPAL</t>
  </si>
  <si>
    <t>V3 - ANNEX SUD. FAÇANA SUD</t>
  </si>
  <si>
    <t xml:space="preserve">Subministrament i col·locació de fusteria d'alumini lacat RAL estàndard, fixa, amb trencament de pont tèrmic, doble vidre 6+12+4. S'inclouen ferramentes, tapajunts, premarcs amb preparació del buit, mitjans d'elevació i tots els elements necessaris per a la seva correcta col·locació. Sistema de perfileria oculta. Totalment col·locades. Unitats segons plànol de fusteries FU.01. 
</t>
  </si>
  <si>
    <t>V4 - ANNEX SUD. FAÇANA NORD</t>
  </si>
  <si>
    <t>V5 - ANNEX NORD. FAÇANA NORD I SUD</t>
  </si>
  <si>
    <t>V7 - SALA DE REUNIONS ALTELL</t>
  </si>
  <si>
    <t>V8 - ANNEX NORD. FAÇANA SUD</t>
  </si>
  <si>
    <t>V9 - SALA DE REUNIONS ALTELL</t>
  </si>
  <si>
    <t>V10 - SALA DE REUNIONS ALTELL</t>
  </si>
  <si>
    <r>
      <t xml:space="preserve">Subministrament i col·locació de fusteria d'alumini lacat RAL estàndard, fixa, i vidre de seguretat 6+6. S'inclouen ferramentes, tapajunts, premarcs amb preparació del buit, mitjans d'elevació i tots els elements necessaris per a la seva correcta col·locació. Sistema de perfileria oculta. Vidres col·locats </t>
    </r>
    <r>
      <rPr>
        <i/>
        <sz val="8"/>
        <color theme="1"/>
        <rFont val="Century Gothic"/>
        <family val="2"/>
      </rPr>
      <t>a hueso</t>
    </r>
    <r>
      <rPr>
        <sz val="8"/>
        <color theme="1"/>
        <rFont val="Century Gothic"/>
        <family val="2"/>
      </rPr>
      <t xml:space="preserve">. Totalment col·locades. Unitats segons plànol de fusteries FU.02. 
</t>
    </r>
  </si>
  <si>
    <r>
      <t xml:space="preserve">Subministrament i col·locació de fusteria d'alumini lacat RAL estàndard, composta per dues finestres fixes, amb vidre de seguretat 6+6. S'inclouen ferramentes, tapajunts, premarcs amb preparació del buit, mitjans d'elevació i tots els elements necessaris per a la seva correcta col·locació. Sistema de perfileria oculta. Vidres col·locats </t>
    </r>
    <r>
      <rPr>
        <i/>
        <sz val="8"/>
        <color theme="1"/>
        <rFont val="Century Gothic"/>
        <family val="2"/>
      </rPr>
      <t>a hueso</t>
    </r>
    <r>
      <rPr>
        <sz val="8"/>
        <color theme="1"/>
        <rFont val="Century Gothic"/>
        <family val="2"/>
      </rPr>
      <t xml:space="preserve">. Totalment col·locades. Unitats segons plànol de fusteries FU.02. 
</t>
    </r>
  </si>
  <si>
    <t>V12 - FAÇANA PRINCIPAL PLANTA PRIMERA</t>
  </si>
  <si>
    <t>V13 - FAÇANA PRINCIPAL PLANTA PRIMERA</t>
  </si>
  <si>
    <t>V15 - ANNEX SUD. FAÇANA NORD</t>
  </si>
  <si>
    <t>P1 - PORTA PRINCIPAL</t>
  </si>
  <si>
    <t>P2 - PORTA VESTÍBUL</t>
  </si>
  <si>
    <t>P3 - PORTES CPRREDISSA BANYS</t>
  </si>
  <si>
    <t>P4 - ENTRADA TAQUILLES</t>
  </si>
  <si>
    <t>P5 - PORTA CORREDISSA BANYS</t>
  </si>
  <si>
    <t>P6 - PORTA ARMARI INSTAL·LACIONS</t>
  </si>
  <si>
    <t>P8 - PORTA OFFICE</t>
  </si>
  <si>
    <t>P9 - PORTA ARMARI INSTAL·LACIONS</t>
  </si>
  <si>
    <t>P11 - PORTA TALLAFOCS NUCLI ESCALES PB</t>
  </si>
  <si>
    <t>P13 - PORTA TALLAFOCS NUCLI ESCALES P1</t>
  </si>
  <si>
    <t>P14 - SALA DE REUNIONS ALTELL</t>
  </si>
  <si>
    <t xml:space="preserve">Subministrament i col·locació de fusteria formada per sistema de tres finestres, amb parts abatibles i parts fixes, d'alumini lacat RAL estàndard amb trencament de pont tèrmic, doble vidre 6+12+4. S'inclouen ferramentes, tapajunts, manetes, premarcs amb preparació del buit, mitjans d'elevació i tots els elements necessaris per a la seva correcta col·locació. Sistema de perfileria oculta. Totalment col·locades. Unitats segons plànol de fusteries FU.01. 
</t>
  </si>
  <si>
    <t xml:space="preserve">Subministrament i col·locació de fusteria formada per sistema de tres finestres, de mides variables, amb parts abatibles i parts fixes, d'alumini lacat RAL estàndard amb trencament de pont tèrmic, doble vidre 6+12+4. S'inclouen ferramentes, tapajunts, manetes, premarcs amb preparació del buit, mitjans d'elevació i tots els elements necessaris per a la seva correcta col·locació. Sistema de perfileria oculta. Totalment col·locades. Unitats segons plànol de fusteries FU.01. 
</t>
  </si>
  <si>
    <t xml:space="preserve">Subministrament i col·locació de fusteria d'alumini lacat RAL estàndard, amb parts abatibles i parts fixes, amb trencament de pont tèrmic, doble vidre 6+12+4. S'inclouen ferramentes, tapajunts, manetes, premarcs amb preparació del buit, mitjans d'elevació i tots els elements necessaris per a la seva correcta col·locació. Sistema de perfileria oculta. Totalment col·locades. Unitats segons plànol de fusteries FU.01. 
</t>
  </si>
  <si>
    <t xml:space="preserve">Subministrament i col·locació de fusteria d'alumini lacat RAL estàndard, amb parts abatibles i parts fixes, amb trencament de pont tèrmic, doble vidre 6+12+4. S'inclouen ferramentes, tapajunts, manetes, premarcs amb preparació del buit, mitjans d'elevació i tots els elements necessaris per a la seva correcta col·locació. Sistema de perfileria oculta. Totalment col·locades. Unitats segons plànol de fusteries FU.02. 
</t>
  </si>
  <si>
    <t xml:space="preserve">Subministrament i col·locació de fusteria formada per sistema de tres finestres abatibles, d'alumini lacat RAL estàndard amb trencament de pont tèrmic, doble vidre 6+12+4. S'inclouen ferramentes, tapajunts, manetes, premarcs amb preparació del buit, mitjans d'elevació i tots els elements necessaris per a la seva correcta col·locació. Sistema de perfileria oculta. Totalment col·locades. Unitats segons plànol de fusteries FU.03. 
</t>
  </si>
  <si>
    <t xml:space="preserve">Subministrament i col·locació de fusteria formada per sistema de dos finestres abatibles, d'alumini lacat RAL estàndard amb trencament de pont tèrmic, doble vidre 6+12+4. S'inclouen ferramentes, tapajunts, manetes, premarcs amb preparació del buit, mitjans d'elevació i tots els elements necessaris per a la seva correcta col·locació. Sistema de perfileria oculta. Totalment col·locades. Unitats segons plànol de fusteries FU.03. 
</t>
  </si>
  <si>
    <t xml:space="preserve">Subministrament i col·locació de fusteria d'alumini lacat RAL estàndard, amb parts abatibles i parts fixes, amb trencament de pont tèrmic, doble vidre 6+12+4. S'inclouen ferramentes, tapajunts, manetes, premarcs amb preparació del buit, mitjans d'elevació i tots els elements necessaris per a la seva correcta col·locació. Sistema de perfileria oculta. Totalment col·locades. Unitats segons plànol de fusteries FU.03. 
</t>
  </si>
  <si>
    <t xml:space="preserve">Subministrament i col·locació de fusteria d'alumini lacat RAL estàndard, amb parts abatibles i parts fixes, de dimensions diferents, amb trencament de pont tèrmic, doble vidre 6+12+4. S'inclouen ferramentes, tapajunts, manetes, premarcs amb preparació del buit, mitjans d'elevació i tots els elements necessaris per a la seva correcta col·locació. Sistema de perfileria oculta. Totalment col·locades. Unitats segons plànol de fusteries FU.04. 
</t>
  </si>
  <si>
    <t xml:space="preserve">Subministrament i col·locació de portes interiors corredisses de DM per a pintar, a passar per interior de l'envà. S'inclouen tapetes, ferramentes i manetes. Unitats segons plànol de fusteries FU.04. </t>
  </si>
  <si>
    <t xml:space="preserve">Subministrament i col·locació de portes interiors de DM per a pintar. S'inclouen tapetes, ferramentes i manetes. Unitats segons plànol de fusteries FU.04. </t>
  </si>
  <si>
    <t xml:space="preserve">Subministrament i col·locació de portes abatibles d'acer pintat al forn per armari d'instal·lacions. S'inclouen tapetes, ferramentes i manetes. Unitats segons plànol de fusteries FU.04. </t>
  </si>
  <si>
    <t>B1 - BARANA RAMPA</t>
  </si>
  <si>
    <t>B8 - BARANA ASCENSOR PLANTA ALTELL</t>
  </si>
  <si>
    <t>M1 - GELOSIA LAMEL·LES FIXES</t>
  </si>
  <si>
    <t>M2 - GELOSIA LAMEL·LES FIXES</t>
  </si>
  <si>
    <t>M4 - RELIGA DOBLE ESPAI</t>
  </si>
  <si>
    <t>M3 - RELIGA ESPAI INSTAL·LACIONS</t>
  </si>
  <si>
    <t>P15 - MODULACIÓ DESPATXOS PB</t>
  </si>
  <si>
    <t>ESCALES MÒBILS P1</t>
  </si>
  <si>
    <t xml:space="preserve">Subministrament i execució de paraments exteriors, amb arrebossat a bona vista de morter de calç hidràulica, amb àrid de 2,5 mm de grandària màxima, per a la realització de la capa base amb revestiments continus bicapa, de 20 mm d'espessor,  acabat llis,  impermeable a l'aigua de pluja, aplicat manualment sobre una superfície de maó ceràmic. S'inclou: p.p. de preparació de la superfície de suport, col·locació de malla de fibra de vidre antiàlcalis per a reforç de trobaments entre materials diferents i en els fronts de forjat, en un 20% de la superfície del parament, formació de junts, racons, mestres, arestes, queixals, brancals, llindars, rematades amb els trobaments amb paraments, revestiments o altres elements rebuts en la seva superfície. Criteri d'amidament: deducció dels buits superiors a 2m2.
</t>
  </si>
  <si>
    <t>ENRAJOLAT SÒCOL EXTERIOR</t>
  </si>
  <si>
    <t>CORNISSA METÀL·LICA FORJAT ALTELL</t>
  </si>
  <si>
    <t xml:space="preserve">Subministrament i muntatge de gelosia amb lamel·les fixes d'acer per pintar color RAL estàndard, de 2,48x0,70m, col·locades sobre cremalleres fixes de perfils tipus Omega d'acer galvanitzat, rebudes a l'obra amb morter de ciment M-5. Inclús p/p de garres d'ancoratge, elaboració en taller i fixació mitjançant rebut en obra de fàbrica amb morter de ciment M-5 i ajustament final a obra. S'inclou: neteja de calamina dels elements i posterior imprimació antioxidant. Unitats segons plànol de metal·listeria ME.02. </t>
  </si>
  <si>
    <t xml:space="preserve">Subministrament i muntatge de gelosia amb lamel·les fixes d'acer per pintar color RAL estàndard, de 2,60x0,7m, col·locades sobre cremalleres fixes de perfils tipus Omega d'acer galvanitzat, rebudes a l'obra amb morter de ciment M-5. Inclús p/p de garres d'ancoratge, elaboració en taller i fixació mitjançant rebut en obra de fàbrica amb morter de ciment M-5 i ajustament final a obra. S'inclou: neteja de calamina dels elements i posterior imprimació antioxidant. Unitats segons plànol de metal·listeria ME.02. </t>
  </si>
  <si>
    <t>PLADUR FOC</t>
  </si>
  <si>
    <t xml:space="preserve">Subministrament i col·locació de trasdossat de jàssera amb plaques de guix laminat (plaques de 12,5 mm de gruix), formada per una ànima de guix 100% natural i fibra de vidre, recoberta per les dues cares amb una làmina de cel·lulosa especial. Cargolat a placa metàl·lica, perfils estructurals d’acer i/oestructura senzilla normal de perfilaria de planxa d'acer galvanitzat (en aquest cas, amb gruix total del trasdossat de 55 mm). S'inclou: p.p. de replanteig, anivellació i aplomat, rebut de bastiment i bastiments de base, lligadures, elements i mecanismes d’unió, execució de trobades i juntes, aplicació de capa d’imprimació segellant, neteja i mitjans auxiliars. Totalment acabat per pintar (pintura no inclosa en partida). Segons documentació gràfica de projecte. Veure plànol ES.03 i ES.04. </t>
  </si>
  <si>
    <t>Recobriment decoratiu amb graveta, granulometria compresa entre 9 i 12 mm, fins a formar una capa uniforme de 5 cm d'espessor mínim. Subministrada en sacs i estesa amb mitjans manuals sobre malla de polipropilè no teixit, amb funció antiherbes. No s'inclou: perfileria d'alumini de remat. Segons documentació gràfica de Projecte. Totalment acabat.</t>
  </si>
  <si>
    <t>VORA DELIMITACIÓ PAVIMENT EXTERIOR PLANTA BAIXA</t>
  </si>
  <si>
    <t xml:space="preserve">Subministrament i col·locació de cornisa metàl·lica en forjat altell, a base de xapa d’acer llisa contínua per pintar, de 19 cm d’altura i 2.5 cm de gruix, ancorada al cantell de forjat amb elements mecànics. S'inclou: neteja de calamina dels elements i posterior imprimació antioxidant. Totalment acabada i llesta per pintar color stantard RAL (pintat inclòs en partida). </t>
  </si>
  <si>
    <t>Subministrament i col·locació de vores de delimitació d’acabat de paviment, amb xapa llisa d’acer galvanitzat en forma L, de 150 mm d’altura i 1,5 mm d’espessor, amb extrem superior arrodonit. S'inclouen: unió de peces a partir de platines d’ancoratge, fixacions al terreny amb cargols d’acer inoxidable, curvatura de la xapa, neteja de calamina dels elements i posterior imprimació antioxidant. Totalment acabada.</t>
  </si>
  <si>
    <t>EXCAVACIÓ DE TERRES PAVIMENT ENTRADA</t>
  </si>
  <si>
    <t>Excavació de terres a cel obert per a formació de pavimentació d'entrada, fins a una profunditat de 0,15 m, en sòl granular de compacitat mitjana, amb mitjans mecànics, fins a aconseguir la cota de profunditat indicada en el Projecte. S'inclou: transport de la maquinària, repassat de paraments i fons d'excavació, extracció de terres fora de l'excavació, retirada dels materials excavats i càrrega a camió. Criteri d'amidament: Volum mesurat sobre les seccions teòriques de l'excavació, segons documentació gràfica de Projecte.</t>
  </si>
  <si>
    <t>Subministrament i execució d’aixecament de sala d’espera interna amb filades de maó ceràmic buit (totxana, 29x14x9 cm), fins a 0.52 cm d’alçada, on es col·locarà encadellat ceràmic i solera de formigó armat de 5 cm de gruix amb malla #20x20 Ø6, sistema que ha de quedar anivellat a la solera interior preexistent. Criteri d'amidament: longitud mesurada en projecció horitzontal segons documentació gràfica del Projecte. Veure plànol ES.02.</t>
  </si>
  <si>
    <t>ABOCADOR DE PORCELLANA</t>
  </si>
  <si>
    <t>BARANA DE BANY ABATIBLE</t>
  </si>
  <si>
    <t>Subministrament i instal.lació d'aigüera d'acer inoxidable sèrie Utop "ROCA" o similar aprovat per la Direcció Facultativa, d'1 cubeta, de 610x460 mm, per taulell de cuina, amb aixetes monocomandament vertical per a aigüera, de gamma alta, sèrie Mithos "RAMÓN SOLER", model 4426, acabat crom, mànec crom, airejador, broc alt giratori, cartutx ceràmic de 40 mm, limitador de cabal Ecostop, limitador de temperatura a 38° Termostop, vàlvula amb desguàs, sifó i enllaços d'alimentació flexibles. Inclosa connexió a les xarxes d'aigua freda i calenta i a la xarxa de desguassos existents, fixació de l'aparell i segellat amb silicona. Totalment instal.lat i en funcionament. Inclou: Replanteig i traçat en el parament de la situació de la pica. Col.locació, anivellació i fixació dels elements de suport. Col.locació, ajustament i fixació de l'aigüera sobre els elements de suport.</t>
  </si>
  <si>
    <t>Subministrament i instal·lació d’inodor complet de porcellana sanitària, sèrie ACCESS "ROCA" o similar, aprovat per la Direcció Facultativa, de 670x380x815 mm, forma rodona i tipus d’instal·lació de peu, amb sortida vertical per mobilitat reduïda. S’inclouen: tassa amb sortida vertical per inodor de tanc baix, cisterna de doble descàrrega 6/3L amb alimentació inferior per a inodor, tapa i seient amb obertura frontal per a inodor. S'inclou: Replanteig i traçat en el parament de suport de la situació de l'aparell, col·locació dels elements de fixació subministrats pel fabricant, anivellació, aplomat i col·locació de l'aparell. Connexió a la xarxa d'aigua freda i a la xarxa d'evacuació existent, fixació de l'aparell i segellat amb silicona.  Muntatge d'accessoris i complements. Segellat de juntes. Totalment instal·lat, connectat, provat i en funcionament. Unitats segons documentació gràfica del Projecte.</t>
  </si>
  <si>
    <t>Subministrament i instal·lació de lavabo de porcellana mural, sèrie ACCESS "ROCA" o similar, aprovat per la Direcció Facultativa, de 640x55x165 mm. S'inclou: sifó botella de 1 1/4’’ per lavabo, amb tub de Ø250 mm; aixeta mescladora temporitzada de repissa per lavabo amb polsador i limitador de caudal, model ROCA INSTANT. S'inclouen: replanteig i traçat en el parament de suport de la situació dels aparells, col·locació dels elements de fixació subministrats pel fabricant, anivellació, aplomat i col·locació dels aparells, claus de regulació, enllaços d'alimentació flexibles, connexió a les xarxes d'aigua freda i calenta i a la xarxa d'evacuació existent, fixació de l'aparell i segellat amb silicona, muntatge d'aixetes, accessoris i complements. Totalment acabat. Unitats segons documentació gràfica del projecte.</t>
  </si>
  <si>
    <t>Subministrament i instal·lació de barana de bany abatible per a persones amb mobilitat reduïda, sèrie ACCESS  "ROCA" o similar, aprovat per la Direcció Facultativa, de 99x800x220 mm i Ø32 mm de barana, d’acer inoxidable amb acabat brillant, forma angular, per tipus d’instal·lació mural. S'inclouen: replanteig i traçat en el parament de suport de la situació dels aparells, col·locació dels elements de fixació subministrats pel fabricant, anivellació, aplomat. Totalment acabat. Unitats segons documentació gràfica del projecte.</t>
  </si>
  <si>
    <t xml:space="preserve">Subministrament i aplicació de pintura al plàstic llisa de color a escollir per la Direcció Facultativa, sobre parament vertical exterior. Inclòs part proporcional d'encintats, protecció de sòcols, motllures, finestres, col·locació i retirada de bastides, etc. Neteja del tall un cop acabats els treballs. Totalment acabat. Criteri d'amidament: Deducció dels buits superiors a 2m2.  </t>
  </si>
  <si>
    <t>ESMALT SOBRE FUSTERIES</t>
  </si>
  <si>
    <t xml:space="preserve">Subministrament i aplicació d'esmalt sobre superficíe de fusteria interior de DM per a pintar, incloent: portes, fronts d'armari, i sostre del nucli central. S'incluen: p.p. de preparació del soport, mà de fons i dues capes d'acabat, i mitjans elevadors en cas de ser necessaris. </t>
  </si>
  <si>
    <t>PINTURA PLÀSTICA PER EXTERIORS ANNEXOS</t>
  </si>
  <si>
    <t>PINTURA PLÀSTICA PER EXTERIORS EDIFICI PRINCIPAL</t>
  </si>
  <si>
    <t>PINTURA PLÀSTICA LLISA COLOR A PARAM. VERT. INTERIORS</t>
  </si>
  <si>
    <t xml:space="preserve">Subministrament i aplicació de pintura al plàstic llisa de color a escollir per la Direcció Facultativa, sobre parament vertical interior. Inclòs part proporcional d'encintats, protecció de sòcols, motllures, finestres, col·locació i retirada de bastides, etc. Neteja del tall un cop acabats els treballs. Totalment acabat. Criteri d'amidament: Deducció dels buits superiors a 2m2.  </t>
  </si>
  <si>
    <t>PINTURA PLÀSTICA LLISA COLOR A PARAM. HORITZ. INTERIORS</t>
  </si>
  <si>
    <t xml:space="preserve">Subministrament i aplicació de pintura al plàstic llisa de color a escollir per la Direcció Facultativa, sobre parament de sostres interior. Inclòs part proporcional d'encintats, protecció de sòcols, motllures, finestres, col·locació i retirada de bastides, etc. Neteja del tall un cop acabats els treballs. Totalment acabat. Criteri d'amidament: Deducció dels buits superiors a 2m2.  </t>
  </si>
  <si>
    <t>Subministració i formació de solera de formigó armada  HA-25/B/20/IIa, elaborat en central,  i armadura inferior de malla 25x25 Ø6, de 15 cm de gruix. S'inclouen: subministrament i col·locació de capa de graves inferior de 20 cm, previsió del pas d'instal·lacions, connexió amb la solera preexistent fins a cota 0,60 m, a partir de filada de blocs de formigó armat, armat Ø8 cada 30 cm subjectat en perforació de resines epoxi en solera preexistent, incloent part proporcional d'armadures i varilles de reforç. Superfície mesurada en projecció horitzontal, segons documentació gràfica de Projecte. Veure plànol ES.01 i ES.02.</t>
  </si>
  <si>
    <t xml:space="preserve">El projecte inclou la subministració de tots aquells elements i/o materials a l’obra que garanteixin, durant tot el transcurs de la seva execució material, la correcta execució de la mateixa, a fi que les tasques a desenvolupar no esdevinguin objecte de suspicàcia. </t>
  </si>
  <si>
    <t xml:space="preserve">Subministrament i instal·lació d’abocador de porcellana sanitària, dempeus, sèrie Garda "ROCA" o similar, aprovat per la Direcció Facultativa, color Blanco, de 420x500x445 mm, amb reixeta d'acer inoxidable, amb coixinet, per a abocador modelo Garda, equipat amb aixeta mescladora bimando mural, per a safareig, de canella giratòria, acabat cromado, model Brava. S'inclou: connexió a les xarxes d'aigua freda i calenta i a la xarxa de desguassos existents, fixació de l'aparell i segellat amb silicona. Totalment instal·lat i en funcionament. Replanteig i traçat en el parament de la situació de la pica. Col·locació, anivellació i fixació dels elements de suport. </t>
  </si>
  <si>
    <t>ESTINTOLAMENT. E-9</t>
  </si>
  <si>
    <t>PINTURA SOBRE PLADUR FOC</t>
  </si>
  <si>
    <t>CÈRCOLS DE FORMIGÓ ANNEXOS PERIMETRALS</t>
  </si>
  <si>
    <t xml:space="preserve">Subministrament i aplicació de pintura al plàstic llisa de color a escollir per la Direcció Facultativa, sobre parament de Pladur FOC. Inclòs part proporcional d'encintats, protecció de sòcols, motllures, finestres, col·locació i retirada de bastides, etc. Neteja del tall un cop acabats els treballs. Totalment acabat. Criteri d'amidament: Deducció dels buits superiors a 2m2.  </t>
  </si>
  <si>
    <t>CÈRCOLS METÀL·LICS ANNEXOS Z-2</t>
  </si>
  <si>
    <t xml:space="preserve">Subministrament i muntatge de cèrcols metàl·lics amb perfils d’acer laminat de la sèrie UPN+220, de longitud máxima 2,40 m, per realització de cèrcol de façana. S'inclou: p.p. de preparació de cantells, soldadures, talls, peces especials, escapçadures i reparació en obra de quants desperfectes s'originin per raons de transport, manipulació o muntatge, preparació de la superfície i emprimació, així com l'apuntalament previ a la seva col·locació. S'inclou: neteja de calamina dels elements i posterior imprimació antioxidant. Criteri d'amidament: longitud mesurada en projecció horitzontal segons documentació gràfica del Projecte. </t>
  </si>
  <si>
    <t>SABATES CORREGUDES I AÏLLADES</t>
  </si>
  <si>
    <t>PÈRGOLA FORMIGÓ ARMAT ENTRADA</t>
  </si>
  <si>
    <t>PERFIL METÀL·LIC PÒRTIC ENTRADA</t>
  </si>
  <si>
    <t>PROJECTE DE REFORMA I REHABILITACIÓ DE L'EDIFICI PUIGDOLLERS. AJUNTAMENT DE SANT CELONI</t>
  </si>
  <si>
    <t xml:space="preserve">Demolició de forjat de coberta inclinada a dues aigües amb una pendent mitjana del 30% de biguetes de formigó i entrebigat de revoltons ceràmics, de 30 cm d'espessor, amb retroexcavadora amb martell trencador i equip de oxitall, sense afectar a l'estabilitat dels elements constructius contigus. S'inclou: p.p. de demolició dels seus revestiments (guix, morter, teules ceràmiques, etc.), instal·lacions encastades neteja, aplec, retirada i càrrega manual de runa sobre camió o contenidor. Superfície mesurada segons documentació gràfica de Projecte.
</t>
  </si>
  <si>
    <t>DEMOLICIÓ RAMPA ZONA PORXADA PREEXISTENT</t>
  </si>
  <si>
    <t>DEMOLICIÓ ESCALA ZONA PORXADA PREEXISTENT</t>
  </si>
  <si>
    <t>vàter</t>
  </si>
  <si>
    <t>lavabo</t>
  </si>
  <si>
    <t>solera de formigó armat</t>
  </si>
  <si>
    <t>paret de bloc de formigó armat</t>
  </si>
  <si>
    <t>Fossat per a ascensor &lt; 4 m2 (ascensor no inclòs en partida), de fondària 1,25 m, amb solera de formigó estructural HA-25/B/10/ IIa, de 15 cm de gruix, enterrat a cota inferior al nivell de la fonamentació (veure documentació gràfica). S’inclou: especejament d'armadura, armadura d'acer, base de grava de 20 cm de gruix i paret de bloc de formigó armat de 20x20x40, fins arribara a cota superior de fonamentació. Totalment acabat. Superfície mesurada segons documentació gràfica de Projecte.</t>
  </si>
  <si>
    <t>m3 ó m2</t>
  </si>
  <si>
    <t xml:space="preserve">Forjat unidireccional de formigó armat, d’intereix de 60 cm i cantell 22+4, realitzat amb formigó HA-25/B/20/IIa fabricat en central, i abocament amb cubilot, per a una sobrecàrrega de 2 KN/m², sobre sistema d'encofrat continu; doble bigueta pretensada de formigó; revoltó ceràmic, 60x25x22 cm; malla electrosoldada ME 15x30 Ø4 en capa de compressió. S'inclou corretja de formigó, de dimensions i armat segons plànols d'estructura inclòs encofrats, abocament i vibrat, cantells, armadura, etc. Totalment acabats. Criteri d'amidament: superfície realment executada. </t>
  </si>
  <si>
    <t>Subministrament i muntatge d’estintolament de mur amb jàssera de doble esquadria formada amb 4 bigues de fusta classe C-24, de pi,de longitud 4,83 m, segons geometria descrita en documentació gràfica de projecte. S'inclou: p.p. de preparació de cantells, encaixos, placa metàl·lica de 25x175cm i espessor 10 mm d'unió (col·locada cada 50 cm i soldada a perfils), perfil quadrat de recolzament en mur, soldadures, talls, peces especials, escapçadures i reparació en obra de quants desperfectes s'originin per raons de transport, manipulació o muntatge, preparació de la superfície i emprimació, així com l'apuntalament previ a la seva col·locació. S'inclou: neteja de calamina dels elements i posterior imprimació antioxidant. Criteri d'amidament: longitud real mesurada, segons documentació gràfica del Projecte, on s'inclou el sumatori de la longitud individual dels 4 perfils. Veure plànol ES.04.</t>
  </si>
  <si>
    <t>Escala de formigó vist, amb llosa d’escala i esglaonat de formigó armat (amb 32 esglaons, inclosos 2 replans), e=15 cm,  d'amplada de tram 1,15 m, realitzada amb formigó HA-25/P/20/IIa fabricat en central, i abocament amb cubilot, quedant vist el formigó del fons i dels laterals de la llosa; Muntatge i desmuntatge de sistema d'encofrat, amb acabat vist amb textura llisa a la seva cara inferior i laterals, en planta de fins a 2,50 m d'altura lliure, format per superfície encofrant de taulons de fusta de pi folrats amb tauler aglomerat hidròfug, d'un sol ús, amb una de les seves cares plastificada, estructura suport horitzontal de taulons de fusta de pi i estructura suport vertical de puntals metàl·lics. S’inclou encofrat del xanfrà cantoner dels esglaons, a 45 graus. Totalment acabat. Criteri d'amidament: superfície mesurada en projecció horitzontal. Segons documentació gràfica del projecte.</t>
  </si>
  <si>
    <t>Formació d'escala amb solera de formigó armat, amb esglaonat de formigó armat (amb 5 esglaons), e=15 cm,  d'amplada de tram 2,70m, a salvar una altura de 0,70 m, realitzada amb formigó HA-25/P/20/IIa fabricat en central, i abocament amb cubilot, amb acabat imprès llis. S’inclou encofrat del xanfrà cantoner dels esglaons, a 45 graus. Totalment acabat. Criteri d'amidament: superfície mesurada en projecció horitzontal. Segons documentació gràfica del projecte.</t>
  </si>
  <si>
    <t>mur</t>
  </si>
  <si>
    <t>llosa sostre</t>
  </si>
  <si>
    <t xml:space="preserve">Subministració i execució de fulla exterior de tancament de façana, de 20 cm d'espessor de bloc de formigó armat, de 40x20x20 cm per a revestir, color gris, rebut amb morter de ciment industrial, color gris, M-7,5, preparat a central i subministrat a peu d'obra; S'inclou: part proporcional d'armadures i varilles de reforç, peces especials, replanteig, anivellació, aplomat, p.p. de lligades, minves, ruptures, humitejat de les peces, rejuntat, carregadors, queixals, plaquetes, cantonades, armadures, neteja i mitjans auxiliars. Criteri d'amidament: Deducció dels buits superiors a 2m2.  </t>
  </si>
  <si>
    <t>Subministració i formació de fulla de partició interior de 7 cm d'espessor de fàbrica, de maó ceràmic buit (totxana), per revestir, 29x14x7 cm, de 10 cm totals de gruix, rebuda amb morter de ciment CEM II/B-P 32,5 N i sorra de riu tipus M-5, preparat en central i subministrat a peu d'obra. S'incou: p.p. de replanteig, anivellació i aplomat, rebut de bastiment i bastiments de base, minves i ruptures, lligadures, caps, execució de trobades, neteja i mitjans auxiliars. Criteri d'amidament: Deducció dels buits superiors a 2m2.</t>
  </si>
  <si>
    <t>FÀBRICA DE MAÓ BUIT DE 15 CM, MURET VESTÍBUL</t>
  </si>
  <si>
    <t>FÀBRICA DE MAÓ BUIT DE 15 CM</t>
  </si>
  <si>
    <t>Subministració i formació de fulla de partició interior de 15 cm d'espessor de fàbrica, de maó ceràmic buit (totxana), per revestir, 29x14x9 cm, rebuda amb morter de ciment CEM II/B-P 32,5 N i sorra de riu tipus M-5, preparat en central i subministrat a peu d'obra. S'incou: p.p. de replanteig, anivellació i aplomat, rebut de bastiment i bastiments de base, minves i ruptures, lligadures, caps, execució de trobades, neteja i mitjans auxiliars. Criteri d'amidament: Deducció dels buits superiors a 2m2.</t>
  </si>
  <si>
    <t xml:space="preserve">Recomposició de plahcé preexistent (zona paviment de l'actual porxada d'entrada) a base de capa de morter de ciment M-10, de 2 cm de gruix, elaborat en central, per anivellament de superfície. Superfície mesurada segons documentació gràfica de Projecte. </t>
  </si>
  <si>
    <t>encadellat ceràmic i solera superior</t>
  </si>
  <si>
    <t>mur de totxana, 9 cm de gruix</t>
  </si>
  <si>
    <t xml:space="preserve">Subministrament i col·locació de parquet sintétic AC-5 de 1200mmx190mm, col·locades amb adhesiu i a trencajuntes sobre làmina d'escuma de polietilè d'alta densitat de 3 mm d'espessor. S'inclou p.p. de motllures tapajuntes, sòcols perimetrals, adhesiu i accessoris de muntatge per al paviment laminat. Totalment acabat.
</t>
  </si>
  <si>
    <t>Subministrament i col·locació de paviment de grès de 30x30cm d'aproximadament 20€/m2, rebudes amb adhesiu de ciment normal C1, i rejuntades amb morter de ciment, color blanc, amb resistència elevada a l'abrasió i absorció d'aigua reduïda de tonalitat similar a les peces. S'inclou: p.p. de talls, sòcols perimetrals, biaix, peces especials, etc. Totalment acabat. Mesurat en superfície realment executada.</t>
  </si>
  <si>
    <t>Subministrament i col·locació de paviment antilliscant tipus Safety Zone Sheet Ecotone 31503, de ARMSTRONG o similar, espessor 2 mm. Inclou: suport de cel·lulosa, capa de fibra de vidre, superficie d’acabat. Totalment acabat. Criteri d'amidament: longitud mesurada en projecció horitzontal segons documentació gràfica del Projecte.</t>
  </si>
  <si>
    <r>
      <t xml:space="preserve">Subministració i formació de solera de formigó armada  HA-25/B/20/IIa, elaborat en central,  i armadura inferior de malla 25x25 Ø6, de 15 cm de gruix, que junt amb el paviment (no inclós a la partida), s'anivellarà al paviment de l'interior de l'edifici. </t>
    </r>
    <r>
      <rPr>
        <sz val="8"/>
        <color theme="1"/>
        <rFont val="Century Gothic"/>
        <family val="2"/>
      </rPr>
      <t>S'inclou subministrament i col·locació de capa de graves inferior de 20 cm, previsió del pas d'instal·lacions. Superfície mesurada en projecció horitzontal. Veure plànol ES.01 i ES.02.</t>
    </r>
  </si>
  <si>
    <t>Solera armada de formigó (veure capítol 3.3. SOLERA ANNEX SUD-OEST) amb acabat fratasado d’helicòpter, mitjançant elements mecànics. Totalment acabat. Superfície mesurada en projecció horitzontal. Veure plànol A.18.</t>
  </si>
  <si>
    <t>ENRAJOLAT PORCELLÀNIC 30x15 CM - BANYS</t>
  </si>
  <si>
    <t>Subministrament i col·locació d’envà senzill de plaques de guix laminat (plaques de 15 mm de gruix) format per estructura senzilla normal amb perfilaria de planxa d'acer galvanitzat, amb un gruix total de l'envà de 100 mm. Inclou aïllament de plaques amb llana mineral de roca, de 7 cm de gruix. S'incou: p.p. de replanteig, anivellació i aplomat, aplicació de capa d’imprimació segellant, rebut de bastiment i bastiments de base, lligadures, caps, execució de trobades, neteja i mitjans auxiliars. L’especejament de l’estructura incorpora llates de fusta per encastament d’elements volats. Criteri d'amidament: Deducció dels buits superiors a 3m2.</t>
  </si>
  <si>
    <t>Subministrament i col·locació d’envà senzill de plaques de guix laminat (plaques de 15 mm de gruix) format per estructura senzilla normal amb perfilaria de planxa d'acer galvanitzat, amb un gruix total de l'envà de 100 mm. Inclou aïllament de plaques amb llana mineral de roca, de 7 cm de gruix. S'incou: p.p. de replanteig, anivellació i aplomat, aplicació de capa d’imprimació segellant, rebut de bastiment i bastiments de base, lligadures, caps, execució de trobades, neteja i mitjans auxiliars. Criteri d'amidament: Deducció dels buits superiors a 3m2.</t>
  </si>
  <si>
    <t>Trasdossat de placa de guix laminat de 1,5 cm d'espessor, format per estructura senzilla normal amb perfileria de planxa d'acer galvanitzat, amb un gruix total de l'envà de 5 cm. Inclou aïllament de plaques de llana mineral [0,031 W/[mK]], de 48 mm d'espessor. S'incou: p.p. de replanteig, anivellació i aplomat, rebut de bastiment i bastiments de base, lligadures, caps, execució de trobades, neteja i mitjans auxiliars. Criteri d'amidament: Deducció dels buits superiors a 2m2.</t>
  </si>
  <si>
    <t>Trasdossat de placa de guix laminat de 1,5 cm d'espessor, format per estructura senzilla normal amb perfileria de planxa d'acer galvanitzat, amb un gruix total de l'envà de 5 cm. Inclou aïllament de plaques de llana mineral [0,031 W/[mK]], de 48 mm d'espessor. S'incou: p.p. de replanteig, anivellació i aplomat, aplicació de capa d’imprimació segellant, rebut de bastiment i bastiments de base, lligadures, caps, execució de trobades, neteja i mitjans auxiliars. Criteri d'amidament: Deducció dels buits superiors a 2m2.</t>
  </si>
  <si>
    <t>Subministrament i muntatge de fals sostre continu amb estructura metàl·lica oculta formada per una placa de Pladur TEC (Sostres) de 13mm de gruix, o equivalent, especialment adequada per a la seva utilització en sostres. Inclosos perfil T/C de 25 mm, perfil U de 34x31x34 mm, i reglades de 80 mm, accessoris de fixació, peces d'entroncament, encaix de forquilla de sostre, cargols PM-25, material d'unió, encintat d'unions, obertura de buits per instal·lacions i lluminàries, i peces especials. Criteri d'amidament: Es mesurarà la superfície realment executada segons les especificacions del Projecte, sense descomptar buits per instal·lacions.</t>
  </si>
  <si>
    <r>
      <t xml:space="preserve">Subministrament i col·locació de fals sostre continu de sandwich de DM de 16mm de un taulell amb costelles de fusta de pi de 140x70mm separades cada 50cm. </t>
    </r>
    <r>
      <rPr>
        <sz val="8"/>
        <rFont val="Century Gothic"/>
        <family val="2"/>
      </rPr>
      <t>S'inclouen accessoris de fixació, obertura de buits per instal·lacions i lluminàries, obertura de buits circulars de decoració determinats en especejament de la documentació gràfica, i sistema d'elevació. Totalment acabat. Mesurada la superfície realment executada segons les especificacions del Projecte, sense descomptar buits per instal·lacions i decoracions.</t>
    </r>
  </si>
  <si>
    <t>ENVANS DE PLADUR DESPATXOS PB</t>
  </si>
  <si>
    <t>PANELLS ACÚSTICS DESPATXOS PB. PANTALLA VERTICAL</t>
  </si>
  <si>
    <t>COBERTA PLANA</t>
  </si>
  <si>
    <t>Formació de coberta plana no transitable invertida formada per pendents amb formigó cel·lular, h màx. de pendents=10 cm, al 1%; impermeabilització amb làmina impermeable de polietirè EPDM;  aïllant tèrmic poliestirè extruït 5 cm de gruix mínim; acabat amb llit de graves amb h mín=5 cm. Inclòs remats perimetrals amb xapa d’alumini llisa de 2 mm de gruix, boneres, trobades, retallas, encontres amb sistema de sanejament, etc. Totalment acabat.</t>
  </si>
  <si>
    <t>Subministrament i col·locació d’escopidor ceràmic tipus Greco Gres o similar, de 1,15x0,54 m aproximat, inclòs trencaaigües, rebudes amb morter de ciment CEM II/B-P 32,5 N amb additiu hidròfuG, M-10 i rejuntat entre peces i de les unions amb els murs amb morter de juntes cementoso amb absorció d’aigua reduïda, per a juntes entre 3 i 15 mm. S'inclou: p.p. replanteig, anivellació i aplomat, p.p. de lligades, mermas, trencaments, humitejat de les peces, rejuntat, carregadors, queixals, neteja i mitjans auxiliars. Citeri d'amidament: Longitud de l’ample del buit, amidada segons documentació gràfica de Projecte.</t>
  </si>
  <si>
    <t>VÀTER ACCESS ROCA</t>
  </si>
  <si>
    <t>Subministrament i execució de paraments interiors, amb enrajolat amb gres porcellànic acabat mat o natural, 15x30 cm, 8 €/m² aproximat, col·locat sobre una superfície suport de plaques de guix, mitjançant adhesiu de ciment normal, C1 gris, sense junta (separació entre 1,5 i 3 mm). S'inclou: p.p. de talls, biaix, peces especials, i rejuntat amb morter tapajunts CG2 s/EN-13888 junta de color i neteja, cantoneres de PVC. Totalment acabat. Mesurat en superfície realment executada. Criteri d'amidament: deducció dels buits superiors a 2m2.</t>
  </si>
  <si>
    <t>ENGUIXATS</t>
  </si>
  <si>
    <t>CAPÍTOL 9. FALSOS SOSTRES</t>
  </si>
  <si>
    <t>TOTAL CAPÍTOL 9. FALSOS SOSTRES</t>
  </si>
  <si>
    <t>METAL·LISTERIA</t>
  </si>
  <si>
    <t>TOTAL CAPÍTOL 13. CUINES</t>
  </si>
  <si>
    <t>CAPÍTOL 14. INSTAL.LACIONS</t>
  </si>
  <si>
    <t>TOTAL CAPÍTOL 14. INSTAL.LACIONS</t>
  </si>
  <si>
    <t>CAPÍTOL 15. COBERTES</t>
  </si>
  <si>
    <t>TOTAL CAPÍTOL 15. COBERTES</t>
  </si>
  <si>
    <t>TOTAL CAPÍTOL 17. PINTURES</t>
  </si>
  <si>
    <t>COBERTES</t>
  </si>
  <si>
    <t>CAPÍTOL 16</t>
  </si>
  <si>
    <t>CAPÍTOL 17</t>
  </si>
  <si>
    <t>BARANA DE BANY FIXA</t>
  </si>
  <si>
    <t>Subministrament i instal·lació de barana de bany fixa per a persones amb mobilitat reduïda, sèrie ACCESS  "ROCA" o similar, aprovat per la Direcció Facultativa, de 980x82 mm i Ø32 mm de barana, d’acer inoxidable amb acabat brillant, forma recta, per tipus d’instal·lació mural. S'inclouen: replanteig i traçat en el parament de suport de la situació dels aparells, col·locació dels elements de fixació subministrats pel fabricant, anivellació, aplomat. Totalment acabat. Unitats segons documentació gràfica del projecte.</t>
  </si>
  <si>
    <t>MIRALLS BANYS</t>
  </si>
  <si>
    <t>Subministrament i muntatge d'ascensor hidràulic d'impulsió oleodinámica de 0,63 m/s de velocitat, 3 parades, 450 kg de càrrega nominal, amb capacitat per 6 persones, nivell bàsic d'acabat en cabina de 1400x1090x2200 mm, maniobra universal simple, portes interiors automàtiques d'acer inoxidable i portes exteriors automàtiques en acer inoxidable de 800x2000 mm. Totalment muntat, connectat i provat.</t>
  </si>
  <si>
    <t xml:space="preserve">Subministrament i instal·lació de mirall de lluna incolora de 3 mm d'espessor, fixat mecànicament al parament. S'inclou: elements de fixació. Totalment acabat. </t>
  </si>
  <si>
    <t>CAPÍTOL 13. CUINES</t>
  </si>
  <si>
    <t>MOBLES DE CUINA</t>
  </si>
  <si>
    <t>Subministrament i col·locació de mobiliari d'office (només mobles baixos) realitzat en panells de fusta aglomerada i xapat de color blanc, segons descripció en plànols. Inclosos ferratges, manetes, prestatgeries, sòcol aglomerat amb banda metàl·lica i tots els acabats i accessoris. Totalment acabat.</t>
  </si>
  <si>
    <t>TAULELL OFFICE</t>
  </si>
  <si>
    <t>Subministrament i col·locació de taulell d’office realitzat en panells de fusta aglomerada i xapat tipus R3 Supra Lunar claro EP023 de Salguero, segons descripció en plànols. Inclosos perfils galvanitzats en L de subjecció de barra, i "Copete" llis a mitja canya d'alumini, anclat a mur, encimera i barra. Totalment acabat.</t>
  </si>
  <si>
    <r>
      <t xml:space="preserve">PANELLS ACÚSTICS </t>
    </r>
    <r>
      <rPr>
        <b/>
        <sz val="8"/>
        <color theme="1"/>
        <rFont val="Calibri"/>
        <family val="2"/>
      </rPr>
      <t>Ø</t>
    </r>
    <r>
      <rPr>
        <b/>
        <sz val="8"/>
        <color theme="1"/>
        <rFont val="Century Gothic"/>
        <family val="2"/>
      </rPr>
      <t>160 CM, AMB LLUM</t>
    </r>
  </si>
  <si>
    <r>
      <t xml:space="preserve">PANELLS ACÚSTICS </t>
    </r>
    <r>
      <rPr>
        <b/>
        <sz val="8"/>
        <color theme="1"/>
        <rFont val="Calibri"/>
        <family val="2"/>
      </rPr>
      <t>Ø</t>
    </r>
    <r>
      <rPr>
        <b/>
        <sz val="8"/>
        <color theme="1"/>
        <rFont val="Century Gothic"/>
        <family val="2"/>
      </rPr>
      <t>160 CM</t>
    </r>
  </si>
  <si>
    <r>
      <t xml:space="preserve">PANELLS ACÚSTICS </t>
    </r>
    <r>
      <rPr>
        <b/>
        <sz val="8"/>
        <color theme="1"/>
        <rFont val="Calibri"/>
        <family val="2"/>
      </rPr>
      <t>Ø</t>
    </r>
    <r>
      <rPr>
        <b/>
        <sz val="8"/>
        <color theme="1"/>
        <rFont val="Century Gothic"/>
        <family val="2"/>
      </rPr>
      <t>120 CM</t>
    </r>
  </si>
  <si>
    <t>PANELLS ACÚSTICS RECTANGULARS</t>
  </si>
  <si>
    <t xml:space="preserve">Subministrament i col·locació de panell acústic circular Ø160 cm decoratiu, tipus Ecophon Solo Circle XL, fixat mecànicament en sostre. Situats a una altura de 275 cm. S'inclou: elements de fixació. Totalment acabat. </t>
  </si>
  <si>
    <t xml:space="preserve">Subministrament i col·locació de panell acústic circular Ø120 cm decoratiu, tipus Ecophon Solo Circle, fixat mecànicament en sostre. Situats a una altura de 300 cm. S'inclou: elements de fixació. Totalment acabat. </t>
  </si>
  <si>
    <t xml:space="preserve">Subministrament i col·locació de panell acústic rectangular, 240x120cm, decoratiu, tipus Ecophon Solo Rectangle, fixat mecànicament en sostre. Situats a una altura de 300 cm. S'inclou: elements de fixació. Totalment acabat. </t>
  </si>
  <si>
    <t>Subministrament i col·locació de panell acústic circular Ø160 cm decoratiu, tipus Ecophon Solo Circle XL, amb sistema d’il·luminació inclosa (perfil en U circular, situat al perímetre exterior del panell acústic, que conté instal·lació lumínica a base de LEDs circulars), fixat mecànicament en sostre. Situats a una altura de 250 cm. S'inclou: elements de fixació i accessoris. Totalment acabat.</t>
  </si>
  <si>
    <t xml:space="preserve">Subministrament i col·locació de panell acústic rectangular decoratiu, de 4 cm d'espessor, tipus Ecophon Akusto One SQ, amb fixació mecànica a envà de pladur. S'inclou: p.p. de talls, biaix, peces especials, elements de fixació. Totalment acabat. Mesurat en superfície realment executada. </t>
  </si>
  <si>
    <t>Subministrament i muntatge de jàssera múltiple formada amb 3 perfils d’acer laminat de la sèrie HEM-240, de 9,15 m de longitud (inclosa longitud de carregament en mur, 0,05 cm en cada extrem), per realització de biga. S'inclou: p.p. de preparació de cantells, armats d'ancoratge en forjat, soldadures, talls, peces especials, escapçadures i reparació en obra de quants desperfectes s'originin per raons de transport, manipulació o muntatge, preparació de la superfície i emprimació, així com l'apuntalament previ a la seva col·locació. S'inclou: neteja de calamina dels elements i posterior imprimació antioxidant. Criteri d'amidament: longitud mesurada en projecció horitzontal segons documentació gràfica del Projecte, on s'inclou el sumatori de la longitud individual dels 3 perfils. Veure plànol ES.03.</t>
  </si>
  <si>
    <t>Subministrament i muntatge de jàssera senzilla formada amb perfil d’acer laminat de la sèrie HEB-100, de 2,50 m de longitud (inclosa longitud de carregament en mur, 0,05 cm en cada extrem), per realització de biga. S'inclou: p.p. de preparació de cantells, soldadures, talls, peces especials, escapçadures i reparació en obra de quants desperfectes s'originin per raons de transport, manipulació o muntatge, preparació de la superfície i emprimació, així com l'apuntalament previ a la seva col·locació. S'inclou: neteja de calamina dels elements i posterior imprimació antioxidant. Criteri d'amidament: longitud mesurada en projecció horitzontal segons documentació gràfica del Projecte.</t>
  </si>
  <si>
    <t>Subministrament i muntatge de jàssera múltiple formada amb 4 perfils d’acer laminat de la sèrie HEM-300, de 9,05 m de longitud (inclosa longitud de carregament en mur, 0,05 cm en cada extrem), per realització de biga. S'inclou: p.p. de preparació de cantells, armats d'ancoratge en forjat, soldadures, talls, peces especials, escapçadures i reparació en obra de quants desperfectes s'originin per raons de transport, manipulació o muntatge, preparació de la superfície i emprimació, així com l'apuntalament previ a la seva col·locació. S'inclou: neteja de calamina dels elements i posterior imprimació antioxidant. Criteri d'amidament: longitud mesurada en projecció horitzontal segons documentació gràfica del Projecte, on s'inclou el sumatori de la longitud individual dels 4 perfils. Veure plànol ES.04.</t>
  </si>
  <si>
    <t>Subministrament i muntatge de jàssera múltiple formada amb 2 perfils d’acer laminat de la sèrie HEB-200, de 2,73 m de longitud (inclosa longitud de carregament en mur, 0,05 cm en cada extrem), per realització de biga. S'inclou: p.p. de preparació de cantells, armats d'ancoratge en forjat, soldadures, talls, peces especials, escapçadures i reparació en obra de quants desperfectes s'originin per raons de transport, manipulació o muntatge, preparació de la superfície i emprimació, així com l'apuntalament previ a la seva col·locació. S'inclou: neteja de calamina dels elements i posterior imprimació antioxidant. Criteri d'amidament: longitud mesurada en projecció horitzontal segons documentació gràfica del Projecte, on s'inclou el sumatori de la longitud individual dels 2 perfils. Veure plànol ES.06.</t>
  </si>
  <si>
    <t>Subministrament i muntatge de jàssera múltiple formada amb 2 perfils d’acer laminat de la sèrie HEB-120, de 1,50 m de longitud (inclosa longitud de carregament en mur, 0,05 cm en cada extrem), per realització de biga. S'inclou: p.p. de preparació de cantells, armats d'ancoratge en forjat, soldadures, talls, peces especials, escapçadures i reparació en obra de quants desperfectes s'originin per raons de transport, manipulació o muntatge, preparació de la superfície i emprimació, així com l'apuntalament previ a la seva col·locació. S'inclou: neteja de calamina dels elements i posterior imprimació antioxidant. Criteri d'amidament: longitud mesurada en projecció horitzontal segons documentació gràfica del Projecte, on s'inclou el sumatori de la longitud individual dels 2 perfils. Veure plànol ES.06.</t>
  </si>
  <si>
    <t>Subministrament i muntatge de jàssera múltiple formada amb 2 perfils d’acer laminat de la sèrie HEB-120, de 2,05 m de longitud (inclosa longitud de carregament en mur, 0,05 cm en cada extrem), per realització de biga. S'inclou: p.p. de preparació de cantells, armats d'ancoratge en forjat, soldadures, talls, peces especials, escapçadures i reparació en obra de quants desperfectes s'originin per raons de transport, manipulació o muntatge, preparació de la superfície i emprimació, així com l'apuntalament previ a la seva col·locació. S'inclou: neteja de calamina dels elements i posterior imprimació antioxidant. Criteri d'amidament: longitud mesurada en projecció horitzontal segons documentació gràfica del Projecte, on s'inclou el sumatori de la longitud individual dels 2 perfils. Veure plànol ES.06.</t>
  </si>
  <si>
    <t>Subministrament i muntatge de jàssera múltiple formada amb 2 perfils d’acer laminat de la sèrie HEB-140, de 2,61 m de longitud (inclosa longitud de carregament en mur, 0,05 cm en cada extrem), per realització de biga. S'inclou: p.p. de preparació de cantells, armats d'ancoratge en forjat, soldadures, talls, peces especials, escapçadures i reparació en obra de quants desperfectes s'originin per raons de transport, manipulació o muntatge, preparació de la superfície i emprimació, així com l'apuntalament previ a la seva col·locació. S'inclou: neteja de calamina dels elements i posterior imprimació antioxidant. Criteri d'amidament: longitud mesurada en projecció horitzontal segons documentació gràfica del Projecte, on s'inclou el sumatori de la longitud individual dels 2 perfils. Veure plànol ES.06.</t>
  </si>
  <si>
    <t>Subministrament i muntatge de jàssera múltiple formada amb 2 perfils d’acer laminat de la sèrie HEB-100, de 1,65 m de longitud (inclosa longitud de carregament en mur, 0,05 cm en cada extrem), per realització de biga. S'inclou: p.p. de preparació de cantells, armats d'ancoratge en forjat, soldadures, talls, peces especials, escapçadures i reparació en obra de quants desperfectes s'originin per raons de transport, manipulació o muntatge, preparació de la superfície i emprimació, així com l'apuntalament previ a la seva col·locació. S'inclou: neteja de calamina dels elements i posterior imprimació antioxidant. Criteri d'amidament: longitud mesurada en projecció horitzontal segons documentació gràfica del Projecte, on s'inclou el sumatori de la longitud individual dels 2 perfils. Veure plànol ES.06.</t>
  </si>
  <si>
    <t>Subministrament i muntatge de jàssera múltiple formada amb 2 perfils d’acer laminat de la sèrie HEB-100, de 1,26 m de longitud (inclosa longitud de carregament en mur, 0,05 cm en cada extrem), per realització de biga. S'inclou: p.p. de preparació de cantells, armats d'ancoratge en forjat, soldadures, talls, peces especials, escapçadures i reparació en obra de quants desperfectes s'originin per raons de transport, manipulació o muntatge, preparació de la superfície i emprimació, així com l'apuntalament previ a la seva col·locació. S'inclou: neteja de calamina dels elements i posterior imprimació antioxidant. Criteri d'amidament: longitud mesurada en projecció horitzontal segons documentació gràfica del Projecte, on s'inclou el sumatori de la longitud individual dels 2 perfils. Veure plànol ES.06.</t>
  </si>
  <si>
    <t>Subministrament i muntatge de jàssera múltiple formada amb 2 perfils d’acer laminat de la sèrie HEB-100, de 0,70 m de longitud (inclosa longitud de carregament en mur, 0,05 cm en cada extrem), per realització de biga. S'inclou: p.p. de preparació de cantells, armats d'ancoratge en forjat, soldadures, talls, peces especials, escapçadures i reparació en obra de quants desperfectes s'originin per raons de transport, manipulació o muntatge, preparació de la superfície i emprimació, així com l'apuntalament previ a la seva col·locació. S'inclou: neteja de calamina dels elements i posterior imprimació antioxidant. Criteri d'amidament: longitud mesurada en projecció horitzontal segons documentació gràfica del Projecte, on s'inclou el sumatori de la longitud individual dels 2 perfils. Veure plànol ES.06.</t>
  </si>
  <si>
    <t>SABATES CORREGUDES</t>
  </si>
  <si>
    <t>P18 - MODULACIÓ DESPATXOS P1</t>
  </si>
  <si>
    <t>P17 - PORTA DESPATX P1</t>
  </si>
  <si>
    <t>Preparació, tanca, encintat i senyalització de tota l'obra. Instal·lació de casetes, preparació d'accessos i replantejaments inicials. Inclou tall d'escomesa elèctrica.</t>
  </si>
  <si>
    <t>EXTRACCIÓ SISTEMA  DE CLIMATITZACIÓ PER RADIADORS</t>
  </si>
  <si>
    <t xml:space="preserve">Aixecament i desconexió completa del sistema de climatització per radiadors. Incloses la retirada dels radiadors i conductes, i les mesures de prevenció de riscos i de seguretat necessàries. </t>
  </si>
  <si>
    <t>DESMUNTATGE DE CALDERA</t>
  </si>
  <si>
    <t xml:space="preserve">Desconexió completa de la caldera preexistent, així com suports de fixació, amb mitjans manuals i mecànics i càrrega d'escombraries a camió o contenidor. </t>
  </si>
  <si>
    <t>PA.</t>
  </si>
  <si>
    <t>AJUDES D'OBRA</t>
  </si>
  <si>
    <t>Costos directes (1+2+3)</t>
  </si>
  <si>
    <t xml:space="preserve">Demolició d’escala de formigó armat de 5 trams, composta per 27 esglaons, que cobreix una superficie en planta de 4.95 x 3.29 m i una altura lliure de 5 m. S'inclou: p.p. de demolició dels seus revestiments (guix, morter, enrajolats, etc.), instal·lacions encastades i fusteries, previ desmuntatge dels marcs i de les fulles; neteja, aplec, retirada i càrrega manual de runa sobre camió o contenidor. Superfície mesurada en pla horitzontal, segons documentació gràfica de Projecte.
</t>
  </si>
  <si>
    <t xml:space="preserve">Excavació de terres a cel obert per a formació de rases per fonamentacions fins a una profunditat mitjana de 0,55 m, en sòl granular de compacitat mitjana, amb mitjans mecànics, fins a aconseguir la cota de profunditat indicada en el Projecte. S'inclou: transport de la maquinària, repassat de paraments i fons d'excavació, extracció de terres fora de l'excavació, retirada dels materials excavats i càrrega a camió. Criteri d'amidament: Volum mesurat sobre les seccions teòriques de l'excavació, segons documentació gràfica de Projecte. </t>
  </si>
  <si>
    <t>EXCAVACIÓ DE POUS I RASES PER FONAMENTACIONS PÈRGOLA</t>
  </si>
  <si>
    <r>
      <t xml:space="preserve">Subministrament i formació de fonamentació de sabates corregudes de formigó armat, mitjançant formigó HA-25/B/20/IIa central, amb ciment CEM II/A-L 42,5R SR elaborat en central i </t>
    </r>
    <r>
      <rPr>
        <sz val="8"/>
        <rFont val="Century Gothic"/>
        <family val="2"/>
      </rPr>
      <t>abocada</t>
    </r>
    <r>
      <rPr>
        <sz val="8"/>
        <color theme="1"/>
        <rFont val="Century Gothic"/>
        <family val="2"/>
      </rPr>
      <t xml:space="preserve"> amb bomba, inclosa armadura d'acer corrugat B500S, inclòs </t>
    </r>
    <r>
      <rPr>
        <sz val="8"/>
        <rFont val="Century Gothic"/>
        <family val="2"/>
      </rPr>
      <t>arrencada de murs</t>
    </r>
    <r>
      <rPr>
        <sz val="8"/>
        <color theme="1"/>
        <rFont val="Century Gothic"/>
        <family val="2"/>
      </rPr>
      <t>, encofrat de fusta</t>
    </r>
    <r>
      <rPr>
        <sz val="8"/>
        <rFont val="Century Gothic"/>
        <family val="2"/>
      </rPr>
      <t>, abocament,</t>
    </r>
    <r>
      <rPr>
        <sz val="8"/>
        <color theme="1"/>
        <rFont val="Century Gothic"/>
        <family val="2"/>
      </rPr>
      <t xml:space="preserve"> vibrat i col·locat, desencofrat. Segons normes NTE-CSZ i EHE. Fins i tot p.p. de mitjans auxiliars. Mesurat el volum realment executat. El valor de l'amidament no suposa l’aprofitament parcial de les fonamentacions de l’edifici actual.</t>
    </r>
  </si>
  <si>
    <t>XAPA D'ACER PÈRGOLA</t>
  </si>
  <si>
    <t xml:space="preserve">Subministrament i muntatge de pilars-jàssera formada amb perfils d’acer laminat de la sèrie HEB-300. S'inclou: p.p. de preparació de cantells, armats d'ancoratge, soldadures, talls, peces especials, escapçadures i reparació en obra de quants desperfectes s'originin per raons de transport, manipulació o muntatge, platina d'acer e=3mm, preparació de la superfície i emprimació, així com l'apuntalament previ a la seva col·locació, platines d'unió e=4mm soldada a peu dret i forquilles ∅10mm incerides en fonament. S'inclou: neteja de calamina dels elements i posterior imprimació antioxidant. 
</t>
  </si>
  <si>
    <r>
      <t xml:space="preserve">Subministrament i formació de fonamentació de sabates corregudes de formigó armat, de 4,60x1,00m, sabata aïllada de formigó armat, de 1x1 m, i bigues de travament, de 0,30x0,60m, mitjançant formigó HA-25/B/20/IIa central, amb ciment CEM II/A-L 42,5R SR elaborat en central i </t>
    </r>
    <r>
      <rPr>
        <sz val="8"/>
        <rFont val="Century Gothic"/>
        <family val="2"/>
      </rPr>
      <t>abocada</t>
    </r>
    <r>
      <rPr>
        <sz val="8"/>
        <color theme="1"/>
        <rFont val="Century Gothic"/>
        <family val="2"/>
      </rPr>
      <t xml:space="preserve"> amb bomba, inclosa armadura d'acer corrugat B500S, formació de formigó de neteja en massa HM-20/B/20/IIa (de 5 cm de gruix), </t>
    </r>
    <r>
      <rPr>
        <sz val="8"/>
        <rFont val="Century Gothic"/>
        <family val="2"/>
      </rPr>
      <t>arrencada de murs</t>
    </r>
    <r>
      <rPr>
        <sz val="8"/>
        <color theme="1"/>
        <rFont val="Century Gothic"/>
        <family val="2"/>
      </rPr>
      <t>, encofrat de fusta</t>
    </r>
    <r>
      <rPr>
        <sz val="8"/>
        <rFont val="Century Gothic"/>
        <family val="2"/>
      </rPr>
      <t>, abocament,</t>
    </r>
    <r>
      <rPr>
        <sz val="8"/>
        <color theme="1"/>
        <rFont val="Century Gothic"/>
        <family val="2"/>
      </rPr>
      <t xml:space="preserve"> vibrat i col·locat, desencofrat. Segons normes NTE-CSZ i EHE. Fins i tot p.p. de mitjans auxiliars. Mesurat el volum realment executat. </t>
    </r>
  </si>
  <si>
    <t xml:space="preserve">Demolició de forjat de biguetes de formigó i entrebigat de revoltons ceràmics, de 30 cm d'espessor, amb retroexcavadora amb martell trencador i equip de oxitall, sense afectar a l'estabilitat dels elements constructius contigus. S'inclou: p.p. de demolició dels seus revestiments (guix, morter, etc.), instal·lacions encastades; neteja, aplec, retirada i càrrega manual de runa sobre camió o contenidor. Superfície mesurada segons documentació gràfica de Projecte.
</t>
  </si>
  <si>
    <t xml:space="preserve">Subministració i formació de solera de formigó armada  HA-25/B/20/IIa, elaborat en central,  i armadura inferior de malla 25x25 Ø6, de 15 cm de gruix, amb acabat imprès llis. S'inclou: subministrament i col·locació de capa de graves inferior de 10 cm i làmina geotèxtil, juntes de formigonat. Segons documentació gràfica de Projecte. </t>
  </si>
  <si>
    <t>Subministració i tancament de fulla exterior amb blocs buits de vidre modelat llis (pavès), incolor, de 19x19x8 cm, rebuts amb adhesiu de ciment, color blanc, i varetes d’acer inoxidable 2Ø4 mm per filada i columna. S'inclou: bandes de dilatació perimetrals de PVC, creuetes, rejuntat dels blocs i segellat de juntes perimetrals amb silicona. S'inclou una fila amb peces de pavès de 19x9x8cm. Totalment acabat. Criteri d'amidament: Deducció dels buits superiors a 2m2.  Segons documentació gràfics de projecte. Veure plànols fusteries FU.01, FU.02 i FU.03.</t>
  </si>
  <si>
    <t>PINTURA BITUMINOSA PÈRGOLA ENTRADA</t>
  </si>
  <si>
    <t xml:space="preserve">Impermeabilització mitjançant una mà de fons de pintura impermeabilizante bicomponente, a força de resina epoxi i betum, diluïda amb un 25% d'aigua, i una mà d'acabat amb el mateix producte sense diluir, amb un rendiment de 0,25 kg/m² cada mà. Totalment acabat. </t>
  </si>
  <si>
    <t>Formació de pèrgola d'entrada a partir de mur de formigó armat, de 15 cm de gruix, i llosa de formigó armat, de 15 cm de gruix (inclinada al 1%), mitjançant formigó HA-25/B/20/IIa central, amb ciment CEM II/A-L 42,5R SR elaborat en central i abocada amb bomba, inclosa armadura d'acer corrugat B500S, inclòs arrencada de murs, encofrat de fusta, abocament, vibrat i col·locat, desencofrat, formació de goteró en llosa, amb acabat superior de llosa amb pintura bituminosa (pintura no inclosa en partida). Segons normes NTE-CSZ i EHE. Fins i tot p.p. de mitjans auxiliars.Totalment acabat. Criteri d'amidament: superfície realment executada segons documentació gràfica del projecte.</t>
  </si>
  <si>
    <t>Subministrament i col·locació de religa d'acer galvanitzat, de 1,62x0,45 m, tipus Tramex de 30x30mm, barres 25x3mm soldada als extrems, muntatge mitjançant ancoratge mecànic amb tacs de nylon i cargols d'acer. S'inclou: neteja de calamina dels elements i posterior imprimació antioxidant. Totalment muntat. Unitats segons plànol de metal·listeria ME.02.</t>
  </si>
  <si>
    <t>Subministrament i col·locació de religa d'acer galvanitzat, de 1,40x0,70 m, tipus tramex, formada per malla elextrosoldada de 30x30 mm i barres de 25x3mm soldades als perfils de suport. S'inclou: neteja de calamina dels elements i posterior imprimació antioxidant. Totalment muntat. Unitats segons plànol de metal·listeria ME.02.</t>
  </si>
  <si>
    <t xml:space="preserve">Subministrament i col·locació de sòcol exterior peça de formigó polímer de superfície polida, de color blanc, de 45x20 mm, rebut amb morter de ciment, industrial, amb additiu hidrófugo, M-15, prèvia aplicació sobre la seva cara inferior d'adhesiu cimentós i segellat de les juntes entre peces i, si escau, de les unions amb els murs amb masilla de poliuretà, prèvia aplicació de la imprimació. S'inclou: p.p. de talls, biaix, peces especials, i neteja. Totalment acabat. </t>
  </si>
  <si>
    <t>Subministrament i col·locació de coronació de mur de coberta amb peça de formigó polímer de superfície polida, color blanc, disseny a dues aigües amb bocel, per cubrició de murs, amb goteró, de 300x44 mm, rebuda amb morter de ciment, industrial, amb additiu hidrófugo, M-15, prèvia aplicació sobre la seva cara inferior d'adhesiu cimentós i segellat de les juntes entre peces i, si escau, de les unions amb els murs amb masilla de poliuretà, prèvia aplicació de la imprimación. S'inclou: p.p. de talls, biaix, peces especials, i neteja. Totalment acabat.</t>
  </si>
  <si>
    <t>REPICAT DE PAVIMENT DE TERRAZZO PER PAS D'INSTAL·LACIONS</t>
  </si>
  <si>
    <t>Repicat de paviment de terrazzo existent, amb un gruix total de 4 cm i una amplada aproximada de 0,60 m (coincidint amb l’amplada de dues peces de terrazzo actuals), amb martell pneumàtic, sense afectar a l'estabilitat dels elements constructius contigus, per a incorporació de regata per instal·lacions. S'inclou: retirada i càrrega manual de runa sobre camió o contenidor. Superfície mesurada segons documentació gràfica de Projecte.</t>
  </si>
  <si>
    <t>PORTA ROTLLES PARET</t>
  </si>
  <si>
    <t>PENJADOR</t>
  </si>
  <si>
    <t>Subministrament i col·locació de penjador per a bany, simple, d'acer inoxidable tipus AISI 304, acabat setinat.S'inclou: elements de fixació. Totalment acabat.</t>
  </si>
  <si>
    <t>DOSIFICADOR DE SABÓ</t>
  </si>
  <si>
    <t>Subministrament i col·locació de dosificador de sabó líquid manual amb disposició mural, d'1 l de capacitat, carcassa d'acer inoxidable AISI 304, acabat setinat. S'inclou: elements de fixació. Totalment acabat.</t>
  </si>
  <si>
    <t>Subministrament i col·locació de porta rotlles de paper higiènic, industrial, amb disposició mural, carcassa d'ABS de color blanc. S'inclou: elements de fixació. Totalment acabat.</t>
  </si>
  <si>
    <t>PAPERERA HIGIÈNICA</t>
  </si>
  <si>
    <t>Subministrament i col·locació de Paperera higiènica para compreses, de 50 litres de capacitat, de polipropilè blanc i acer inoxidable AISI 304. S'inclou: elements de fixació. Totalment acabat.</t>
  </si>
  <si>
    <t>BANC SALA D'ESPERA INTERNA</t>
  </si>
  <si>
    <t>Forjat unidireccional de formigó armat, d’intereix de 60 cm i cantell 18+4, realitzat amb formigó HA-25/B/20/IIa fabricat en central, i abocament amb cubilot, per a una sobrecàrrega de 2 KN/m², sobre sistema d'encofrat continu; bigueta pretensada de formigó; revoltó ceràmic, 60x25x22 cm; malla electrosoldada ME 15x30 Ø4 en capa de compressió. S'inclouen: encofrats, abocament i vibrat, cantells, armadura, cèrcols de formigó armat tipus Z-1 (segons documentació gràfica de projecte), refundit de l'encofrat per posterior encaix de perfil d'alumini de barana B-8. Totalment acabats. Criteri d'amidament: superfície realment executada. Segons documentació gràfica de projecte.</t>
  </si>
  <si>
    <t>LLOSA ARMADA FORMIGÓ (SOSTRE ASCENSOR)</t>
  </si>
  <si>
    <t xml:space="preserve">Formació de mirador a partir de llosa de formigó armat, de 15 cm de gruix, #20x20 ∅8 inferior i superior. S'inclou: llit de morter pobre a la part superior, al 2%, segons plànol A.21_Coberta i pintat de pintura impermeable de poliuretà. Totalment acabat. Criteri d'amidament: superfície realment executada segons documentació gràfica del projecte. 
</t>
  </si>
  <si>
    <t>CAPÍTOL 00</t>
  </si>
  <si>
    <t/>
  </si>
  <si>
    <t>GENERAL</t>
  </si>
  <si>
    <t>EE000001</t>
  </si>
  <si>
    <t>.</t>
  </si>
  <si>
    <t xml:space="preserve">A totes les partides estarà inclosa:
- la part proporcional de transports, grues i traganinaments, la mà d'obra de muntatge, posada en marxa i proves de servei.
- la part proporcional dels mitjanç de protecció i seguretat per la prevenció de riscos laborals.
- la part proporcional de gestió de residus
- la part proporcional de Legalització de les instal·lacions que ho requereixin, projectes, CFO, inspecció inicial previa (elect.), taxes i tramitació
Eliminació de restes, neteja final i retirada de runes a abocador. Part proporcional de medis auxiliars. Desplaçament horitzontal i vertical del material.
Així com l'imprimació de pintura anti-oxidant en les canonades, les soldadures nenessaries, suportació, accessoris, aïllament d'accessoris i petit material necessaris per un correcte acabat, resistència, funcionament de tota la instal·lació i cumpliment de la normativa vigent.
El raplanteig dels elements es realitzarà "in situ" en el moment de l'execució i conjuntament amb la direcció facultativa.
Inclourà la realització les tasques de manteniment de la instal·lació de climatització segons IT 3 del RITE pel periode d'un any.
</t>
  </si>
  <si>
    <t>Total 00</t>
  </si>
  <si>
    <t>CAPÍTOL 01</t>
  </si>
  <si>
    <t>ED111E31</t>
  </si>
  <si>
    <t>m</t>
  </si>
  <si>
    <t>Desg.ap.sanitari tub PVC-U,paret estructurada,àrea aplicació B,DN=50mm</t>
  </si>
  <si>
    <t xml:space="preserve">Desguàs d'aparell sanitari amb tub de PVC-U de paret estructurada, àrea d'aplicació B segons norma UNE-EN 1453-1, de DN 50 mm, fins a baixant, caixa o clavegueró.
Criteri d'amidament: m de llargària amidada segons les especificacions de la DT.
</t>
  </si>
  <si>
    <t>ED111E71</t>
  </si>
  <si>
    <t>Desg.ap.sanitari tub PVC-U,paret estructurada,àrea aplicació B,DN=110mm</t>
  </si>
  <si>
    <t xml:space="preserve">Desguàs d'aparell sanitari amb tub de PVC-U de paret estructurada, àrea d'aplicació B segons norma UNE-EN 1453-1, de DN 110 mm, fins a baixant, caixa o clavegueró.
Criteri d'amidament: m de llargària amidada segons les especificacions de la DT.
</t>
  </si>
  <si>
    <t>ED15M711</t>
  </si>
  <si>
    <t>Baixant PP paret massissa,DN=110mm,fix.mec.brides</t>
  </si>
  <si>
    <t xml:space="preserve">Baixant de tub de polipropilè de paret massissa segons norma UNE-EN 1451-1, de DN 110 mm, incloses les peces especials i fixat mecànicament amb brides.
Criteri d'amidament: m de llargària instal·lada, amidada segons les especificacions de la DT, entre els eixos dels elements o dels punts per connectar.
Aquest criteri inclou les pèrdues de material corresponents a retalls i la repercussió de les peces especials a col·locar.
</t>
  </si>
  <si>
    <t>ED1Q1131</t>
  </si>
  <si>
    <t>Aïlla.acúst.baixants,d.&lt;=110mm,banda bicap.autoadh.,g=3,9mm,dificult.baix,col.adherit superf.</t>
  </si>
  <si>
    <t xml:space="preserve">Aïllament acústic per a baixants fins a 110 mm de diàmetre, amb banda bicapa autoadhesiva de 3,9 mm de gruix, incloent la part proporcional de reforç de peces especials, amb grau de dificultat baix, col·locat adherit superficialment.
Criteri d'amidament: m de llargària instal·lada, amidada segons les especificacions de la DT, entre els eixos dels elements o dels punts per connectar.
Aquest criteri inclou les pèrdues de material com a conseqüència dels retalls.
</t>
  </si>
  <si>
    <t>ED7FR214</t>
  </si>
  <si>
    <t>Clavegueró PVC-U paret massissa,sanejament s/pressió,DN=125mm,SN4,s/solera form.15cm+llit sorra 15cm+reblert sorra</t>
  </si>
  <si>
    <t xml:space="preserve">Clavegueró amb tub de PVC-U de paret massissa per a sanejament sense pressió, de DN 125 mm i de SN 4 (4 kN/m2) de rigidesa anular, segons norma UNE-EN 1401-1, sobre solera de formigó de 15 cm de gruix, llit de sorra de 15 cm de gruix i reblert amb sorra fins a 30 cm per sobre del tub.
Criteri d'amidament: m de llargària instal·lada, amidada segons les especificacions de la DT, entre els eixos dels elements o dels punts per connectar.
Aquest criteri inclou les pèrdues de material corresponents a retalls i la repercussió de les peces especials a col·locar.
</t>
  </si>
  <si>
    <t>ED352355</t>
  </si>
  <si>
    <t>u</t>
  </si>
  <si>
    <t>Pericó pas,tapa fixa,45x45x50cm,paret g=15cm maó calat 290x140x100mm,mort.1:2:10</t>
  </si>
  <si>
    <t xml:space="preserve">Pericó de pas i tapa fixa, de 45x45x50 cm de mides interiors, amb paret de 15 cm de gruix de maó calat de 290x140x100 mm, arrebossada i lliscada per dins amb morter 1:2:10, sobre solera de formigó en massa de 10 cm.
Criteri d'amidament: Unitat amidada segons les especificacions de la DT.
</t>
  </si>
  <si>
    <t>ED359356</t>
  </si>
  <si>
    <t>Pericó sifòn.,tapa regist.,45x45x50cm,paret g=15cm maó massís 290x140x50mm,mort.1:8</t>
  </si>
  <si>
    <t xml:space="preserve">Pericó sifònic i tapa registrable, de 45x45x50 cm de mides interiors, amb paret de 15 cm de gruix de maó massís de 290x140x50 mm, arrebossada i lliscada per dins amb morter 1:8, sobre solera de formigó en massa de 10 cm i amb tapa prefabricada de formigó armat.
Criteri d'amidament: Unitat amidada segons les especificacions de la DT.
</t>
  </si>
  <si>
    <t>ED7FR414</t>
  </si>
  <si>
    <t>Clavegueró PVC-U paret massissa,sanejament s/pressió,DN=200mm,SN4,s/solera form.15cm+llit sorra 15cm+reblert sorra</t>
  </si>
  <si>
    <t xml:space="preserve">Clavegueró amb tub de PVC-U de paret massissa per a sanejament sense pressió, de DN 200 mm i de SN 4 (4 kN/m2) de rigidesa anular, segons norma UNE-EN 1401-1, sobre solera de formigó de 15 cm de gruix, llit de sorra de 15 cm de gruix i reblert amb sorra fins a 30 cm per sobre del tub.
Criteri d'amidament: m de llargària instal·lada, amidada segons les especificacions de la DT, entre els eixos dels elements o dels punts per connectar.
Aquest criteri inclou les pèrdues de material corresponents a retalls i la repercussió de les peces especials a col·locar.
</t>
  </si>
  <si>
    <t>EJ331151</t>
  </si>
  <si>
    <t>Desguàs recte p/p/lavab.,llautó,D=1"1/4,roscat sifó llautó crom.</t>
  </si>
  <si>
    <t xml:space="preserve">Desguàs recte per a lavabo, amb tap i cadeneta incorporats, de llautó, de diàmetre 1"1/4, roscat a un sifó de llautó cromat.
Criteri d'amidament: Unitat de quantitat instal·lada, amidada segons les especificacions de la DT.
</t>
  </si>
  <si>
    <t>Total 01</t>
  </si>
  <si>
    <t>CAPÍTOL 02</t>
  </si>
  <si>
    <t>AIGUA</t>
  </si>
  <si>
    <t>EFB48751</t>
  </si>
  <si>
    <t>Tub poliet.retic.D=25mm,g=2,3mm,sèrie 5 segons UNE-EN ISO 15875-2,connect.pressió,superf.</t>
  </si>
  <si>
    <t xml:space="preserve">Tub de polietilè reticulat de 25 mm de diàmetre nominal exterior i 2,3 mm de gruix, de la sèrie 5 segons UNE-EN ISO 15875-2, connectat a pressió i col·locat superficialment.
Criteri d'amidament: m de llargària instal·lada, amidada segons les especificacions de la DT, entre els eixos dels elements o dels punts per connectar.
Aquest criteri inclou les pè rdues de material per retalls i els empalmaments que s'hagin efectuat.
</t>
  </si>
  <si>
    <t>EFB46551</t>
  </si>
  <si>
    <t>Tub poliet.retic.D=20mm,g=1,9mm,sèrie 5 segons UNE-EN ISO 15875-2,connect.pressió,superf.</t>
  </si>
  <si>
    <t xml:space="preserve">Tub de polietilè reticulat de 20 mm de diàmetre nominal exterior i 1,9 mm de gruix, de la sèrie 5 segons UNE-EN ISO 15875-2, connectat a pressió i col·locat superficialment.
Criteri d'amidament: m de llargària instal·lada, amidada segons les especificacions de la DT, entre els eixos dels elements o dels punts per connectar.
Aquest criteri inclou les pè rdues de material per retalls i els empalmaments que s'hagin efectuat.
</t>
  </si>
  <si>
    <t>EFB44351</t>
  </si>
  <si>
    <t>Tub poliet.retic.D=16mm,g=1,5mm,sèrie 5 segons UNE-EN ISO 15875-2,connect.pressió,superf.</t>
  </si>
  <si>
    <t xml:space="preserve">Tub de polietilè reticulat de 16 mm de diàmetre nominal exterior i 1,5 mm de gruix, de la sèrie 5 segons UNE-EN ISO 15875-2, connectat a pressió i col·locat superficialment.
Criteri d'amidament: m de llargària instal·lada, amidada segons les especificacions de la DT, entre els eixos dels elements o dels punts per connectar.
Aquest criteri inclou les pè rdues de material per retalls i els empalmaments que s'hagin efectuat.
</t>
  </si>
  <si>
    <t>EFC92PBC</t>
  </si>
  <si>
    <t>Tub poliprop.multic,tub int.PP,D=25mm,ànima alum. i protecció ext.PP,pressió màx=20bar,connect.pressió col.superf.</t>
  </si>
  <si>
    <t xml:space="preserve">Tub de polipropilè multicapa amb tub interior de polipropilè de diàmetre 25 mm, ànima d'alumini i protecció exterior de polipropilè, amb una pressió màxima de servei de 20 bar, connectat a pressió i col·locat superficialment.
Criteri d'amidament: m de llargària instal·lada, amidada segons les especificacions de la DT, entre els eixos dels elements o dels punts per connectar.
Aquest criteri inclou les pè rdues de material per retalls i els empalmaments que s'hagin efectuat.
</t>
  </si>
  <si>
    <t>EFQ3287K</t>
  </si>
  <si>
    <t>Aïllament tèrmic escum.elastom.,fluids (-50 i 105°C),D=22mm,g=19mm,factor dif.vapor&gt;=5000superf.baix</t>
  </si>
  <si>
    <t xml:space="preserve">Aïllament tèrmic d'escuma elastomèrica per a canonades que transporten fluids a temperatura entre -50°C i 105°C, per a tub de diàmetre exterior 22 mm, de 19 mm de gruix, amb un factor de resistència a la difusió del vapor d'aigua &gt;= 5000, col·locat superficialment amb grau de dificultat baix.
Criteri d'amidament: m de llargària instal·lada, amidada segons les especificacions de la DT, entre els eixos dels elements o dels punts per connectar.
Aquest criteri inclou les pèrdues de material com a conseqüència dels retalls.
</t>
  </si>
  <si>
    <t>EFQ3289K</t>
  </si>
  <si>
    <t>Aïllament tèrmic escum.elastom.,fluids (-50 i 105°C),D=28mm,g=19mm,factor dif.vapor&gt;=5000superf.baix</t>
  </si>
  <si>
    <t xml:space="preserve">Aïllament tèrmic d'escuma elastomèrica per a canonades que transporten fluids a temperatura entre -50°C i 105°C, per a tub de diàmetre exterior 28 mm, de 19 mm de gruix, amb un factor de resistència a la difusió del vapor d'aigua &gt;= 5000, col·locat superficialment amb grau de dificultat baix.
Criteri d'amidament: m de llargària instal·lada, amidada segons les especificacions de la DT, entre els eixos dels elements o dels punts per connectar.
Aquest criteri inclou les pèrdues de material com a conseqüència dels retalls.
</t>
  </si>
  <si>
    <t>EFMP1111</t>
  </si>
  <si>
    <t>Tub corrugat PE,D=15mm,p/protecció canonades,encastat</t>
  </si>
  <si>
    <t>Tub corrugat de polietilè, de diàmetre 15 mm, per a protecció de canonades, encastat</t>
  </si>
  <si>
    <t>EN3435K7</t>
  </si>
  <si>
    <t>Vàlvula bola manual sold.,3peces,pas tot.,mat.cos/bola acer inox.1.4408 (AISI 316),DN=3/4",PN=64bar,col.superf.</t>
  </si>
  <si>
    <t xml:space="preserve">Vàlvula de bola manual soldada, de tres peces amb pas total, material del cos i de la bola d'acer inoxidable 1.4408 (AISI 316),de diàmetre nominal 3/4 " i de 64 bar de PN, col·locada superficialment.
Criteri d'amidament: Unitat de quantitat instal·lada, amidada segons les especificacions de la DT.
</t>
  </si>
  <si>
    <t>EG22TB1K</t>
  </si>
  <si>
    <t>Tub corbable corrugat PE,doble capa,DN=50mm,15J,450N,canal.sot.</t>
  </si>
  <si>
    <t xml:space="preserve">Tub corbable corrugat de polietilè, de doble capa, llisa la interior i corrugada l'exterior, de 50 mm de diàmetre nominal, aïllant i no propagador de la flama, resistència a l'impacte de 15 J, resistència a compressió de 450 N, muntat com a canalització soterrada.
Criteri d'amidament: m de llargària instal·lada, amidada segons les especificacions del projecte, entre els eixos dels elements o dels punts per connectar.
La instal·lació inclou les fixacions, provisionals quan el muntatge és encastat i definitives en la resta de muntatges.
Aquest criteri inclou les pè rdues de material corresponents a retalls.
</t>
  </si>
  <si>
    <t>Total 02</t>
  </si>
  <si>
    <t>CAPÍTOL 04</t>
  </si>
  <si>
    <t>ELECTRICITAT</t>
  </si>
  <si>
    <t>04.01</t>
  </si>
  <si>
    <t>DISTRIBUCIO</t>
  </si>
  <si>
    <t>EG63915N</t>
  </si>
  <si>
    <t>Presa corrent,tipus modular,mòd.ample doble(2P+T),16A/250V,a/tapa girada 45º,preu mitjà,munt.caixa/bast.</t>
  </si>
  <si>
    <t xml:space="preserve">Presa de corrent de tipus modular, de mòdul ample doble, bipolar amb presa de terra lateral (2P+T), 16 A 250 V, amb tapa girada 45º, preu mitjà, muntada sobre caixa o bastidor.
Criteri d'amidament: Unitat de quantitat instal·lada, amidada segons les especificacions de la DT.
</t>
  </si>
  <si>
    <t>EG63115A</t>
  </si>
  <si>
    <t>Presa corrent,tipus univ.(2P+T),16A/250V,a/tapa+marc,preu mitjà,encastada</t>
  </si>
  <si>
    <t xml:space="preserve">Presa de corrent de tipus universal, bipolar amb presa de terra lateral (2P+T), 16 A 250 V, amb tapa i marc, preu mitjà, encastada.
Criteri d'amidament: Unitat de quantitat instal·lada, amidada segons les especificacions de la DT.
</t>
  </si>
  <si>
    <t>ERFL661</t>
  </si>
  <si>
    <t>ut</t>
  </si>
  <si>
    <t>Alim. punt força amb cond. Cu 07Z1-K, tub pe, cond. Cu RZ1 0,6/1kV i canal metàl·lica</t>
  </si>
  <si>
    <t xml:space="preserve">Alimentació a presa de corrent simple/múltiple o recuperador entàlpic, incloent cables i canalització a mecanisme i part proporcional de linia des de quadre de zona.
Característiques:
Derivació a  mecanisme: Cable de coure  07Z1-K , tub d'acer galvanitzat, protecció superficial fixa i dimensionat segons ITC-BT-21. Caixes metàl·liques plastificades IP.55 amb tapa cargolada i entrades elàstiques / roscades.
Linia des de quadre: Cable de coure RZ1-K 0,6/1 kV, safata de varilles d'acer zincat bicromatat, accessoris, suports i cable de protección de coure nu de 16 mm2.
Configuració del cable i secció dels conductors segons esquema unifilar del projecte. Completament instal·lat.
</t>
  </si>
  <si>
    <t>ERJL66ba1</t>
  </si>
  <si>
    <t>Alimentació a equip elèctric, incloent cables i canalitzacions a receptor i part proporcional de línia des de quadre de zona. 3x</t>
  </si>
  <si>
    <t xml:space="preserve">Alimentació a equip elèctric (unitat exterior clima o ascensor), incloent cables i canalitzacions a receptor i part proporcional de línia des de quadre de zona.
Característiques:
Secció cable: 3x2,5 mm2 
Derivació a receptor: Cable de coure 07Z1-K, tub d'acer galvanitzat, protecció superficial fixa i dimensionat segons ITC-BT-21. Caixes metàl·liques plastificades IP.55 amb tapa caragolada i entrades elàstiques/roscades.
Línia des de quadre: Cable de coure RZ1-K 0,6/1 kV, safata de varilles d'acer zincat bicromatat, accessoris, suports i cable de protección de coure nu de 16 mm2. Configuració del cable i secció dels conductors segons esquema unifilar del projecte. Completament instal·lat.
</t>
  </si>
  <si>
    <t>Total 04.01</t>
  </si>
  <si>
    <t>04.02</t>
  </si>
  <si>
    <t>SAFATES I CAIXES</t>
  </si>
  <si>
    <t>EG6115F0KI30</t>
  </si>
  <si>
    <t>Caixa mec.pavim.,plàstic,rect.,p/6mec.tipus modular,mòd.ample doble,enrass.pavim.,Caixes de terra Simon 500 CIMA de SIMON</t>
  </si>
  <si>
    <t xml:space="preserve">Caixa de mecanismes per a paviment, de material plàstic, rectangular, amb capacitat per a 6 mecanismes de tipus modular, de mòdul ample doble ref. 52050003-038 de la serie Caixes de terra Simon 500 CIMA de SIMON , col·locada enrassada amb el paviment.
Criteri d'amidament: Unitat de quantitat instal·lada, amidada segons les especificacions de la DT.
</t>
  </si>
  <si>
    <t>EG2C3G55</t>
  </si>
  <si>
    <t>Safata PC+ABS s/halògens llisa,60x200mm,2 compart.,a/coberta,munt.encastada</t>
  </si>
  <si>
    <t xml:space="preserve">Safata aïllant de PC + ABS sense halògens llisa, de 60x200 mm, amb 2 compartiments i amb coberta, muntada encastada.
Criteri d'amidament: m de llargària instal·lada, amidada segons les especificacions de la DT, entre els eixos dels elements o dels punts per connectar.
Aquest criteri inclou les pèrdues de material com a conseqüència dels retalls.
</t>
  </si>
  <si>
    <t>EG2C3E45</t>
  </si>
  <si>
    <t>Safata PC+ABS s/halògens llisa,60x100mm,1 compart.,a/coberta,munt.encastada</t>
  </si>
  <si>
    <t xml:space="preserve">Safata aïllant de PC + ABS sense halògens llisa, de 60x100 mm, amb 1 compartiment i amb coberta, muntada encastada.
Criteri d'amidament: m de llargària instal·lada, amidada segons les especificacions de la DT, entre els eixos dels elements o dels punts per connectar.
Aquest criteri inclou les pèrdues de material com a conseqüència dels retalls.
</t>
  </si>
  <si>
    <t>EG2C3E44</t>
  </si>
  <si>
    <t>Safata PC+ABS s/halògens llisa,60x100mm,1 compart.,a/coberta,munt.susp/param.horitz.</t>
  </si>
  <si>
    <t xml:space="preserve">Safata aïllant de PC + ABS sense halògens llisa, de 60x100 mm, amb 1 compartiment i amb coberta, muntada suspesa de paraments horitzontals.
Criteri d'amidament: m de llargària instal·lada, amidada segons les especificacions de la DT, entre els eixos dels elements o dels punts per connectar.
Aquest criteri inclou les pèrdues de material com a conseqüència dels retalls.
</t>
  </si>
  <si>
    <t>Total 04.02</t>
  </si>
  <si>
    <t>04.03</t>
  </si>
  <si>
    <t>SUBQUADRES I ESCOMESES</t>
  </si>
  <si>
    <t>EG12Z021</t>
  </si>
  <si>
    <t>Subministrament i col·locació de subquadre elèctric QGBT</t>
  </si>
  <si>
    <t xml:space="preserve">Subministrament i col·locació de subquadre elèctric amb referència QGBT, amb potència nominal de 44770W, segons esquemes. Inclou la p.p. de terminals de connexió, soportació, accesoris, rètols identificatius, senyalització de cablejat, bornes, petit material i material auxiliar. Completament instal·lat i en funcionament. Marca i model: Merlin Gerin o equivalent. inclou safata portaplànols.
</t>
  </si>
  <si>
    <t>EG21HB1J</t>
  </si>
  <si>
    <t>Tub rígid plàstic s/halògens,DN=50mm,impacte=2J,resist.compress.=1250N,unió endollada+munt.superf.</t>
  </si>
  <si>
    <t xml:space="preserve">Tub rígid de plàstic sense halògens, de 50 mm de diàmetre nominal, aïllant i no propagador de la flama, amb una resistència a l'impacte de 2 J, resistència a compressió de 1250 N i una rigidesa dielèctrica de 2000 V, amb unió endollada i muntat superficialment.
Criteri d'amidament: m de llargària instal·lada, amidada segons les especificacions de la DT, entre els eixos dels elements o dels punts per connectar.
Aquest criteri inclou les pèrdues de material com a conseqüència dels retalls.
La instal·lació inclou els accessoris i les fixacions.
</t>
  </si>
  <si>
    <t>EG312694</t>
  </si>
  <si>
    <t>Cable 0,6/1 kV RZ1-K (AS), 5x35mm2,col.tub</t>
  </si>
  <si>
    <t xml:space="preserve">Cable amb conductor de coure de 0,6/1 kV de tensió assignada, amb designació RZ1-K (AS), pentapolar, de secció 5 x 35 mm2, amb coberta del cable de poliolefines amb baixa emissió fums, col·locat en tub.
Criteri d'amidament: m de llargària instal·lada, amidada segons les especificacions del projecte, entre els eixos dels elements per connectar.
Aquest criteri inclou les pèrdues de material corresponents a retalls, així com l'excés previst per a les connexions.
</t>
  </si>
  <si>
    <t>EG1PU1A7</t>
  </si>
  <si>
    <t>CPM TMF1, 63 A (43,64 kW),400V,s/compt.,+ICP-M 63A,s/ID,col.superf.</t>
  </si>
  <si>
    <t>Conjunt de protecció i mesura del tipus TMF1 per a subministrament individual superior a 15 kW, per a mesura directa, potència màxima de 43,64 kW, tensió de 400 V, corrent fins a 63 A, format per conjunt de caixes modulars de doble aïllament de polièster reforçat amb fibra de vidre de mides totals 540x810x171 mm, amb base de fusibles (sense incloure els fusibles), sense equip de comptage, amb ICP-M tetrapolar (4P) de 63 A d'intensitat nominal i poder de tall superior a 4,5 kA i sense interruptor diferencial, col·locat superficialment</t>
  </si>
  <si>
    <t>Total 04.03</t>
  </si>
  <si>
    <t>Total 04</t>
  </si>
  <si>
    <t>LLUMINARIES</t>
  </si>
  <si>
    <t>EH2LRJAA</t>
  </si>
  <si>
    <t>Downlight encast.led,forma circ.,pot=24W,UGR=22,efic.llumin.=60l</t>
  </si>
  <si>
    <t>Llum decratiu encastable tipus downlight amb leds amb una vida útil de 25000 h, de forma circular, 24 W de potència, òptica d'alumini especular amb UGR = 22 , eficacia lluminosa de 60 lm/W, equip elèctric no regulable, alimentat a 230V i disipador de calor d'alumini aletejat, de classe I, cos d'alumini, amb grau de protecció IP 20, col·locat encastat</t>
  </si>
  <si>
    <t>EH2LEAAA</t>
  </si>
  <si>
    <t>Downlight encast.led,forma circular orientable,pot=12W,UGR=22,ef</t>
  </si>
  <si>
    <t>Llum decratiu encastable tipus downlight amb leds amb una vida útil de 25000 h, de forma circular orientable, 12 W de potència, òptica d'alumini especular amb UGR = 22 , eficacia lluminosa de 35 lm/W, equip elèctric no regulable, alimentat a 230V i disipador de calor d'alumini aletejat, de classe II, cos d'alumini, amb grau de protecció IP 20, col·locat encastat</t>
  </si>
  <si>
    <t>EG621193IX1N</t>
  </si>
  <si>
    <t>Interruptor,tipus univ.,(1P),10AX/250V,a/tecla,preu alt,encastat</t>
  </si>
  <si>
    <t xml:space="preserve">Interruptor, de tipus universal, unipolar (1P), 10 AX/250 V, amb tecla, preu altref. 75101-39 + ref. 82063-30 de SIMON , encastat.
Criteri d'amidament: Unitat de quantitat instal·lada, amidada segons les especificacions de la DT.
</t>
  </si>
  <si>
    <t>EG621G93IWKM</t>
  </si>
  <si>
    <t>Comm.,tipus univ.,(1P),10AX/250V,a/tecla,preu alt,encastat, de S</t>
  </si>
  <si>
    <t xml:space="preserve">Commutador, de tipus universal, unipolar (1P), 10 AX/250 V, amb tecla, preu altref. 75201-39 + ref. 82010-30 de SIMON , encastat.
Criteri d'amidament: Unitat de quantitat instal·lada, amidada segons les especificacions de la DT.
</t>
  </si>
  <si>
    <t>EG738184</t>
  </si>
  <si>
    <t>Int.detect.mov.,tipus mod.2mòd.estrets,resistives,1000W,230V,10-</t>
  </si>
  <si>
    <t xml:space="preserve">Interruptor detector de moviment, de tipus modular de 2 mòduls estrets, per a càrregues resistives de fins a 1000 W de potència i 230 V de tensió d'alimentació, de 10 a 300 s de temps de desconnexió, sensibilitat d'activació de 5 a 120 lux, amb tapa, preu superior, muntat sobre bastidor o caixa.
Criteri d'amidament: Unitat de quantitat instal·lada, amidada segons les especificacions de la DT.
</t>
  </si>
  <si>
    <t>EUBA30caa11</t>
  </si>
  <si>
    <t>Lluminària tipus tira led continua de 15 W/m en blanc encastable a fals sostre de perfil semiocult inclòs accessoris i driver</t>
  </si>
  <si>
    <t xml:space="preserve">Lluminària tipus tira led continua de 15 W/m en blanc encastable a fals sostre de perfil semiocult inclòs accessoris i driver  (Temperatura de color segons arquitectura).  Completament instal·lada.
</t>
  </si>
  <si>
    <t>EUMA10da1</t>
  </si>
  <si>
    <t>Ap. autònom encastat  d'emergència i senyalització LED 200 lm, auton. 1 h</t>
  </si>
  <si>
    <t>Aparell autònom encastat per il·luminació d'emergència i senyalització LED 200 lm, autonomia mínim 1 h, amb difusor, rètol adhesiu de senyalització i dispositiu de desconnexió i reactivació mitjançant telecomandament. Completament instal·lat. Marca/model: DAISALUX/ IZAR N30 o equivalent</t>
  </si>
  <si>
    <t>EHA1E2N4</t>
  </si>
  <si>
    <t>Llumenera tipus industrial policarbonat led 44, per instal·lació adosada</t>
  </si>
  <si>
    <t xml:space="preserve">Llumenera industrial led estanca (ip65) per instal·lació adosada. Temperatura de color 4000ºk i potencia 44w, amb difusor transparent i cos de policarbonat gris.
Marca i model sylvania sylproof led 0047883 o equivalent.
</t>
  </si>
  <si>
    <t>EH1L1141Z</t>
  </si>
  <si>
    <t>Llumen.decor. downlight alumini,,pot.llum 22W,+font d'alimentació,munt.superf.</t>
  </si>
  <si>
    <t xml:space="preserve">Llumenera decorativa tipus downlight d'alumini de 22 W de potència de la llumenera, amb font d'alimentació, muntada superficialment. Marca i model Lamp Mun Light ref 10540082
</t>
  </si>
  <si>
    <t>EH327M3H</t>
  </si>
  <si>
    <t>Llumenera aplic,planx.acer esmalt.,difus.plàstic,1 làmpada incand.,60W,munt.superf. param.vert.</t>
  </si>
  <si>
    <t xml:space="preserve">Llumenera decorativa tipus aplic, amb xassís de planxa d'acer esmaltat i difusor de plàstic, amb 1 làmpada incandescent de 60 W, muntat superficialment en parament vertical.
Criteri d'amidament: Unitat de quantitat instal·lada, amidada segons les especificacions de la DT.
La instal·lació inclou el subministrament i col·locació de la làmpada.
</t>
  </si>
  <si>
    <t>EUBA35aaa2</t>
  </si>
  <si>
    <t>Lluminària tipus pantalla suspesa per a linies continues amb cos en xapa d'acer en blanc i difusor opal, inclòs accessoris i</t>
  </si>
  <si>
    <t xml:space="preserve">Lluminària tipus pantalla suspesa per a linies continues amb cos en xapa d'acer en blanc i difusor opal, inclòs accessoris i equip/s electrònic/s d'alimentació amb làmpades LED de 23 W. (Temperatura de color segons arquitectura). Completament instal·lada. Marca/model: Pantalla: FIL LED 4741300 de Lamp.
</t>
  </si>
  <si>
    <t>ERDK85a</t>
  </si>
  <si>
    <t>Punt llum amb cond. 07Z1-K, tub de material aïllant, cond. Cu RZ1 0,6/1kV  i safata reixeta d'acer amb cable protecció</t>
  </si>
  <si>
    <t>Punt de llum (simple/commutat/encreuament/des de quadre directe/polsador o detector de presència). Cables i canalització a lluminària i mecanisme/s accionament i pp línia des quadre de zona segons especificacions projecte. característiques:
 - Derivació punt de llum/mecanisme: Cable Cu 07Z1-K; tub aïllant flexible/rígid no propagador de la flama, caixes aïllants amb tapa cargolada, entrades elàstiques/roscades.
 - Línia des de quadre: Cable Cu RZ1 0,6/1kV ; canal de reixeta d'acer electrosoldada bicromatada, conductor de coure nu 16 mm2 per a posada a terra del canal, incloent part proporcional d'accessoris.
 - Configuració i secció cables segons esquema unifilar projecte. Peces especials, accessoris de muntatge i suportació canalitzacions/cables segons referències fabricant. Completament instal·lat.</t>
  </si>
  <si>
    <t>EREK85a</t>
  </si>
  <si>
    <t>Punt llum d'emergència amb cond.07Z1-K, tub de material aïllant, cond. Cu RZ1. 0,6/1kV i safata reixeta d'acer amb cable protecc</t>
  </si>
  <si>
    <t>Punt de llum  d'emergència, incloent cables i canalització a lluminària i  pp línia des quadre de zona segons especificacions projecte. característiques:
 - Derivació punt de llum: Cable Cu 07Z1-K; tub aïllant flexible/rígid no propagador de la flama, caixes aïllants amb tapa cargolada, entrades elàstiques/roscades.
 - Línia des de quadre: Cable Cu RZ1. 0,6/1kV; canal de reixeta d'acer electrosoldada bicromatada, conductor de coure nu 16 mm2 per a posada a terra del canal, incloent part proporcional d'accessoris.
 - Configuració i secció cables segons esquema unifilar projecte. Peces especials, accessoris de muntatge i suportació canalitzacions/cables segons referències fabricant. Completament installat.</t>
  </si>
  <si>
    <t>EH2LZRJAA</t>
  </si>
  <si>
    <t>Downlight de superficie de gran format 50W</t>
  </si>
  <si>
    <t xml:space="preserve">Downlight de superficie de gran format per instal·lació adosada. Diàmetre 600mm, potencia 50W, temperatura de color 4000ºK. Marca i model Artesolar 71MOD60-050T40
</t>
  </si>
  <si>
    <t>05PA01</t>
  </si>
  <si>
    <t>pa</t>
  </si>
  <si>
    <t>Adecuació de la instal·lació de iluminació zona escala existent</t>
  </si>
  <si>
    <t xml:space="preserve">Adecuació de la instal·lació de la iluminació previa en la zona de l'escala existent. Reconnexió de linies a les noves sortides i substitució de làmpades o reparació de luminaries malmeses.
</t>
  </si>
  <si>
    <t>Total 05</t>
  </si>
  <si>
    <t>CAPÍTOL 06</t>
  </si>
  <si>
    <t>CLIMA</t>
  </si>
  <si>
    <t>06.06.01</t>
  </si>
  <si>
    <t>CLIMATITZACIÓ</t>
  </si>
  <si>
    <t>EEDZ600</t>
  </si>
  <si>
    <t>Bomba cal.VRV, LG mod. ARUM2400LTE5</t>
  </si>
  <si>
    <t xml:space="preserve">Bomba de calor per a equips de cabal variable de refrigerant, amb ventilador axial, LG mod ARUM2400LTE5, de 69 a 76 kW de potència tèrmica aproximada tant en fred com en calor, de 19,5 kW de potència elèctrica total absorbida, amb alimentació elèctrica de 400 V, amb funcionament del compressor DC Inverter, i fluid frigorífic R410 A, amb desguassos, antivibradors i accessoris, càrrega de gas adicional per a un correcte funcionament i instal·lació, col·locada
</t>
  </si>
  <si>
    <t>EEDEZK20</t>
  </si>
  <si>
    <t>Unit.int.conduc.VRV, LG mod. ARNU07GQAA4</t>
  </si>
  <si>
    <t xml:space="preserve">Unitat interior tipus consola amb envolvent de doble sortida d'equips de cabal variable de refrigerant,  LG mod. ARNU07GQAA4, de 2,2 a 2,5 kW de potència tèrmica aproximada tant en fred com en calor, de 30 W de potència elèctrica total absorbida, amb alimentació monofàsica de 230 V, de pressió estàndard, R410 A, col·locada
Inclou elements auxiliars per la seva correcta instal·lació i funcionament:
- Suport 
- Tram canonades frigorífiques, incloent acabat, accessoris, suports i senyalització.
- Aïllament exterior per a canonades a base de camisa aïllant d'escuma elastomèrica
- Alimentació elèctrica.
- Part proporcional de desguassos
- Càrrega de gas necessari 
</t>
  </si>
  <si>
    <t>EEDEZK25</t>
  </si>
  <si>
    <t>Unit.int.conduc.VRV, LG mod. ARNU09GQAA4</t>
  </si>
  <si>
    <t xml:space="preserve">Unitat interior tipus consola amb envolvent de doble sortida d'equips de cabal variable de refrigerant, LG mod. ARNU09GQAA4, de 2,8 a 3,2 kW de potència tèrmica aproximada tant en fred com en calor, de 30 W de potència elèctrica total absorbida, amb alimentació monofàsica de 230 V, de pressió estàndard, R410 A, col·locada
Inclou elements auxiliars per la seva correcta instal·lació i funcionament:
- Suport 
- Tram canonades frigorífiques, incloent acabat, accessoris, suports i senyalització.
- Aïllament exterior per a canonades a base de camisa aïllant d'escuma elastomèrica
- Alimentació elèctrica.
- Part proporcional de desguassos
- Càrrega de gas necessari 
</t>
  </si>
  <si>
    <t>EEDEZK32</t>
  </si>
  <si>
    <t>Unit.int.conduc.VRV, LG mod. ARNU12GQAA4</t>
  </si>
  <si>
    <t xml:space="preserve">Unitat interior tipus consola amb envolvent de doble sortida d'equips de cabal variable de refrigerant, LG mod. ARNU12GQAA4, de 3,6 a 4,0 kW de potència tèrmica aproximada tant en fred com en calor, de 30 W de potència elèctrica total absorbida, amb alimentació monofàsica de 230 V, de pressió estàndard, R410 A, col·locada
Inclou elements auxiliars per la seva correcta instal·lació i funcionament:
- Suport 
- Tram canonades frigorífiques, incloent acabat, accessoris, suports i senyalització.
- Aïllament exterior per a canonades a base de camisa aïllant d'escuma elastomèrica
- Alimentació elèctrica.
- Part proporcional de desguassos
- Càrrega de gas necessari 
</t>
  </si>
  <si>
    <t>EEDEZK40</t>
  </si>
  <si>
    <t>Unit.int.conduc.VRV, LG mod. ARNU15GQAA4</t>
  </si>
  <si>
    <t xml:space="preserve">Unitat interior tipus consola amb envolvent de doble sortida d'equips de cabal variable de refrigerant, LG mod. ARNU15GQAA4, de 4,5 a 5,0 kW de potència tèrmica aproximada tant en fred com en calor, de 30 W de potència elèctrica total absorbida, amb alimentació monofàsica de 230 V, de pressió estàndard, R410 A, col·locada
Inclou elements auxiliars per la seva correcta instal·lació i funcionament:
- Suport 
- Tram canonades frigorífiques, incloent acabat, accessoris, suports i senyalització.
- Aïllament exterior per a canonades a base de camisa aïllant d'escuma elastomèrica
- Alimentació elèctrica.
- Part proporcional de desguassos
- Càrrega de gas necessari 
</t>
  </si>
  <si>
    <t>EEGAZ025</t>
  </si>
  <si>
    <t>Bomba partida mural, LG mod. PM09SP o equivalent, col.</t>
  </si>
  <si>
    <t xml:space="preserve">Bomba de calor partida d'expansió directa amb condensació per aire de tipus mural, mural, LG mod. PM09SP o equivalent, unitat exterior amb ventiladors axials, 1 unitat interior amb ventilador centrífug, comandament a distància i termòstat, de 2,5 a 3,15 kW de potència tèrmica aproximada tant en fred com en calor, de EER de 3,42 a 3,62, amb alimentació monofàsica de 230 V, amb 1 compressor hermètic rotatiu i fluid frigorífic R410 A, col·locada
Inclou elements auxiliars per la seva correcta instal·lació i funcionament:
- Suport metàl·lic 
- Conjunt d'amortidors de vibració 
- Tram canonades frigorífiques, incloent acabat, accessoris, suports i senyalització.
- Aïllament exterior per a canonades a base de camisa aïllant d'escuma elastomèrica
- Alimentació elèctrica.
- Part proporcional de desguassos
- Càrrega de gas necessari 
</t>
  </si>
  <si>
    <t>EEV3ZP32</t>
  </si>
  <si>
    <t>Controlador individual,instal·lat PREMTB001</t>
  </si>
  <si>
    <t xml:space="preserve">Controlador de regulació individual de unitat interior, control on/off, mode de funcionament, temperatura de consigna i velocitat de ventilador, mod. PREMTB001, part proporcional de cable i accessoris necessaris, instal·lat i connectat
</t>
  </si>
  <si>
    <t>EEJ1Z0DE</t>
  </si>
  <si>
    <t>Connexió desguàs</t>
  </si>
  <si>
    <t xml:space="preserve">Connexió desguàs fins a baixant més pròxim
</t>
  </si>
  <si>
    <t>EG312334</t>
  </si>
  <si>
    <t>Cable 0,6/1 kV RZ1-K (AS), 3x2,5mm2,col.tub</t>
  </si>
  <si>
    <t>EG22H715</t>
  </si>
  <si>
    <t>Tub flexible corrugat plàstic s/halògens,DN=20mmbaixa emissió fums,2J,320N,2000V,sob/sostremort</t>
  </si>
  <si>
    <t>EF5AZCMY</t>
  </si>
  <si>
    <t>Kit distribució</t>
  </si>
  <si>
    <t xml:space="preserve">Kit de distribució/junta derivació
</t>
  </si>
  <si>
    <t>EQLB20a1</t>
  </si>
  <si>
    <t>Connexionat elèctric i de control incloent conductor de coure s/UNE RZ1-K 0,6/1 kV</t>
  </si>
  <si>
    <t xml:space="preserve">Connexionat elèctric i de control incloent conductor de coure s/UNE RZ1-K 0,6/1 kV , sota tub de material aïllant flexible/rigid de protecció 7 o 9 no propagador de la flama i dacord amb la norma UNE-EN 50086-1,. Completament instal·lat.
</t>
  </si>
  <si>
    <t>EF5B24B1</t>
  </si>
  <si>
    <t>Tub Cu R220 (recuit) DN=1/4",g= 0,8mm soldat capil.,dific. mitjà i col·locat superf.</t>
  </si>
  <si>
    <t xml:space="preserve">Tub de coure R220 (recuit) 1/4 " de diàmetre nominal i de gruix 0,8 mm, segons norma UNE-EN 12735-1, soldat per capil·laritat amb soldadura forta (T&gt;450ºC) amb grau de dificultat mitjà i col·locat superficialment
</t>
  </si>
  <si>
    <t>EF5B44B1</t>
  </si>
  <si>
    <t>Tub Cu R220 (recuit) DN=3/8",g= 0,8mm soldat capil.,dific. mitjà i col·locat superf.</t>
  </si>
  <si>
    <t xml:space="preserve">Tub de coure R220 (recuit) 3/8 " de diàmetre nominal i de gruix 0,8 mm, segons norma UNE-EN 12735-1, soldat per capil·laritat amb soldadura forta (T&gt;450ºC) amb grau de dificultat mitjà i col·locat superficialment
</t>
  </si>
  <si>
    <t>EF5B54B1</t>
  </si>
  <si>
    <t>Tub Cu R220 (recuit) DN=1/2",g= 0,8mm soldat capil.,dific. mitjà i col·locat superf.</t>
  </si>
  <si>
    <t xml:space="preserve">Tub de coure R220 (recuit) 1/2 " de diàmetre nominal i de gruix 0,8 mm, segons norma UNE-EN 12735-1, soldat per capil·laritat amb soldadura forta (T&gt;450ºC) amb grau de dificultat mitjà i col·locat superficialment
</t>
  </si>
  <si>
    <t>EF5A62B1</t>
  </si>
  <si>
    <t>Tub Cu R250 (semidur) DN=5/8",g=0,8mmpersoldat capil.amb soldadura forta (T&gt;450ºC)amb grau de dificultatmitjài col·locatsuperfic</t>
  </si>
  <si>
    <t>Tub de coure R250 (semidur) 5/8 " de diàmetre nominal i de gruix 0,8 mm, segons norma UNE-EN 12735-1, per soldat per capil·laritat amb soldadura forta (T&gt;450ºC) amb grau de dificultat mitjà i col·locat superficialment</t>
  </si>
  <si>
    <t>EF5A73B1</t>
  </si>
  <si>
    <t>Tub Cu R250 (semidur) DN=3/4",g=1,0mmpersoldat capil.amb soldadura forta (T&gt;450ºC)amb grau de dificultatmitjài col·locatsuperfic</t>
  </si>
  <si>
    <t xml:space="preserve">Tub de coure R250 (semidur) 3/4 " de diàmetre nominal i de gruix 1,0 mm, segons norma UNE-EN 12735-1, per soldat per capil·laritat amb soldadura forta (T&gt;450ºC) amb grau de dificultat mitjà i col·locat superficialment
</t>
  </si>
  <si>
    <t>EF5A83B1</t>
  </si>
  <si>
    <t>Tub Cu R250 (semidur) DN=7/8",g=1,0mmpersoldat capil.amb soldadura forta (T&gt;450ºC)amb grau de dificultatmitjài col·locatsuperfic</t>
  </si>
  <si>
    <t xml:space="preserve">Tub de coure R250 (semidur) 7/8 " de diàmetre nominal i de gruix 1,0 mm, segons norma UNE-EN 12735-1, per soldat per capil·laritat amb soldadura forta (T&gt;450ºC) amb grau de dificultat mitjà i col·locat superficialment
</t>
  </si>
  <si>
    <t>EF5AA3B1</t>
  </si>
  <si>
    <t>Tub Cu R250 (semidur) DN=1"1/8",g=1,0mmpersoldat capil.amb soldadura forta (T&gt;450ºC)amb grau de dificultatmitjài col·locatsuperf</t>
  </si>
  <si>
    <t xml:space="preserve">Tub de coure R250 (semidur) 1"1/8 " de diàmetre nominal i de gruix 1,0 mm, segons norma UNE-EN 12735-1, per soldat per capil·laritat amb soldadura forta (T&gt;450ºC) amb grau de dificultat mitjà i col·locat superficialment
</t>
  </si>
  <si>
    <t>EF5AB4B1</t>
  </si>
  <si>
    <t>Tub Cu R250 (semidur) DN=1"3/8",g=1,25mmpersoldat capil.amb soldadura forta (T&gt;450ºC)amb grau de dificultatmitjài col·locatsuper</t>
  </si>
  <si>
    <t>Tub de coure R250 (semidur) 1"3/8 " de diàmetre nominal i de gruix 1,25 mm, segons norma UNE-EN 12735-1, per soldat per capil·laritat amb soldadura forta (T&gt;450ºC) amb grau de dificultat mitjà i col·locat superficialment</t>
  </si>
  <si>
    <t>EFQ3381L</t>
  </si>
  <si>
    <t>Aïllament tèrmic escum.elastom.,fluids (-50 i 105°C),D=6mm,g=19mm,factor dif.vapor&gt;=7000superf.mitjà</t>
  </si>
  <si>
    <t xml:space="preserve">Aïllament tèrmic d'escuma elastomèrica per a canonades que transporten fluids a temperatura entre -50°C i 105°C, per a tub de diàmetre exterior 6 mm, de 19 mm de gruix, amb un factor de resistència a la difusió del vapor d'aigua &gt;= 7000, col·locat superficialment amb grau de dificultat mitjà
</t>
  </si>
  <si>
    <t>EFQ3383L</t>
  </si>
  <si>
    <t>Aïllament tèrmic escum.elastom.,fluids (-50 i 105°C),D=10mm,g=19mm,factor dif.vapor&gt;=7000superf.mitjà</t>
  </si>
  <si>
    <t xml:space="preserve">Aïllament tèrmic d'escuma elastomèrica per a canonades que transporten fluids a temperatura entre -50°C i 105°C, per a tub de diàmetre exterior 10 mm, de 19 mm de gruix, amb un factor de resistència a la difusió del vapor d'aigua &gt;= 7000, col·locat superficialment amb grau de dificultat mitjà
</t>
  </si>
  <si>
    <t>EFQ3384L</t>
  </si>
  <si>
    <t>Aïllament tèrmic escum.elastom.,fluids (-50 i 105°C),D=12mm,g=19mm,factor dif.vapor&gt;=7000superf.mitjà</t>
  </si>
  <si>
    <t xml:space="preserve">Aïllament tèrmic d'escuma elastomèrica per a canonades que transporten fluids a temperatura entre -50°C i 105°C, per a tub de diàmetre exterior 12 mm, de 19 mm de gruix, amb un factor de resistència a la difusió del vapor d'aigua &gt;= 7000, col·locat superficialment amb grau de dificultat mitjà
</t>
  </si>
  <si>
    <t>EFQ3385L</t>
  </si>
  <si>
    <t>Aïllament tèrmic escum.elastom.,fluids (-50 i 105°C),D=15mm,g=19mm,factor dif.vapor&gt;=7000superf.mitjà</t>
  </si>
  <si>
    <t>Aïllament tèrmic d'escuma elastomèrica per a canonades que transporten fluids a temperatura entre -50°C i 105°C, per a tub de diàmetre exterior 15 mm, de 19 mm de gruix, amb un factor de resistència a la difusió del vapor d'aigua &gt;= 7000, col·locat superficialment amb grau de dificultat mitjà</t>
  </si>
  <si>
    <t>EFQ3386L</t>
  </si>
  <si>
    <t>Aïllament tèrmic escum.elastom.,fluids (-50 i 105°C),D=18mm,g=19mm,factor dif.vapor&gt;=7000superf.mitjà</t>
  </si>
  <si>
    <t xml:space="preserve">Aïllament tèrmic d'escuma elastomèrica per a canonades que transporten fluids a temperatura entre -50°C i 105°C, per a tub de diàmetre exterior 18 mm, de 19 mm de gruix, amb un factor de resistència a la difusió del vapor d'aigua &gt;= 7000, col·locat superficialment amb grau de dificultat mitjà
</t>
  </si>
  <si>
    <t>EFQ3387L</t>
  </si>
  <si>
    <t>Aïllament tèrmic escum.elastom.,fluids (-50 i 105°C),D=22mm,g=19mm,factor dif.vapor&gt;=7000superf.mitjà</t>
  </si>
  <si>
    <t xml:space="preserve">Aïllament tèrmic d'escuma elastomèrica per a canonades que transporten fluids a temperatura entre -50°C i 105°C, per a tub de diàmetre exterior 22 mm, de 19 mm de gruix, amb un factor de resistència a la difusió del vapor d'aigua &gt;= 7000, col·locat superficialment amb grau de dificultat mitjà
</t>
  </si>
  <si>
    <t>EFQ33A9L</t>
  </si>
  <si>
    <t>Aïllament tèrmic escum.elastom.,fluids (-50 i 105°C),D=28mm,g=25mm,factor dif.vapor&gt;=7000superf.mitjà</t>
  </si>
  <si>
    <t xml:space="preserve">Aïllament tèrmic d'escuma elastomèrica per a canonades que transporten fluids a temperatura entre -50°C i 105°C, per a tub de diàmetre exterior 28 mm, de 25 mm de gruix, amb un factor de resistència a la difusió del vapor d'aigua &gt;= 7000, col·locat superficialment amb grau de dificultat mitjà
</t>
  </si>
  <si>
    <t>EFQ33ABL</t>
  </si>
  <si>
    <t>Aïllament tèrmic escum.elastom.,fluids (-50 i 105°C),D=35mm,g=25mm,factor dif.vapor&gt;=7000superf.mitjà</t>
  </si>
  <si>
    <t xml:space="preserve">Aïllament tèrmic d'escuma elastomèrica per a canonades que transporten fluids a temperatura entre -50°C i 105°C, per a tub de diàmetre exterior 35 mm, de 25 mm de gruix, amb un factor de resistència a la difusió del vapor d'aigua &gt;= 7000, col·locat superficialment amb grau de dificultat mitjà
</t>
  </si>
  <si>
    <t>EFQ33ABK</t>
  </si>
  <si>
    <t>Aïllament tèrmic escum.elastom.,fluids (-50 i 105°C),D=35mm,g=25mm,factor dif.vapor&gt;=7000superf.baix</t>
  </si>
  <si>
    <t>Aïllament tèrmic d'escuma elastomèrica per a canonades que transporten fluids a temperatura entre -50°C i 105°C, per a tub de diàmetre exterior 35 mm, de 25 mm de gruix, amb un factor de resistència a la difusió del vapor d'aigua &gt;= 7000, col·locat superficialment amb grau de dificultat baix</t>
  </si>
  <si>
    <t>Total 06.06.01</t>
  </si>
  <si>
    <t>06.06.02</t>
  </si>
  <si>
    <t>VENTILACIÓ</t>
  </si>
  <si>
    <t>EEMHZRC01</t>
  </si>
  <si>
    <t>Unitat de ventilació amb recuperador de calor mod RCE 500 EC</t>
  </si>
  <si>
    <t xml:space="preserve">Unitat de ventilació amb recuperador de calor d'alta eficiència segons ErP 2018, certificat EUROVENT mod. RCE 500 EC REG,  motors EC i regulació inclosa, Filtres F6 + F8.
Per instal·lació interior. Inclou antivibradors,  lones antivibratorie, tolves i viseres de sortida i entrada d'aire, regulació en funció de la qualitat d'aire i sondes
Col.locat i connectat
</t>
  </si>
  <si>
    <t>EEMHZRC23</t>
  </si>
  <si>
    <t>Unitat de ventilació amb recuperador de calor mod RCE 1500 EC</t>
  </si>
  <si>
    <t xml:space="preserve">Unitat de ventilació amb recuperador de calor d'alta eficiència segons ErP 2018, certificat EUROVENT mod. RCE 1500 EC REG,  motors EC i regulació inclosa, Filtres F6 + F8.
Per instal·lació interior. Inclou antivibradors, lones antivibratorie, tolves i viseres de sortida i entrada d'aire, regulació en funció de la qualitat d'aire i sondes
Col.locat i connectat
</t>
  </si>
  <si>
    <t>EEM3Z100</t>
  </si>
  <si>
    <t>Ventilador-extractor SILENT 100</t>
  </si>
  <si>
    <t xml:space="preserve">Ventilador-extractor monofàsic per a 230 V de tensió, amb temporitzador, ref. VE01, tipus SILENT100, de pressió baixa i encastat
</t>
  </si>
  <si>
    <t>EEM3Z300</t>
  </si>
  <si>
    <t>Ventilador-extractor SILENT 300</t>
  </si>
  <si>
    <t xml:space="preserve">Ventilador-extractor monofàsic per a 230 V de tensió, amb temporitzador ref. VE01, tipus SILENT 300, de pressió baixa i encastat
</t>
  </si>
  <si>
    <t>EE42Q312</t>
  </si>
  <si>
    <t>Conducte helicoïdal circ. de planxa ac.galv.,D=100mm,g=0,5mm,munt.superf.</t>
  </si>
  <si>
    <t>Conducte helicoïdal circular de planxa d'acer galvanitzat de 100 mm de diàmetre (s/UNE-EN 1506), de gruix 0,5 mm, muntat superficialment</t>
  </si>
  <si>
    <t>EE42Q112</t>
  </si>
  <si>
    <t>Conducte helicoïdal circ. de planxa ac.galv.,D=150mm,g=0,5mm,munt.superf.</t>
  </si>
  <si>
    <t>Conducte helicoïdal circular de planxa d'acer galvanitzat de 150 mm de diàmetre (s/UNE-EN 1506), de gruix 0,5 mm, muntat superficialment</t>
  </si>
  <si>
    <t>EE42Q952</t>
  </si>
  <si>
    <t>Conducte helicoïdal circ. de planxa ac.galv.,D=250mm,g=0,8mm,munt.superf.</t>
  </si>
  <si>
    <t xml:space="preserve">Conducte helicoïdal circular de planxa d'acer galvanitzat de 250 mm de diàmetre (s/UNE-EN 1506), de gruix 0,8 mm, muntat superficialment
</t>
  </si>
  <si>
    <t>EE42QC52</t>
  </si>
  <si>
    <t>Conducte helicoïdal circ. de planxa ac.galv.,D=300mm,g=0,8mm,munt.superf.</t>
  </si>
  <si>
    <t xml:space="preserve">Conducte helicoïdal circular de planxa d'acer galvanitzat de 300 mm de diàmetre (s/UNE-EN 1506), de gruix 0,8 mm, muntat superficialment
</t>
  </si>
  <si>
    <t>EE445AS3</t>
  </si>
  <si>
    <t>Flexible,conducte circular,AL+espiral acer,D=100mm,col.</t>
  </si>
  <si>
    <t>Tub flexible amb conducte circular d'alumini+espiral d'acer, de 100 mm de diàmetre sense gruixos definits, col·locat</t>
  </si>
  <si>
    <t>EE445ES3</t>
  </si>
  <si>
    <t>Flexible,conducte circular,AL+espiral acer,D=150mm,col.</t>
  </si>
  <si>
    <t>Tub flexible amb conducte circular d'alumini+espiral d'acer, de 150 mm de diàmetre sense gruixos definits, col·locat</t>
  </si>
  <si>
    <t>EE611011</t>
  </si>
  <si>
    <t>Aïllament tèrm.feltre lv.MW aïllam.,g=25mm,R &gt;=0,69444m2.K/W,al.incomb.interior</t>
  </si>
  <si>
    <t>Aïllament tèrmic de conductes amb feltre de llana mineral de vidre (MW) per a aïllaments, segons UNE-EN 13162, de gruix 25 mm, amb una conductivitat tèrmica &lt;= 0,036 W/mK, resistència tèrmica &gt;= 0,69444 m2.K/W, amb alumini incombustible, muntat interiorment</t>
  </si>
  <si>
    <t>EEK11Z5075C</t>
  </si>
  <si>
    <t>Reixeta impuls/retorn,1 fixes horitzs.,alum.anod.plat.,500x 75mm, conducte circular</t>
  </si>
  <si>
    <t xml:space="preserve">Reixeta d'impulsió o retorn, d'una filera d'aletes fixes horitzontals, d'alumini anoditzat platejat, de 500x75 mm, amb refgulació de cabal, per conducte circular 
</t>
  </si>
  <si>
    <t>EEK11Z3010</t>
  </si>
  <si>
    <t>Reixeta impuls/retorn,1 fixes horitzs.,alum.anod.plat.,300x100mm</t>
  </si>
  <si>
    <t xml:space="preserve">Reixeta d'impulsió o retorn, d'una filera d'aletes fixes horitzontals, d'alumini anoditzat platejat, de 300x100 mm, amb regulació, de secció recta amb plenum connexió circular i recolzada sobre el bastiment
</t>
  </si>
  <si>
    <t>EEK11Z3015</t>
  </si>
  <si>
    <t>Reixeta impuls/retorn,1 fixes horitzs.,alum.anod.plat.,300x150mm</t>
  </si>
  <si>
    <t xml:space="preserve">Reixeta d'impulsió o retorn, d'una filera d'aletes fixes horitzontals, d'alumini anoditzat platejat, de 300x150 mm, amb regulació, de secció recta amb plenum connexió circular i recolzada sobre el bastiment
</t>
  </si>
  <si>
    <t>EEK11Z4020</t>
  </si>
  <si>
    <t>Reixeta impuls/retorn,1 fixes horitzs.,alum.anod.plat.,400x200mm</t>
  </si>
  <si>
    <t xml:space="preserve">Reixeta d'impulsió o retorn, d'una filera d'aletes fixes horitzontals, d'alumini anoditzat platejat, de 400x200 mm, amb regulació, de secció recta amb plenum connexió circular i recolzada sobre el bastiment
</t>
  </si>
  <si>
    <t>EEK11Z5035</t>
  </si>
  <si>
    <t>Reixeta impuls/retorn,1 fixes horitzs.,alum.anod.plat.,500x350mm</t>
  </si>
  <si>
    <t xml:space="preserve">Reixeta d'impulsió o retorn, d'una filera d'aletes fixes horitzontals, d'alumini anoditzat platejat, de 500x350 mm, amb regulació, de secció recta amb plenum connexió circular i recolzada sobre el bastiment
</t>
  </si>
  <si>
    <t>EEK11Z1515E</t>
  </si>
  <si>
    <t>Reixeta aire exterior,1 fixes horitzs.,alum.anod.plat.,150x150mm</t>
  </si>
  <si>
    <t xml:space="preserve">Reixeta aire exterior, d'una filera d'aletes fixes horitzontals, d'alumini anoditzat platejat, de 150x150 mm, amb malla interior galvanitzada, de secció recta amb plenum connexió circular i recolzada sobre el bastiment
</t>
  </si>
  <si>
    <t>EEK11Z2015E</t>
  </si>
  <si>
    <t>Reixeta aire exterior,1 fixes horitzs.,alum.anod.plat.,200x150mm</t>
  </si>
  <si>
    <t xml:space="preserve">Reixeta aire exterior, d'una filera d'aletes fixes horitzontals, d'alumini anoditzat platejat, de 200x150 mm, amb malla interior galvanitzada, de secció recta amb plenum connexió circular i recolzada sobre el bastiment
</t>
  </si>
  <si>
    <t>EEK11Z3015E</t>
  </si>
  <si>
    <t>Reixeta aire exterior,1 fixes horitzs.,alum.anod.plat.,300x150mm</t>
  </si>
  <si>
    <t xml:space="preserve">Reixeta aire exterior, d'una filera d'aletes fixes horitzontals, d'alumini anoditzat platejat, de 300x150 mm, amb malla interior galvanitzada, de secció recta amb plenum connexió circular i recolzada sobre el bastiment
</t>
  </si>
  <si>
    <t>EEK11Z3025E</t>
  </si>
  <si>
    <t>Reixeta aire exterior,1 fixes horitzs.,alum.anod.plat.,300x250mm</t>
  </si>
  <si>
    <t xml:space="preserve">Reixeta aire exterior, d'una filera d'aletes fixes horitzontals, d'alumini anoditzat platejat, de 300x250 mm, amb malla interior galvanitzada, de secció recta amb plenum connexió circular i recolzada sobre el bastiment
</t>
  </si>
  <si>
    <t>EEK11Z5030E</t>
  </si>
  <si>
    <t>Reixeta aire exterior,1 fixes horitzs.,alum.anod.plat.,500x300mm</t>
  </si>
  <si>
    <t xml:space="preserve">Reixeta aire exterior, d'una filera d'aletes fixes horitzontals, d'alumini anoditzat platejat, de 500x300 mm, amb malla interior galvanitzada, de secció recta amb plenum connexió circular i recolzada sobre el bastiment
</t>
  </si>
  <si>
    <t>EEKP2211</t>
  </si>
  <si>
    <t>Comporta tallafocs,planxa ac.galv.,ampl.=200mm,h=200mm,col.entre cond.</t>
  </si>
  <si>
    <t>Comporta tallafocs per a conductes d'aire de planxa d'acer galvanitzat de 200 mm d'amplària i 200 mm d'alçària col·locada entre els conductes</t>
  </si>
  <si>
    <t>EEKP4411</t>
  </si>
  <si>
    <t>Comporta tallafocs,planxa ac.galv.,ampl.=300mm,h=300mm,col.entre cond.</t>
  </si>
  <si>
    <t>Comporta tallafocs per a conductes d'aire de planxa d'acer galvanitzat de 300 mm d'amplària i 300 mm d'alçària col·locada entre els conductes</t>
  </si>
  <si>
    <t>Total 06.06.02</t>
  </si>
  <si>
    <t>Total 06</t>
  </si>
  <si>
    <t>CAPÍTOL 08</t>
  </si>
  <si>
    <t>AUDIOVISUALS, DADES</t>
  </si>
  <si>
    <t>EP7382E2</t>
  </si>
  <si>
    <t>Presa senyal,tipus mod.2mòd.estrets,RJ45 doble,cat.6 F/UTP,despl.aïlla.,a/tapa,preu mitjà,munt.caixa/bast.</t>
  </si>
  <si>
    <t xml:space="preserve">Presa de senyal de veu i dades, de tipus modular de 2 mòduls estrets, amb connector RJ45 doble, categoria 6 F/UTP, amb connexió per desplaçament de l'aïllament, amb tapa, preu mitjà, muntada sobre caixa o bastidor.
Criteri d'amidament: Unitat de quantitat necessària amidada segons les especificacions de la DT.
</t>
  </si>
  <si>
    <t>EP7311E2</t>
  </si>
  <si>
    <t>Presa senyal,tipus univ.,RJ45 simple,cat.6 F/UTP,despl.aïlla.,a/tapa,preu mitjà,encastada</t>
  </si>
  <si>
    <t xml:space="preserve">Presa de senyal de veu i dades, de tipus universal, amb connector RJ45 simple, categoria 6 F/UTP, amb connexió per desplaçament de l'aïllament, amb tapa, preu mitjà, encastada.
Criteri d'amidament: Unitat de quantitat necessària amidada segons les especificacions de la DT.
</t>
  </si>
  <si>
    <t>EP74J911</t>
  </si>
  <si>
    <t>Armari metàl.+bastid.rack 19",24 U,1200x800x1000mm,1 comp.,a/porta vidre+pany,a/laterals,desmunt.,col.</t>
  </si>
  <si>
    <t xml:space="preserve">Armari metàl·lic amb bastidor tipus rack 19", de 24 unitats d'alçària, de 1200 x 800 x 1000 mm (alçària x amplària x fondària), d'1 compartiment, amb 1 porta de vidre securitzat amb pany i clau, amb panells laterals i estructura desmuntable, col·locat.
Criteri d'amidament: Unitat de quantitat instal·lada, amidada segons les especificacions de la DT.
</t>
  </si>
  <si>
    <t>EP7Z1D58</t>
  </si>
  <si>
    <t>Panell int.fix,24 RJ45 cat.6 F/UTP,p/rack 19",1U,a/org.cablesfixat mecànicament</t>
  </si>
  <si>
    <t xml:space="preserve">Panell integrat fix, equipat amb 24 connectors RJ45 categoria 6 F/UTP, per a muntar sobre bastidor rack 19", d'1 unitat d'alçària, amb organitzador de cables, fixat mecànicament.
Criteri d'amidament: Unitat de quantitat instal·lada, amidada segons les especificacions de la DT.
</t>
  </si>
  <si>
    <t>EP7ZE061</t>
  </si>
  <si>
    <t>Regl.aliment.fixa,6 schucko 2P+T,ambfiltresobretensionsp/armar. rack 19",1 U,horitz.fix.mec.</t>
  </si>
  <si>
    <t xml:space="preserve">Regleta d'alimentació fixa, amb 6 bases schucko 2P+T de 16 A i 250 V, amb filtre de sobretensions, per a armaris rack 19", d'1 unitat d'alçària, muntatge horitzontal, fixada mecànicament.
Criteri d'amidament: Unitat de quantitat instal·lada, amidada segons les especificacions de la DT.
</t>
  </si>
  <si>
    <t>EP434650</t>
  </si>
  <si>
    <t>Cable transm.dades,4par.,cat.6 F/UTP,poliolefina/poliolefina,n/propag.flama UNE-EN 60332,col.tub/canal</t>
  </si>
  <si>
    <t xml:space="preserve">Cable per a transmissió de dades amb conductor de coure, de 4 parells, categoria 6 F/UTP, aïllament de poliolefina i coberta de poliolefina, de baixa emissió de fums i opacitat reduïda, no propagador de la flama segons UNE-EN 60332-1-2, col·locat sota tub o canal.
Criteri d'amidament: m de llargària amidada segons les especificacions de la DT.
</t>
  </si>
  <si>
    <t>EP43D411</t>
  </si>
  <si>
    <t>Cable xarxa 4 par.,a/2xRJ45 cat.6 S/FTP,llargària &lt;=0,5m,col.</t>
  </si>
  <si>
    <t xml:space="preserve">Cable de xarxa de 4 parells, amb 2 connectors RJ45, categoria 6 S/FTP, fins a 0,5 m de llargària, col·locat.
Criteri d'amidament: Unitat de quantitat necessària amidada segons les especificacions de la DT.
</t>
  </si>
  <si>
    <t>EP7EW100</t>
  </si>
  <si>
    <t>Punt inalámbric 2,4GHz,IEE802.11b/g,antena omni,5dBi,interior,(WEP,WPA,WPA2)</t>
  </si>
  <si>
    <t>Punt d'acces inalambric a 2,4 GHz, compatible amb norma IEEE 802.11 b/g, amb antena omnidireccional de 5 dBi de guany, amb protocols de seguretat WEP,WPA i WPA2, amb alimentació i PoE segons norma IEE 802.3 af, per a us interior, instal.lat superficialment i connectat</t>
  </si>
  <si>
    <t>Total 07</t>
  </si>
  <si>
    <t>CAPÍTOL 07</t>
  </si>
  <si>
    <t>PROTECCIÓ CONTRA INCENDIS</t>
  </si>
  <si>
    <t>EM31351J</t>
  </si>
  <si>
    <t>Extintor manual CO2,5kg,pressió incorpo.,pintat,sup.paret</t>
  </si>
  <si>
    <t xml:space="preserve">Extintor manual de diòxid de carboni, de càrrega 5 kg, amb pressió incorporada, pintat, amb suport a paret.
Criteri d'amidament: Unitat de quantitat instal·lada, amidada segons les especificacions de la DT.
</t>
  </si>
  <si>
    <t>EM31261J</t>
  </si>
  <si>
    <t>Extintor manual pols seca poliv.,6kg,pressió incorpo.,pintat,sup</t>
  </si>
  <si>
    <t xml:space="preserve">Extintor manual de pols seca polivalent, de càrrega 6 kg, amb pressió incorporada, pintat, amb suport a paret.
Criteri d'amidament: Unitat de quantitat instal·lada, amidada segons les especificacions de la DT.
</t>
  </si>
  <si>
    <t>E1LA20cba1</t>
  </si>
  <si>
    <t>Placa senyalització d'elem. evacuació, UNE 23033, per a senyalit. de evacuació, 420x210 mm</t>
  </si>
  <si>
    <t>Placa de senyalització d'elements d'evacuació, segons UNE 23033, per a senyalització de evacuació , de dimensions 420x210 mm, fabricada en alumini . Completament instal·lada.</t>
  </si>
  <si>
    <t>E1LA20abb</t>
  </si>
  <si>
    <t>Placa senyalització d'elem. ext. incendis, senyal nº  UNE 23033, per a senyalit. de extintor pols seca, 224x224 mm</t>
  </si>
  <si>
    <t xml:space="preserve">Placa de senyalització d'elements d'extinció d'incendis, senyal nº  segons UNE 23033, per a senyalització de extintor pols seca , de dimensions 224x224 mm, fabricada en alumini . Completament instal·lada.
</t>
  </si>
  <si>
    <t>Total 08</t>
  </si>
  <si>
    <t xml:space="preserve">Total </t>
  </si>
  <si>
    <t xml:space="preserve">A totes les partides estarà inclosa:
</t>
  </si>
  <si>
    <t>XAPA PERFORADA ESCALES EMERGÈNCIA</t>
  </si>
  <si>
    <t>Subministrament i col·locació de xapa metàl·lica perforada d'acer galvanitzat per tancament vertical d’escales d’emergència, amb perforacions rodones (geometria i tipologia segons els tancaments verticals preexistents a la resta del parament), fixada a estructura metàl·lica (no inclosa en partida), mitjançant soldadura en tot el seu perímetre. S'inclou: neteja de calamina dels elements i posterior imprimació antioxidant, soldadures, talls, peces especials, tallat i polit de les mateixes. Totalment acabada i llesta per pintar color stantard RAL (pintat inclòs en partida).</t>
  </si>
  <si>
    <t>GRESITE SALA D'ESPERA PB</t>
  </si>
  <si>
    <t xml:space="preserve">Subministrament i col·locació de revestiment de mosaic de gres esmaltat sobre parament vertical, color blanc, acabat llis, format per peces de 50x50x6 mm. S'inclou: p.p. de talls, biaix, peces especials, i rejuntat amb morter tapajunts, junta de color i neteja. Totalment acabat. </t>
  </si>
  <si>
    <t>Subministrament i col·locació de xapa metàl·lica decorativa en pèrgola d’entrada, a base de xapa d’acer llisa contínua pintada al forn, color a determinar, de 4 cm d’espessor, soldat a llosa de pèrgola de formigó a partir de platines i perfils d’acer, segons documentació gràfica de projecte. S'inclou: neteja de calamina dels elements i posterior imprimació antioxidant, soldadures, talls, peces especials, especejament de circumferències de disseny, tallat i polit de les mateixes. Totalment acabada i llesta per pintar color stantard RAL (pintat inclòs en partida).</t>
  </si>
  <si>
    <t>B2 - BARANA RAMPA</t>
  </si>
  <si>
    <r>
      <t xml:space="preserve">Subministrament i col·locació de barana metàl·lica de tub buit d'acer  per pintar de 90 cm d'altura, composta de passamans circular </t>
    </r>
    <r>
      <rPr>
        <sz val="8"/>
        <color theme="1"/>
        <rFont val="Calibri"/>
        <family val="2"/>
      </rPr>
      <t>Ø</t>
    </r>
    <r>
      <rPr>
        <sz val="8"/>
        <color theme="1"/>
        <rFont val="Century Gothic"/>
        <family val="2"/>
      </rPr>
      <t>40 mm subjecte a muntants de perfil tubular 40x40 mm col·locats cada 1000 mm</t>
    </r>
    <r>
      <rPr>
        <sz val="8"/>
        <color theme="1"/>
        <rFont val="Century Gothic"/>
        <family val="2"/>
      </rPr>
      <t xml:space="preserve">, per rampa recta i replà. Elaborada en taller i muntada en obra. S'inclou: neteja de calamina dels elements i posterior imprimació antioxidant. Totalment acabada i llesta per pintar color stantard RAL (pintat inclòs en partida). Criteri d'amidament: longitud mesurada projecció horitzontal, segons documentació gràfica de projecte. Unitats segons plànol de metal·listeria ME.01. 
</t>
    </r>
  </si>
  <si>
    <t>B3 - BARANA RAMPA</t>
  </si>
  <si>
    <t>B4 - BARANA ESCALA ANNEX PERIMETRAL EXTERIOR</t>
  </si>
  <si>
    <r>
      <t xml:space="preserve">Subministrament i col·locació de barana metàl·lica de tub buit d'acer per pintar de 90 cm d'altura, composta de passamans circular </t>
    </r>
    <r>
      <rPr>
        <sz val="8"/>
        <color theme="1"/>
        <rFont val="Calibri"/>
        <family val="2"/>
      </rPr>
      <t>Ø</t>
    </r>
    <r>
      <rPr>
        <sz val="8"/>
        <color theme="1"/>
        <rFont val="Century Gothic"/>
        <family val="2"/>
      </rPr>
      <t xml:space="preserve">40 mm subjecte a pipes de </t>
    </r>
    <r>
      <rPr>
        <sz val="8"/>
        <color theme="1"/>
        <rFont val="Calibri"/>
        <family val="2"/>
      </rPr>
      <t>Ø</t>
    </r>
    <r>
      <rPr>
        <sz val="8"/>
        <color theme="1"/>
        <rFont val="Century Gothic"/>
        <family val="2"/>
      </rPr>
      <t xml:space="preserve">10 mm fixades a paret, col·locades cada 1000 mm, per rampa recta. Elaborada en taller i muntada en obra. S'inclou: neteja de calamina dels elements i posterior imprimació antioxidant. Totalment acabada i llesta per pintar color stantard RAL (pintat inclòs en partida). Criteri d'amidament: longitud mesurada projecció horitzontal, segons documentació gràfica de projecte. Unitats segons plànol de metal·listeria ME.01. 
</t>
    </r>
  </si>
  <si>
    <t>B5 - BARANA ESCALA ANNEX PERIMETRAL INTERIOR</t>
  </si>
  <si>
    <t>B6 - BARANA ESCALA ANNEX REPLÀ</t>
  </si>
  <si>
    <t>B7 - BARANA DESNIVELL EXTERIOR</t>
  </si>
  <si>
    <t xml:space="preserve">Subministrament i col·locació de barana metàl·lica de tub buit d'acer per pintar de 90 cm d'altura, composta de passamans circular Ø40 mm, amb bastidor senzill i muntants de perfil tubular 40x40 mm cada 1500mm i barrots verticals Ø10 mm cada 100mm, per a escala d'anada i tornada, de quatre trams rectes, fixada a paret mitjançant cargolat al cantell de l’escala de formigó armat. Elaborada en taller i muntada en obra. Segons CTE-DB-SUA. S'inclou: neteja de calamina dels elements i posterior imprimació antioxidant. Totalment acabada i llesta per pintar color stantard RAL (pintat inclòs en partida). Criteri d'amidament: longitud mesurada projecció horitzontal, segons documentació gràfica de projecte. Unitats segons plànol de metal·listeria ME.01. </t>
  </si>
  <si>
    <r>
      <t xml:space="preserve">Subministrament i col·locació de barana metàl·lica de tub buit d'acer  per pintar de 90 cm d'altura, composta de passamans circular </t>
    </r>
    <r>
      <rPr>
        <sz val="8"/>
        <color theme="1"/>
        <rFont val="Calibri"/>
        <family val="2"/>
      </rPr>
      <t>Ø</t>
    </r>
    <r>
      <rPr>
        <sz val="8"/>
        <color theme="1"/>
        <rFont val="Century Gothic"/>
        <family val="2"/>
      </rPr>
      <t xml:space="preserve">40 mm subjecte a pipes de </t>
    </r>
    <r>
      <rPr>
        <sz val="8"/>
        <color theme="1"/>
        <rFont val="Calibri"/>
        <family val="2"/>
      </rPr>
      <t>Ø</t>
    </r>
    <r>
      <rPr>
        <sz val="8"/>
        <color theme="1"/>
        <rFont val="Century Gothic"/>
        <family val="2"/>
      </rPr>
      <t xml:space="preserve">10 mm fixades a paret, col·locades cada 1000 mm, per trams d'escala. Elaborada en taller i muntada en obra. S'inclou: neteja de calamina dels elements i posterior imprimació antioxidant. Totalment acabada i llesta per pintar color stantard RAL (pintat inclòs en partida). Criteri d'amidament: longitud mesurada projecció horitzontal, segons documentació gràfica de projecte. Unitats segons plànol de metal·listeria ME.01. 
</t>
    </r>
  </si>
  <si>
    <t xml:space="preserve">Subministrament i col·locació de barana metàl·lica de tub buit d'acer per pintar per replàns d'escala, de 90 cm d'altura, composta de passamans circular Ø40 mm, amb bastidor senzill i muntants de perfil tubular 40x40 mm cada 1500mm i barrots verticals Ø10 mm cada 100mm, fixada a llosa d'escala. Segons CTE-DB-SUA. S'inclou: neteja de calamina dels elements i posterior imprimació antioxidant. Elaborada en taller i muntada en obra. Totalment acabada i llesta per pintar color stantard RAL (pintat inclòs en partida). Criteri d'amidament: longitud mesurada projecció horitzontal, segons documentació gràfica de projecte. Unitats segons plànol de metal·listeria ME.01. </t>
  </si>
  <si>
    <t xml:space="preserve">Subministrament i col·locació de barana metàl·lica de tub buit d'acer per pintar de 90 cm d'altura, composta de passamans circular Ø40 mm, amb bastidor senzill i muntants de perfil tubular 40x40 mm cada 1500mm i barrots verticals Ø10 mm cada 100mm, fixada mitjançant cargolat a solera. Segons CTE-DB-SUA. S'inclou: neteja de calamina dels elements i posterior imprimació antioxidant. Elaborada en taller i muntada en obra. Totalment acabada i llesta per pintar color stantard RAL (pintat inclòs en partida). Criteri d'amidament: longitud mesurada projecció horitzontal, segons documentació gràfica de projecte. Unitats segons plànol de metal·listeria ME.01. </t>
  </si>
  <si>
    <t>B8 - BARANA ESCALES POSTERIORS</t>
  </si>
  <si>
    <t xml:space="preserve">Subministrament i col·locació de barana metàl·lica de tub buit d'acer per pintar de 90 cm d'altura, composta de passamans circular Ø40 mm, amb bastidor senzill i muntants de perfil tubular 40x40 mm cada 1500mm i barrots verticals Ø10 mm cada 100mm, per a escala d'un tram recte, fixada mitjançant cargolat al pla dels graons. S'inclou: neteja de calamina dels elements i posterior imprimació antioxidant. Elaborada en taller i muntada en obra. Segons CTE-DB-SUA. Totalment acabada i llesta per pintar color stantard RAL (pintat inclòs en partida). Criteri d'amidament: longitud mesurada projecció horitzontal, segons documentació gràfica de projecte. Unitats segons plànol de metal·listeria ME.01. </t>
  </si>
  <si>
    <r>
      <t xml:space="preserve">B9 - BARANA </t>
    </r>
    <r>
      <rPr>
        <b/>
        <i/>
        <sz val="8"/>
        <color theme="1"/>
        <rFont val="Century Gothic"/>
        <family val="2"/>
      </rPr>
      <t>RELIGA</t>
    </r>
    <r>
      <rPr>
        <b/>
        <sz val="8"/>
        <color theme="1"/>
        <rFont val="Century Gothic"/>
        <family val="2"/>
      </rPr>
      <t xml:space="preserve"> SERVEI</t>
    </r>
  </si>
  <si>
    <t xml:space="preserve">Subministrament i col·locació de barana de servei metàl·lica de tub buit d'acer per pintar de 90 cm d'altura, composta de passamans tubular de 60x20 mm,soldat a pletina d'encaix. S'inclou: neteja de calamina dels elements i posterior imprimació antioxidant. Inclou subministració i muntatge de pletina d'encaix. Totalment acabada i llesta per pintar color stantard RAL (pintat inclòs en partida). Criteri d'amidament: longitud mesurada projecció horitzontal, segons documentació gràfica de projecte. Unitats segons plànol de metal·listeria ME.02. 
</t>
  </si>
  <si>
    <t>Subministrament i col·locació de barana de vidre laminar 6+6 mm (sistema de vidres a hueso), per a replà d'ascensor, de 0,95 cm d'altura, amb perfileria d'alumini encastada en guia de forjat. Elaborada en taller i muntada en obra. Criteri d'amidament: longitud mesurada projecció horitzontal, segons documentació gràfica de projecte. Unitats segons plànol de metal·listeria ME.02 i C.01.</t>
  </si>
  <si>
    <t>B11 - BARANA ESCALES EMERGÈNCIA</t>
  </si>
  <si>
    <t>PRESSUPOST D'EXECUCIÓ MATERIAL</t>
  </si>
  <si>
    <t>CAPÍTOL 16. PINTURES</t>
  </si>
  <si>
    <t>CAPÍTOL 17. VARIS</t>
  </si>
  <si>
    <t>TOTAL CAPÍTOL 17. VARIS</t>
  </si>
  <si>
    <t>13,00% Gastos generals</t>
  </si>
  <si>
    <t>6,00% Benefici industrial</t>
  </si>
  <si>
    <t xml:space="preserve">PRESSUPOST BASE DE LICITACIÓ SENSE IVA </t>
  </si>
  <si>
    <t xml:space="preserve">PRESSUPOST BASE DE LICITACIÓ </t>
  </si>
  <si>
    <t>21,00% IVA</t>
  </si>
  <si>
    <t>CREU SANT ANDREU ESCALA EMERGÈNCIA</t>
  </si>
  <si>
    <t xml:space="preserve">Subministrament i col·locació de creu de sant andreu en escales d’emergència, a base de perfils buits rectangulars d’acer, de secció 800x800mm, 3,20 mm de gruix, soldats a l’estructura preexistent d’acer. S'inclou: soldadures, talls, peces especials, reparació en obra de quants desperfectes s'originin per raons de transport, manipulació o muntatge, preparació de la superfície i emprimació. S'inclou: neteja de calamina dels elements i posterior imprimació antioxidant. </t>
  </si>
  <si>
    <t>kg</t>
  </si>
  <si>
    <t>CAPÍTOL 0. GENERAL</t>
  </si>
  <si>
    <t>Subministrament i col·locació de coronació de mur interior de planta baixa amb peça de formigó polímer de superfície polida, color blanc, disseny en U, per cubrició de mur, sense goteró, de secció total 122x60 mm, rebuda amb morter de ciment, industrial, amb additiu hidròfug, M-15, prèvia aplicació sobre la seva cara inferior d'adhesiu cimentós i segellat de les juntes entre peces. S'inclou: p.p. de talls, biaix, peces especials, i neteja. Totalment acabat.</t>
  </si>
  <si>
    <t xml:space="preserve">REMAT CORONACIÓ MUR INTERIOR </t>
  </si>
  <si>
    <t>P16 - MODULACIÓ DESPATXOS P1</t>
  </si>
  <si>
    <t>Subministrament i col·locació de modulació de despatxos, a base de marc fix de fusta de pi per porta abatible de vidre de seguretat 6+6, amb una altura de 2,60 m, amb una franja revestida per paper de vinil de 235 g/m², fixat al parament mitjançant encolat; paraments verticals annexos de vidre de seguretat 6+6, revestits amb el mateix paper de vinil; parament vertical annex amb panell acústic decoratiu de dimensions 2600x1800 mm i 155 mm d’espessor, amb fixació mecànica a envans (panells no inclosos en partida). S'inclou: p.p. de talls, biaix, peces especials, elements de fixació, tapetes, ferramentes, manetes, perfils d’encontre, col·locació dels papers de vinil. Totalment acabat. Unitats segons plànol de fusteries FU.05.</t>
  </si>
  <si>
    <t>Subministrament i col·locació de modulació de despatxos, a base de marc fix de fusta de pi per porta abatible de vidre de seguretat 6+6, amb una altura de 2,60 m, amb una franja revestida per paper de vinil de 235 g/m², fixat al parament mitjançant encolat; paraments verticals annexos de vidre de seguretat 6+6, revestits amb el mateix paper de vinil; parament vertical annex amb panell acústic decoratiu de dimensions 2600x1800 mm i 155 mm d’espessor, amb fixació mecànica a envans (panells no inclosos en partida). S'inclou: p.p. de talls, biaix, peces especials, elements de fixació, tapetes, ferramentes, manetes, perfils d’encontre, col·locació dels papers de vinil. Totalment acabat. Unitats segons plànol de fusteries FU.06.</t>
  </si>
  <si>
    <t>Subministrament i col·locació de banc de forma orgánica a base de fusta contraxapada de 4 cm de gruix i 50 cm d'ample, situat a 46 cm respecte del terra, recolzada a encaix del mur de totxana i suportada sobre rigiditzadors a base de cartel·les d’acer triangulars col·locades cada 50 cm. S’inclou: sumbinistració i col·locació de cartel·les amb ancoratges mecànics a parament vertical i al banc, p.p. de talls, biaix, peces especials, elements de fixació. Totalment acabat. Criteri d'amidament: superfície en projecció horitzontal del parament. Veure plànol C.04.</t>
  </si>
  <si>
    <t>BANC VESTÍBUL</t>
  </si>
  <si>
    <t>Subministrament i col·locació de banc ortoginal a base de fusta contraxapada de 4 cm de gruix i 50 cm d'ample, situat a 46 cm respecte del terra, recolzada a encaix del mur de totxana i suportada sobre rigiditzadors a base de cartel·les d’acer triangulars col·locades cada 50 cm. S’inclou: sumbinistració i col·locació de cartel·les amb ancoratges mecànics a parament vertical i al banc, p.p. de talls, biaix, peces especials, elements de fixació. Totalment acabat. Criteri d'amidament: superfície en projecció horitzontal del parament. Veure plànol C.05.</t>
  </si>
  <si>
    <t>B12 - BARANA ESCALA PREFABRICADA</t>
  </si>
  <si>
    <t>B13 - BARANA ESCALA PREFABRICADA</t>
  </si>
  <si>
    <t xml:space="preserve">Subministrament i col·locació de fusteria d'alumini, geometria tirangular, lacat RAL estàndard, fixA, doble vidre 6+6, a hueso. S'inclouen ferramentes, tapajunts, premarcs amb preparació del buit, mitjans d'elevació i tots els elements necessaris per a la seva correcta col·locació. Sistema de perfileria oculta. Totalment col·locades. Unitats segons plànol de fusteries FU.03. 
</t>
  </si>
  <si>
    <t xml:space="preserve">Subministrament i col·locació de fusteria d'alumini lacat RAL estàndard, amb porta pivotant, amb trencament de pont tèrmic, doble vidre 6+12+4; part fixa lateral i superior, a base de panell Sandwitch superior i lateral de xapa llisa i aïllament 30mm (inclòs en partida). S'inclouen ferramentes, tapajunts, manetes, premarcs amb preparació del buit, mitjans d'elevació i tots els elements necessaris per a la seva correcta col·locació. Sistema de perfileria oculta. Totalment col·locades. Unitats segons plànol de fusteries FU.04. 
</t>
  </si>
  <si>
    <t xml:space="preserve">Subministrament i col·locació de fusteria d'alumini lacat RAL estàndard, amb parts abatibles a dues bandes i parts fixes, amb vidre de seguretat 6+6. S'inclouen ferramentes, tapajunts, manetes, premarcs amb preparació del buit, mitjans d'elevació i tots els elements necessaris per a la seva correcta col·locació. Sistema de perfileria oculta. Totalment col·locades. Unitats segons plànol de fusteries FU.04. 
</t>
  </si>
  <si>
    <t xml:space="preserve">Subministrament i col·locació de portes interiors corredisses de DM per a pintar. S'inclouen tapetes, ferramentes i manetes. Unitats segons plànol de fusteries FU.04. </t>
  </si>
  <si>
    <t xml:space="preserve">Subministrament i col·locació de porta interior, formada per dues fulles abatibles de dimensions diferents, de DM per a pintar. S'inclouen tapetes, ferramentes i manetes. Unitats segons plànol de fusteries FU.05. </t>
  </si>
  <si>
    <t xml:space="preserve">Subministrament i col·locació de portes d'acer pintat al forn per armari d'instal·lacions. S'inclouen tapetes, ferramentes i manetes. Unitats segons plànol de fusteries FU.05. </t>
  </si>
  <si>
    <t>Subministrament i col·locació de porta de despatx, a base de marc fix de fusta de pi per porta abatible, 2,14x1,08m, de vidre de seguretat 6+6 amb una franja revestida per paper de vinil de 235 g/m², fixat al parament mitjançant encolat; tarja de fusta de pi fixa de 0,52x1,08m; paraments verticals annexos de vidre de seguretat 6+6, revestits amb el mateix paper de vinil. S'inclou: p.p. de talls, biaix, peces especials, elements de fixació, tapetes, ferramentes, manetes, perfils d’encontre, col·locació dels papers de vinil. Totalment acabat. Unitats segons plànol de fusteries FU.06.</t>
  </si>
  <si>
    <t>Subministrament i col·locació de modulació de despatxos, a base de marc fix de fusta de pi per porta abatible, 2,14x1,08m, de vidre de seguretat 6+6 amb una franja revestida per paper de vinil de 235 g/m², fixat al parament mitjançant encolat; parament vertical annex de vidre de seguretat 6+6, revestit amb el mateix paper de vinil; tarja de fusta de pi fixa de 0,52x1,08m. S'inclou: p.p. de talls, biaix, peces especials, elements de fixació, tapetes, ferramentes, manetes, perfils d’encontre, col·locació dels papers de vinil. Totalment acabat. Unitats segons plànol de fusteries FU.06.</t>
  </si>
  <si>
    <t>V16 - FINESTRA TRIANGULAR ESCALA PREFABRICADA</t>
  </si>
  <si>
    <t>PARET DE BLOC DE VIDRE 29.8x29.8x9.8 (PAVÈS)</t>
  </si>
  <si>
    <t>Subministració i tancament de fulla exterior amb blocs buits de vidre modelat llis (pavès), incolor, de 29.8x29.8x9.8 cm, rebuts amb adhesiu de ciment, color blanc, i varetes d’acer inoxidable 2Ø4 mm per filada i columna. S'inclou: bandes de dilatació perimetrals de PVC, creuetes, rejuntat dels blocs i segellat de juntes perimetrals amb silicona. Totalment acabat. Criteri d'amidament: Deducció dels buits superiors a 2m2.  Segons documentació gràfics de projecte. Veure plànol fusteries FU.03.</t>
  </si>
  <si>
    <t>PAVIMENT ENTRADA NORD. FRATASADO D'HELICÒPTER</t>
  </si>
  <si>
    <r>
      <t xml:space="preserve">Subministrament i col·locació de barana metàl·lica de tub buit d'acer per pintar de 90 cm d'altura, composta de passamans circular </t>
    </r>
    <r>
      <rPr>
        <sz val="8"/>
        <color theme="1"/>
        <rFont val="Calibri"/>
        <family val="2"/>
      </rPr>
      <t>Ø</t>
    </r>
    <r>
      <rPr>
        <sz val="8"/>
        <color theme="1"/>
        <rFont val="Century Gothic"/>
        <family val="2"/>
      </rPr>
      <t xml:space="preserve">40 mm subjecte a pipes de </t>
    </r>
    <r>
      <rPr>
        <sz val="8"/>
        <color theme="1"/>
        <rFont val="Calibri"/>
        <family val="2"/>
      </rPr>
      <t>Ø</t>
    </r>
    <r>
      <rPr>
        <sz val="8"/>
        <color theme="1"/>
        <rFont val="Century Gothic"/>
        <family val="2"/>
      </rPr>
      <t xml:space="preserve">10 mm fixades a paret, col·locades cada 1000 mm, per rampa. Elaborada en taller i muntada en obra. S'inclou: neteja de calamina dels elements i posterior imprimació antioxidant, gir vertical del passamà en inici de rampa. Totalment acabada i llesta per pintar color stantard RAL (pintat inclòs en partida). Criteri d'amidament: longitud mesurada projecció horitzontal, segons documentació gràfica de projecte. Unitats segons plànol de metal·listeria ME.01. 
</t>
    </r>
  </si>
  <si>
    <r>
      <t xml:space="preserve">Subministrament i col·locació de barana metàl·lica de tub buit d'acer  per pintar de 90 cm d'altura, composta de passamans circular </t>
    </r>
    <r>
      <rPr>
        <sz val="8"/>
        <color theme="1"/>
        <rFont val="Calibri"/>
        <family val="2"/>
      </rPr>
      <t>Ø</t>
    </r>
    <r>
      <rPr>
        <sz val="8"/>
        <color theme="1"/>
        <rFont val="Century Gothic"/>
        <family val="2"/>
      </rPr>
      <t xml:space="preserve">40 mm subjecte a pipes de </t>
    </r>
    <r>
      <rPr>
        <sz val="8"/>
        <color theme="1"/>
        <rFont val="Calibri"/>
        <family val="2"/>
      </rPr>
      <t>Ø</t>
    </r>
    <r>
      <rPr>
        <sz val="8"/>
        <color theme="1"/>
        <rFont val="Century Gothic"/>
        <family val="2"/>
      </rPr>
      <t xml:space="preserve">10 mm fixades a paret, col·locades cada 1500 mm, per rampa recta i replà. Inclou muntant situat a l'extrem de perfil tubular 40x40 mm. Elaborada en taller i muntada en obra. S'inclou  gir vertical del passamà en inici de rampa. S'inclou: neteja de calamina dels elements i posterior imprimació antioxidant. Totalment acabada i llesta per pintar color stantard RAL (pintat inclòs en partida). Criteri d'amidament: longitud mesurada projecció horitzontal, segons documentació gràfica de projecte. Unitats segons plànol de metal·listeria ME.01. 
</t>
    </r>
  </si>
  <si>
    <r>
      <t xml:space="preserve">Subministrament i col·locació de barana metàl·lica de tub buit d'acer per pintar de 90 cm d'altura, composta de passamans circular </t>
    </r>
    <r>
      <rPr>
        <sz val="8"/>
        <color theme="1"/>
        <rFont val="Calibri"/>
        <family val="2"/>
      </rPr>
      <t>Ø</t>
    </r>
    <r>
      <rPr>
        <sz val="8"/>
        <color theme="1"/>
        <rFont val="Century Gothic"/>
        <family val="2"/>
      </rPr>
      <t xml:space="preserve">40 mm subjecte a barrots verticals Ø10 mm cada 100mm, per escala recta. Elaborada en taller i muntada en obra. S'inclou gir vertical del passamà en inici del tram d'escala. S'inclou: neteja de calamina dels elements i posterior imprimació antioxidant. Totalment acabada i llesta per pintar color stantard RAL (pintat inclòs en partida). Criteri d'amidament: longitud mesurada projecció horitzontal, segons documentació gràfica de projecte.  Unitats segons plànol de metal·listeria ME.02. 
</t>
    </r>
  </si>
  <si>
    <r>
      <t xml:space="preserve">Subministrament i col·locació de barana metàl·lica de tub buit d'acer per pintar de 90 cm d'altura, composta de passamans circular </t>
    </r>
    <r>
      <rPr>
        <sz val="8"/>
        <color theme="1"/>
        <rFont val="Calibri"/>
        <family val="2"/>
      </rPr>
      <t>Ø</t>
    </r>
    <r>
      <rPr>
        <sz val="8"/>
        <color theme="1"/>
        <rFont val="Century Gothic"/>
        <family val="2"/>
      </rPr>
      <t xml:space="preserve">40 mm subjecte a barrots verticals Ø10 mm cada 100mm, per escala recta. Elaborada en taller i muntada en obra. S'inclou gir vertical del passamà en inici del tram d'escala i subjecció del passamà amb pipa Ø10 mm fixada a paret. S'inclou: neteja de calamina dels elements i posterior imprimació antioxidant. Totalment acabada i llesta per pintar color stantard RAL (pintat inclòs en partida). Criteri d'amidament: longitud mesurada projecció horitzontal, segons documentació gràfica de projecte.  Unitats segons plànol de metal·listeria ME.02. 
</t>
    </r>
  </si>
  <si>
    <t xml:space="preserve">Escala metàl·lica recta, de 1 m d'amplària i 16 esglaons, a base d'estructura de perfils metàl·lics d'acer tubular tipus 180x100mm, e=8,0 mm, pintat al forn; esglaonat a base de taulers de lama contínua de fusta massissa de pi silvestre, de 1,00x0,28 cm  i 4 cm de gruix, suportats mecànicament sobre cartel·les metàl·liques (soldades als perfils estructurals). Inclou contrapetja del mateix material. S'inclou: neteja de calamina dels elements i posterior imprimació antioxidant. Totalment muntat. </t>
  </si>
  <si>
    <t>Subministrament i aplicació de protecció passiva contra incendis d'estructura metàl·lica amb pintura intumescent EI 120 sobre i aplicació d'una mà d'imprimació selladora de dos components, a força de resines epoxi i fosfat de zinc, color gris.</t>
  </si>
  <si>
    <t>PINTURA INTUMESCENT SOBRE ESTRUCTURA METÀL·LICA</t>
  </si>
  <si>
    <t>Subministrament i col·locació de paviment de rampa exterior a base de formigó acabat estriat rugos anti lliscant. Totalment acabat.</t>
  </si>
  <si>
    <t>ENVANS DE PLADUR FOC</t>
  </si>
  <si>
    <t>Subministrament i col·locació d'envà senzill (15+48+15, tallafoc), amb plaques de guix laminat, sobre banda acústica, format per una estructura simple, amb disposició normal "N" dels muntants; aïllament acústic mitjançant panell semirrígido de llana mineral, espessor 45 mm, en l'ànima; 63 mm d'espessor total. S'incou: p.p. de replanteig, anivellació i aplomat, aplicació de capa d’imprimació segellant, rebut de bastiment i bastiments de base, lligadures, caps, execució de trobades, neteja i mitjans auxiliars. Criteri d'amidament: Deducció dels buits superiors a 3m2.</t>
  </si>
  <si>
    <t>P7 - PORTA GENÈRICA DE 80 CM DE PAS</t>
  </si>
  <si>
    <t>P10 - PORTA PRINCIPAL OFFICE PLANTA PRIMERA TALLAFOC</t>
  </si>
  <si>
    <t xml:space="preserve">Subministrament i col·locació de porta tallafocs d'acer galvanitzat homologada, EI2 60-C5, amb fulla abatible i fulla fixa, de diferents dimensions. S'inclouen tapetes, ferramentes i manetes. Unitats segons plànol de fusteries FU.05. </t>
  </si>
  <si>
    <t>P12 - PORTA TALLAFOCS NUCLI ESCALES PLANTA ALTELL</t>
  </si>
  <si>
    <t>P19 - PORTA TALLAFOCS ALTELL. ACCÉS PER SERVEI</t>
  </si>
  <si>
    <t xml:space="preserve">Subministrament i col·locació de porta tallafocs d'acer galvanitzat homologada, EI2 60-C5, d'una fulla, 700x2200 mm de llum i altura de pas, acabat lacaT en color blanc, amb cierrapuertas per a ús moderat. S'inclouen tapetes, ferramentes i manetes. Unitats segons plànol de fusteries FU.05. </t>
  </si>
  <si>
    <t xml:space="preserve">Subministrament i col·locació de porta tallafocs d'acer galvanitzat homologada, EI2 60-C5, d'una fulla, 950x2100 mm de llum i altura de pas, acabat lacaT en color blanc, amb cierrapuertas per a ús moderat. S'inclouen tapetes, ferramentes i manetes. Unitats segons plànol de fusteries FU.05. </t>
  </si>
  <si>
    <t xml:space="preserve">Subministrament i col·locació de porta tallafocs tallafocs d'acer galvanitzat homologada, EI2 60-C5, d'una fulla, 1000x2100 mm de llum i altura de pas, . S'inclouen tapetes, ferramentes i manetes. Unitats segons plànol de fusteries FU.05. </t>
  </si>
  <si>
    <t xml:space="preserve">Subministrament i col·locació de porta tallafocs d'acer galvanitzat homologada, EI2 60-C5, d'una fulla, 900x2100 mm de llum i altura de pas, acabat lacaT en color blanc, amb cierrapuertas per a ús moderat. S'inclouen tapetes, ferramentes i manetes. Unitats segons plànol de fusteries FU.05. </t>
  </si>
  <si>
    <t xml:space="preserve">Subministrament i col·locació de porta interior, formada per dues fulles abatibles de dimensions diferents, de DM per a pintar, 1200x2120 mm de llum i altura de pas. S'inclouen tapetes, ferramentes i manetes. Unitats segons plànol de fusteries FU.05. </t>
  </si>
  <si>
    <t>REPICAT I REPARAT DE REVESTIMENT DE FAÇANA</t>
  </si>
  <si>
    <t xml:space="preserve">Repicat i decapat de revestiment de paraments verticals exteriors actuals, reparant l’afectació amb estesa de morter de calç hidràulica amb àrid de 2,5 mm de grandària màxima, per a la realització de la nova capa base amb revestiments continus bicapa, de 20 mm d'espessor,  acabat llis,  impermeable a l'aigua de pluja, aplicat manualment sobre malla de fibra de vidre. S'inclou: retirada del revestiment extret, preparació de la nova superfície de suport, col·locació de la malla de fibra de vidre, formació de racons, mestres, arestes, queixals, brancals, llindars, rematades amb els trobaments amb paraments, revestiments o altres elements rebuts en la seva superfície. Si durant el procediment es detecta que el suport vertical es troba en mal estat, es repararà l’àrea amb el mateix material. Criteri d'amidament: deducció d’un 20% de l’afectació del revestiment actual de la façana.
</t>
  </si>
  <si>
    <t xml:space="preserve">Repicat i decapat de revestiment de paraments verticals exteriors actuals dels dintells de façana, reparant l’afectació amb estesa de morter de calç hidràulica amb àrid de 2,5 mm de grandària màxima, per a la realització de la nova capa base amb revestiments continus bicapa, de 20 mm d'espessor,  acabat llis,  impermeable a l'aigua de pluja, aplicat manualment sobre malla de fibra de vidre. S’inclou el contornejat de l’àrea a base de vora perimetral d’alumini, de secció quadrangular 10x10 mm, que quedarà enrasat al pla del revestiment. Durant el procés de picat es procurarà no deteriorar excesivament el suport. Si durant el procediment es detecta que la superfície resultant és irregular i heterogènia, es substituiran les peces malmeses per peces similars a les existents. S'inclou: retirada del revestiment extret, preparació de la nova superfície de suport, col·locació de la malla de fibra de vidre, formació de racons, mestres, arestes, queixals, brancals, llindars, rematades amb els trobaments amb paraments, revestiments o altres elements rebuts en la seva superfície. Criteri d'amidament: deducció de 1,75 m2 per dintell.
</t>
  </si>
  <si>
    <t>REPICAT I REPARAT DE DINTELLS DE FAÇANA</t>
  </si>
  <si>
    <t>coeficient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</si>
</sst>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00\ &quot;€&quot;"/>
    <numFmt numFmtId="165" formatCode="0.0"/>
  </numFmts>
  <fonts count="26" x14ac:knownFonts="1">
    <font>
      <sz val="11"/>
      <color theme="1"/>
      <name val="Calibri"/>
      <family val="2"/>
      <scheme val="minor"/>
    </font>
    <font>
      <b/>
      <sz val="11"/>
      <color theme="1"/>
      <name val="Calibri"/>
      <family val="2"/>
      <scheme val="minor"/>
    </font>
    <font>
      <b/>
      <sz val="8"/>
      <color theme="1"/>
      <name val="Century Gothic"/>
      <family val="2"/>
    </font>
    <font>
      <b/>
      <u/>
      <sz val="8"/>
      <color theme="1"/>
      <name val="Century Gothic"/>
      <family val="2"/>
    </font>
    <font>
      <sz val="8"/>
      <color theme="1"/>
      <name val="Century Gothic"/>
      <family val="2"/>
    </font>
    <font>
      <b/>
      <u/>
      <sz val="14"/>
      <color theme="1"/>
      <name val="Century Gothic"/>
      <family val="2"/>
    </font>
    <font>
      <u/>
      <sz val="14"/>
      <color theme="1"/>
      <name val="Calibri"/>
      <family val="2"/>
      <scheme val="minor"/>
    </font>
    <font>
      <sz val="8"/>
      <color theme="1"/>
      <name val="Calibri"/>
      <family val="2"/>
      <scheme val="minor"/>
    </font>
    <font>
      <b/>
      <sz val="8"/>
      <color indexed="8"/>
      <name val="Century Gothic"/>
      <family val="2"/>
    </font>
    <font>
      <sz val="8"/>
      <name val="Century Gothic"/>
      <family val="2"/>
    </font>
    <font>
      <b/>
      <sz val="8"/>
      <name val="Century Gothic"/>
      <family val="2"/>
    </font>
    <font>
      <sz val="8"/>
      <color rgb="FF000000"/>
      <name val="Century Gothic"/>
      <family val="2"/>
    </font>
    <font>
      <sz val="8"/>
      <color rgb="FFFF0000"/>
      <name val="Century Gothic"/>
      <family val="2"/>
    </font>
    <font>
      <sz val="11"/>
      <color rgb="FFFF0000"/>
      <name val="Calibri"/>
      <family val="2"/>
      <scheme val="minor"/>
    </font>
    <font>
      <sz val="8"/>
      <color rgb="FFFF0000"/>
      <name val="Calibri"/>
      <family val="2"/>
      <scheme val="minor"/>
    </font>
    <font>
      <sz val="10"/>
      <color rgb="FFFF0000"/>
      <name val="Century Gothic"/>
      <family val="2"/>
    </font>
    <font>
      <sz val="12"/>
      <color rgb="FFFF0000"/>
      <name val="Calibri"/>
      <family val="2"/>
      <scheme val="minor"/>
    </font>
    <font>
      <i/>
      <sz val="8"/>
      <color theme="1"/>
      <name val="Century Gothic"/>
      <family val="2"/>
    </font>
    <font>
      <b/>
      <i/>
      <sz val="8"/>
      <color theme="1"/>
      <name val="Century Gothic"/>
      <family val="2"/>
    </font>
    <font>
      <sz val="8"/>
      <color theme="1"/>
      <name val="Calibri"/>
      <family val="2"/>
    </font>
    <font>
      <b/>
      <sz val="15"/>
      <color rgb="FFFF0000"/>
      <name val="Century Gothic"/>
      <family val="2"/>
    </font>
    <font>
      <sz val="15"/>
      <color rgb="FFFF0000"/>
      <name val="Calibri"/>
      <family val="2"/>
      <scheme val="minor"/>
    </font>
    <font>
      <sz val="7"/>
      <color theme="1"/>
      <name val="Century Gothic"/>
      <family val="2"/>
    </font>
    <font>
      <b/>
      <sz val="8"/>
      <color theme="1"/>
      <name val="Calibri"/>
      <family val="2"/>
    </font>
    <font>
      <b/>
      <sz val="8"/>
      <color rgb="FFFF00FF"/>
      <name val="Century Gothic"/>
      <family val="2"/>
    </font>
    <font>
      <sz val="8"/>
      <name val="Calibri"/>
      <family val="2"/>
      <scheme val="minor"/>
    </font>
  </fonts>
  <fills count="5">
    <fill>
      <patternFill patternType="none"/>
    </fill>
    <fill>
      <patternFill patternType="gray125"/>
    </fill>
    <fill>
      <patternFill patternType="solid">
        <fgColor rgb="FFF0F0F0"/>
        <bgColor indexed="64"/>
      </patternFill>
    </fill>
    <fill>
      <patternFill patternType="solid">
        <fgColor rgb="FFC0C0C0"/>
        <bgColor indexed="64"/>
      </patternFill>
    </fill>
    <fill>
      <patternFill patternType="solid">
        <fgColor rgb="FFC2D5E7"/>
        <bgColor indexed="64"/>
      </patternFill>
    </fill>
  </fills>
  <borders count="8">
    <border>
      <left/>
      <right/>
      <top/>
      <bottom/>
      <diagonal/>
    </border>
    <border>
      <left/>
      <right/>
      <top/>
      <bottom style="thin">
        <color auto="1"/>
      </bottom>
      <diagonal/>
    </border>
    <border>
      <left/>
      <right/>
      <top style="thin">
        <color indexed="64"/>
      </top>
      <bottom style="medium">
        <color indexed="64"/>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167">
    <xf numFmtId="0" fontId="0" fillId="0" borderId="0" xfId="0"/>
    <xf numFmtId="0" fontId="2" fillId="0" borderId="0" xfId="0" applyFont="1"/>
    <xf numFmtId="0" fontId="1" fillId="0" borderId="0" xfId="0" applyFont="1"/>
    <xf numFmtId="0" fontId="3" fillId="0" borderId="0" xfId="0" applyFont="1"/>
    <xf numFmtId="0" fontId="4" fillId="0" borderId="0" xfId="0" applyFont="1"/>
    <xf numFmtId="0" fontId="2" fillId="0" borderId="1" xfId="0" applyFont="1" applyBorder="1" applyAlignment="1">
      <alignment horizontal="center"/>
    </xf>
    <xf numFmtId="0" fontId="2" fillId="0" borderId="0" xfId="0" applyFont="1" applyAlignment="1">
      <alignment horizontal="center"/>
    </xf>
    <xf numFmtId="0" fontId="4" fillId="0" borderId="0" xfId="0" applyFont="1" applyAlignment="1">
      <alignment vertical="top"/>
    </xf>
    <xf numFmtId="2" fontId="4" fillId="0" borderId="0" xfId="0" applyNumberFormat="1" applyFont="1" applyAlignment="1">
      <alignment vertical="top" wrapText="1"/>
    </xf>
    <xf numFmtId="2" fontId="4" fillId="0" borderId="0" xfId="0" applyNumberFormat="1" applyFont="1" applyAlignment="1">
      <alignment horizontal="justify" vertical="top" wrapText="1"/>
    </xf>
    <xf numFmtId="0" fontId="4" fillId="0" borderId="0" xfId="0" applyFont="1" applyAlignment="1">
      <alignment vertical="top" wrapText="1"/>
    </xf>
    <xf numFmtId="0" fontId="0" fillId="0" borderId="0" xfId="0" applyAlignment="1">
      <alignment vertical="top"/>
    </xf>
    <xf numFmtId="2" fontId="2" fillId="0" borderId="0" xfId="0" applyNumberFormat="1" applyFont="1" applyAlignment="1">
      <alignment horizontal="justify" vertical="top" wrapText="1"/>
    </xf>
    <xf numFmtId="0" fontId="2" fillId="0" borderId="2" xfId="0" applyFont="1" applyBorder="1" applyAlignment="1">
      <alignment vertical="top"/>
    </xf>
    <xf numFmtId="164" fontId="4" fillId="0" borderId="0" xfId="0" applyNumberFormat="1" applyFont="1"/>
    <xf numFmtId="2" fontId="2" fillId="0" borderId="3" xfId="0" applyNumberFormat="1" applyFont="1" applyBorder="1" applyAlignment="1">
      <alignment horizontal="justify" vertical="top" wrapText="1"/>
    </xf>
    <xf numFmtId="0" fontId="4" fillId="0" borderId="4" xfId="0" applyFont="1" applyBorder="1"/>
    <xf numFmtId="164" fontId="4" fillId="0" borderId="0" xfId="0" applyNumberFormat="1" applyFont="1" applyAlignment="1">
      <alignment vertical="top"/>
    </xf>
    <xf numFmtId="164" fontId="2" fillId="0" borderId="2" xfId="0" applyNumberFormat="1" applyFont="1" applyBorder="1" applyAlignment="1">
      <alignment vertical="top"/>
    </xf>
    <xf numFmtId="164" fontId="4" fillId="0" borderId="0" xfId="0" applyNumberFormat="1" applyFont="1" applyAlignment="1">
      <alignment vertical="top" wrapText="1"/>
    </xf>
    <xf numFmtId="164" fontId="2" fillId="0" borderId="5" xfId="0" applyNumberFormat="1" applyFont="1" applyBorder="1"/>
    <xf numFmtId="0" fontId="2" fillId="0" borderId="0" xfId="0" applyFont="1" applyBorder="1" applyAlignment="1">
      <alignment horizontal="center"/>
    </xf>
    <xf numFmtId="164" fontId="0" fillId="0" borderId="0" xfId="0" applyNumberFormat="1"/>
    <xf numFmtId="0" fontId="7" fillId="0" borderId="0" xfId="0" applyFont="1"/>
    <xf numFmtId="0" fontId="8" fillId="0" borderId="1" xfId="0" applyFont="1" applyBorder="1" applyAlignment="1">
      <alignment horizontal="center"/>
    </xf>
    <xf numFmtId="0" fontId="4" fillId="0" borderId="0" xfId="0" applyFont="1" applyAlignment="1">
      <alignment horizontal="left"/>
    </xf>
    <xf numFmtId="2" fontId="4" fillId="0" borderId="0" xfId="0" applyNumberFormat="1" applyFont="1" applyFill="1" applyAlignment="1">
      <alignment horizontal="justify" vertical="top" wrapText="1"/>
    </xf>
    <xf numFmtId="164" fontId="4" fillId="0" borderId="0" xfId="0" applyNumberFormat="1" applyFont="1" applyFill="1"/>
    <xf numFmtId="2" fontId="4" fillId="0" borderId="0" xfId="0" applyNumberFormat="1" applyFont="1" applyFill="1" applyAlignment="1">
      <alignment vertical="top" wrapText="1"/>
    </xf>
    <xf numFmtId="2" fontId="2" fillId="0" borderId="0" xfId="0" applyNumberFormat="1" applyFont="1" applyFill="1" applyAlignment="1">
      <alignment horizontal="justify" vertical="top" wrapText="1"/>
    </xf>
    <xf numFmtId="2" fontId="4" fillId="0" borderId="0" xfId="0" applyNumberFormat="1" applyFont="1" applyAlignment="1">
      <alignment vertical="top"/>
    </xf>
    <xf numFmtId="49" fontId="4" fillId="0" borderId="0" xfId="0" applyNumberFormat="1" applyFont="1" applyAlignment="1">
      <alignment vertical="top"/>
    </xf>
    <xf numFmtId="2" fontId="4" fillId="0" borderId="0" xfId="0" applyNumberFormat="1" applyFont="1" applyAlignment="1">
      <alignment horizontal="justify" vertical="center" wrapText="1"/>
    </xf>
    <xf numFmtId="2" fontId="4" fillId="0" borderId="0" xfId="0" applyNumberFormat="1" applyFont="1" applyAlignment="1">
      <alignment vertical="center" wrapText="1"/>
    </xf>
    <xf numFmtId="2" fontId="2" fillId="0" borderId="0" xfId="0" applyNumberFormat="1" applyFont="1" applyAlignment="1">
      <alignment horizontal="justify" vertical="center" wrapText="1"/>
    </xf>
    <xf numFmtId="2" fontId="4" fillId="0" borderId="0" xfId="0" applyNumberFormat="1" applyFont="1" applyAlignment="1">
      <alignment horizontal="right" vertical="top" wrapText="1"/>
    </xf>
    <xf numFmtId="0" fontId="0" fillId="0" borderId="0" xfId="0" applyAlignment="1">
      <alignment vertical="center" wrapText="1"/>
    </xf>
    <xf numFmtId="0" fontId="8" fillId="0" borderId="1" xfId="0" applyFont="1" applyBorder="1" applyAlignment="1">
      <alignment horizontal="center" vertical="center" wrapText="1"/>
    </xf>
    <xf numFmtId="0" fontId="2" fillId="0" borderId="2" xfId="0" applyFont="1" applyBorder="1" applyAlignment="1">
      <alignment vertical="center" wrapText="1"/>
    </xf>
    <xf numFmtId="164" fontId="4" fillId="0" borderId="0" xfId="0" applyNumberFormat="1" applyFont="1" applyFill="1" applyAlignment="1">
      <alignment vertical="top" wrapText="1"/>
    </xf>
    <xf numFmtId="164" fontId="4" fillId="0" borderId="0" xfId="0" applyNumberFormat="1" applyFont="1" applyFill="1" applyAlignment="1">
      <alignment vertical="top"/>
    </xf>
    <xf numFmtId="0" fontId="4" fillId="0" borderId="0" xfId="0" applyFont="1" applyFill="1"/>
    <xf numFmtId="0" fontId="0" fillId="0" borderId="0" xfId="0" applyFill="1"/>
    <xf numFmtId="49" fontId="4" fillId="0" borderId="0" xfId="0" applyNumberFormat="1" applyFont="1" applyAlignment="1">
      <alignment horizontal="justify" vertical="justify" wrapText="1"/>
    </xf>
    <xf numFmtId="2" fontId="9" fillId="0" borderId="0" xfId="0" applyNumberFormat="1" applyFont="1" applyAlignment="1">
      <alignment horizontal="justify" vertical="top" wrapText="1"/>
    </xf>
    <xf numFmtId="0" fontId="10" fillId="0" borderId="0" xfId="0" applyFont="1"/>
    <xf numFmtId="0" fontId="8" fillId="0" borderId="0" xfId="0" applyFont="1" applyBorder="1" applyAlignment="1">
      <alignment horizontal="center"/>
    </xf>
    <xf numFmtId="0" fontId="4" fillId="0" borderId="0" xfId="0" applyFont="1" applyAlignment="1">
      <alignment horizontal="right" vertical="top"/>
    </xf>
    <xf numFmtId="164" fontId="9" fillId="0" borderId="0" xfId="0" applyNumberFormat="1" applyFont="1" applyFill="1" applyAlignment="1">
      <alignment vertical="top"/>
    </xf>
    <xf numFmtId="0" fontId="2" fillId="0" borderId="0" xfId="0" applyFont="1" applyFill="1"/>
    <xf numFmtId="2" fontId="2" fillId="0" borderId="0" xfId="0" applyNumberFormat="1" applyFont="1" applyAlignment="1">
      <alignment horizontal="justify" vertical="top"/>
    </xf>
    <xf numFmtId="0" fontId="4" fillId="0" borderId="0" xfId="0" applyFont="1" applyFill="1" applyAlignment="1">
      <alignment vertical="top"/>
    </xf>
    <xf numFmtId="49" fontId="4" fillId="0" borderId="0" xfId="0" applyNumberFormat="1" applyFont="1" applyFill="1" applyAlignment="1">
      <alignment horizontal="justify" vertical="justify" wrapText="1"/>
    </xf>
    <xf numFmtId="0" fontId="4" fillId="0" borderId="0" xfId="0" applyFont="1" applyFill="1" applyAlignment="1">
      <alignment horizontal="left"/>
    </xf>
    <xf numFmtId="0" fontId="2" fillId="0" borderId="0" xfId="0" applyFont="1" applyBorder="1" applyAlignment="1">
      <alignment vertical="top"/>
    </xf>
    <xf numFmtId="164" fontId="2" fillId="0" borderId="0" xfId="0" applyNumberFormat="1" applyFont="1" applyBorder="1" applyAlignment="1">
      <alignment vertical="top"/>
    </xf>
    <xf numFmtId="2" fontId="10" fillId="0" borderId="0" xfId="0" applyNumberFormat="1" applyFont="1" applyAlignment="1">
      <alignment horizontal="justify" vertical="top" wrapText="1"/>
    </xf>
    <xf numFmtId="2" fontId="4" fillId="0" borderId="0" xfId="0" applyNumberFormat="1" applyFont="1" applyAlignment="1">
      <alignment horizontal="left" vertical="top" wrapText="1"/>
    </xf>
    <xf numFmtId="49" fontId="12" fillId="0" borderId="0" xfId="0" applyNumberFormat="1" applyFont="1" applyAlignment="1">
      <alignment horizontal="justify" vertical="justify" wrapText="1"/>
    </xf>
    <xf numFmtId="2" fontId="4" fillId="0" borderId="0" xfId="0" applyNumberFormat="1" applyFont="1" applyFill="1" applyAlignment="1">
      <alignment horizontal="right" vertical="top" wrapText="1"/>
    </xf>
    <xf numFmtId="49" fontId="12" fillId="0" borderId="0" xfId="0" applyNumberFormat="1" applyFont="1" applyFill="1" applyAlignment="1">
      <alignment horizontal="justify" vertical="justify" wrapText="1"/>
    </xf>
    <xf numFmtId="49" fontId="9" fillId="0" borderId="0" xfId="0" applyNumberFormat="1" applyFont="1" applyFill="1" applyAlignment="1">
      <alignment horizontal="justify" vertical="justify" wrapText="1"/>
    </xf>
    <xf numFmtId="2" fontId="9" fillId="0" borderId="0" xfId="0" applyNumberFormat="1" applyFont="1" applyFill="1" applyAlignment="1">
      <alignment horizontal="right" vertical="top" wrapText="1"/>
    </xf>
    <xf numFmtId="0" fontId="10" fillId="0" borderId="0" xfId="0" applyFont="1" applyFill="1"/>
    <xf numFmtId="0" fontId="4" fillId="0" borderId="0" xfId="0" applyFont="1" applyAlignment="1">
      <alignment horizontal="left" vertical="top"/>
    </xf>
    <xf numFmtId="0" fontId="12" fillId="0" borderId="0" xfId="0" applyFont="1" applyAlignment="1">
      <alignment vertical="top"/>
    </xf>
    <xf numFmtId="2" fontId="4" fillId="0" borderId="0" xfId="0" applyNumberFormat="1" applyFont="1" applyAlignment="1">
      <alignment horizontal="left" vertical="top"/>
    </xf>
    <xf numFmtId="2" fontId="4" fillId="0" borderId="0" xfId="0" applyNumberFormat="1" applyFont="1" applyFill="1" applyAlignment="1">
      <alignment vertical="top"/>
    </xf>
    <xf numFmtId="0" fontId="8" fillId="0" borderId="0" xfId="0" applyFont="1" applyBorder="1" applyAlignment="1">
      <alignment horizontal="center" vertical="center" wrapText="1"/>
    </xf>
    <xf numFmtId="2" fontId="4" fillId="0" borderId="0" xfId="0" applyNumberFormat="1" applyFont="1" applyFill="1" applyAlignment="1">
      <alignment horizontal="justify" vertical="center" wrapText="1"/>
    </xf>
    <xf numFmtId="165" fontId="4" fillId="0" borderId="0" xfId="0" applyNumberFormat="1" applyFont="1" applyAlignment="1">
      <alignment horizontal="left" vertical="top" wrapText="1"/>
    </xf>
    <xf numFmtId="0" fontId="12" fillId="0" borderId="0" xfId="0" applyFont="1" applyFill="1"/>
    <xf numFmtId="2" fontId="9" fillId="0" borderId="0" xfId="0" applyNumberFormat="1" applyFont="1" applyFill="1" applyAlignment="1">
      <alignment horizontal="justify" vertical="top" wrapText="1"/>
    </xf>
    <xf numFmtId="0" fontId="9" fillId="0" borderId="0" xfId="0" applyFont="1" applyFill="1" applyAlignment="1">
      <alignment vertical="top"/>
    </xf>
    <xf numFmtId="2" fontId="12" fillId="0" borderId="0" xfId="0" applyNumberFormat="1" applyFont="1" applyFill="1" applyAlignment="1">
      <alignment horizontal="justify" vertical="top" wrapText="1"/>
    </xf>
    <xf numFmtId="2" fontId="12" fillId="0" borderId="0" xfId="0" applyNumberFormat="1" applyFont="1" applyAlignment="1">
      <alignment horizontal="justify" vertical="top" wrapText="1"/>
    </xf>
    <xf numFmtId="0" fontId="2" fillId="0" borderId="0" xfId="0" applyFont="1" applyBorder="1" applyAlignment="1">
      <alignment horizontal="left"/>
    </xf>
    <xf numFmtId="0" fontId="14" fillId="0" borderId="0" xfId="0" applyFont="1" applyAlignment="1">
      <alignment horizontal="left" vertical="center"/>
    </xf>
    <xf numFmtId="165" fontId="2" fillId="0" borderId="0" xfId="0" applyNumberFormat="1" applyFont="1" applyBorder="1" applyAlignment="1">
      <alignment horizontal="left"/>
    </xf>
    <xf numFmtId="0" fontId="14" fillId="0" borderId="0" xfId="0" applyFont="1" applyAlignment="1">
      <alignment vertical="center"/>
    </xf>
    <xf numFmtId="2" fontId="15" fillId="0" borderId="0" xfId="0" applyNumberFormat="1" applyFont="1" applyAlignment="1">
      <alignment horizontal="justify" vertical="top" wrapText="1"/>
    </xf>
    <xf numFmtId="0" fontId="8" fillId="0" borderId="0" xfId="0" applyFont="1" applyFill="1" applyBorder="1" applyAlignment="1">
      <alignment horizontal="center"/>
    </xf>
    <xf numFmtId="2" fontId="10" fillId="0" borderId="0" xfId="0" applyNumberFormat="1" applyFont="1" applyFill="1" applyAlignment="1">
      <alignment horizontal="justify" vertical="top" wrapText="1"/>
    </xf>
    <xf numFmtId="0" fontId="9" fillId="0" borderId="0" xfId="0" applyFont="1"/>
    <xf numFmtId="0" fontId="13" fillId="0" borderId="0" xfId="0" applyFont="1"/>
    <xf numFmtId="0" fontId="13" fillId="0" borderId="0" xfId="0" applyFont="1" applyFill="1"/>
    <xf numFmtId="0" fontId="4" fillId="0" borderId="0" xfId="0" applyFont="1" applyBorder="1" applyAlignment="1">
      <alignment horizontal="left"/>
    </xf>
    <xf numFmtId="2" fontId="4" fillId="0" borderId="0" xfId="0" applyNumberFormat="1" applyFont="1" applyAlignment="1">
      <alignment horizontal="left" vertical="top" wrapText="1"/>
    </xf>
    <xf numFmtId="2" fontId="9" fillId="0" borderId="0" xfId="0" applyNumberFormat="1" applyFont="1" applyFill="1" applyAlignment="1">
      <alignment vertical="top"/>
    </xf>
    <xf numFmtId="49" fontId="9" fillId="0" borderId="0" xfId="0" applyNumberFormat="1" applyFont="1" applyAlignment="1">
      <alignment horizontal="justify" vertical="justify" wrapText="1"/>
    </xf>
    <xf numFmtId="2" fontId="2" fillId="0" borderId="0" xfId="0" applyNumberFormat="1" applyFont="1" applyFill="1" applyAlignment="1">
      <alignment horizontal="justify" vertical="center" wrapText="1"/>
    </xf>
    <xf numFmtId="0" fontId="0" fillId="0" borderId="0" xfId="0" applyFill="1" applyAlignment="1">
      <alignment vertical="center" wrapText="1"/>
    </xf>
    <xf numFmtId="0" fontId="2" fillId="0" borderId="0" xfId="0" applyFont="1" applyFill="1" applyAlignment="1">
      <alignment vertical="center" wrapText="1"/>
    </xf>
    <xf numFmtId="0" fontId="2" fillId="0" borderId="0" xfId="0" applyFont="1" applyFill="1" applyBorder="1" applyAlignment="1">
      <alignment horizontal="center"/>
    </xf>
    <xf numFmtId="0" fontId="10" fillId="0" borderId="0" xfId="0" applyFont="1" applyFill="1" applyBorder="1" applyAlignment="1">
      <alignment horizontal="center"/>
    </xf>
    <xf numFmtId="2" fontId="9" fillId="0" borderId="0" xfId="0" applyNumberFormat="1" applyFont="1" applyFill="1" applyAlignment="1">
      <alignment vertical="top" wrapText="1"/>
    </xf>
    <xf numFmtId="2" fontId="4" fillId="0" borderId="0" xfId="0" applyNumberFormat="1" applyFont="1" applyAlignment="1">
      <alignment horizontal="left"/>
    </xf>
    <xf numFmtId="0" fontId="16" fillId="0" borderId="0" xfId="0" applyFont="1" applyAlignment="1">
      <alignment horizontal="left" vertical="center"/>
    </xf>
    <xf numFmtId="2" fontId="4" fillId="0" borderId="0" xfId="0" applyNumberFormat="1" applyFont="1" applyFill="1" applyAlignment="1">
      <alignment horizontal="right" vertical="top"/>
    </xf>
    <xf numFmtId="0" fontId="4" fillId="0" borderId="0" xfId="0" applyFont="1" applyAlignment="1">
      <alignment horizontal="left" vertical="center"/>
    </xf>
    <xf numFmtId="0" fontId="14" fillId="0" borderId="0" xfId="0" applyFont="1"/>
    <xf numFmtId="0" fontId="10" fillId="0" borderId="0" xfId="0" applyFont="1" applyBorder="1" applyAlignment="1">
      <alignment horizontal="center"/>
    </xf>
    <xf numFmtId="2" fontId="4" fillId="0" borderId="0" xfId="0" applyNumberFormat="1" applyFont="1" applyAlignment="1">
      <alignment horizontal="left" vertical="top" wrapText="1"/>
    </xf>
    <xf numFmtId="2" fontId="4" fillId="0" borderId="0" xfId="0" applyNumberFormat="1" applyFont="1" applyAlignment="1">
      <alignment horizontal="left" vertical="top" wrapText="1"/>
    </xf>
    <xf numFmtId="2" fontId="4" fillId="0" borderId="0" xfId="0" applyNumberFormat="1" applyFont="1" applyFill="1" applyAlignment="1">
      <alignment horizontal="left" vertical="top"/>
    </xf>
    <xf numFmtId="2" fontId="4" fillId="0" borderId="0" xfId="0" applyNumberFormat="1" applyFont="1" applyAlignment="1">
      <alignment horizontal="left" vertical="center"/>
    </xf>
    <xf numFmtId="0" fontId="20" fillId="0" borderId="0" xfId="0" applyFont="1" applyBorder="1" applyAlignment="1">
      <alignment horizontal="left"/>
    </xf>
    <xf numFmtId="0" fontId="21" fillId="0" borderId="0" xfId="0" applyFont="1"/>
    <xf numFmtId="2" fontId="4" fillId="0" borderId="0" xfId="0" applyNumberFormat="1" applyFont="1" applyAlignment="1">
      <alignment horizontal="left" vertical="top" wrapText="1"/>
    </xf>
    <xf numFmtId="0" fontId="4" fillId="0" borderId="6" xfId="0" applyFont="1" applyBorder="1" applyAlignment="1">
      <alignment vertical="top"/>
    </xf>
    <xf numFmtId="2" fontId="4" fillId="0" borderId="0" xfId="0" applyNumberFormat="1" applyFont="1" applyAlignment="1">
      <alignment horizontal="left" vertical="top" wrapText="1"/>
    </xf>
    <xf numFmtId="0" fontId="9" fillId="0" borderId="0" xfId="0" applyFont="1" applyAlignment="1">
      <alignment horizontal="left"/>
    </xf>
    <xf numFmtId="49" fontId="4" fillId="0" borderId="0" xfId="0" applyNumberFormat="1" applyFont="1" applyAlignment="1">
      <alignment horizontal="right" vertical="justify" wrapText="1"/>
    </xf>
    <xf numFmtId="0" fontId="22" fillId="0" borderId="0" xfId="0" applyFont="1"/>
    <xf numFmtId="2" fontId="4" fillId="0" borderId="0" xfId="0" applyNumberFormat="1" applyFont="1" applyFill="1" applyAlignment="1">
      <alignment horizontal="left" vertical="top" wrapText="1"/>
    </xf>
    <xf numFmtId="2" fontId="4" fillId="0" borderId="0" xfId="0" applyNumberFormat="1" applyFont="1" applyBorder="1" applyAlignment="1">
      <alignment horizontal="right" vertical="top" wrapText="1"/>
    </xf>
    <xf numFmtId="0" fontId="7" fillId="0" borderId="0" xfId="0" applyFont="1" applyBorder="1"/>
    <xf numFmtId="49" fontId="9" fillId="0" borderId="0" xfId="0" applyNumberFormat="1" applyFont="1" applyFill="1" applyAlignment="1">
      <alignment horizontal="right" vertical="justify" wrapText="1"/>
    </xf>
    <xf numFmtId="2" fontId="9" fillId="0" borderId="0" xfId="0" applyNumberFormat="1" applyFont="1" applyFill="1" applyAlignment="1">
      <alignment horizontal="right" vertical="top"/>
    </xf>
    <xf numFmtId="2" fontId="2" fillId="0" borderId="2" xfId="0" applyNumberFormat="1" applyFont="1" applyBorder="1" applyAlignment="1">
      <alignment vertical="top"/>
    </xf>
    <xf numFmtId="49" fontId="2" fillId="0" borderId="6" xfId="0" applyNumberFormat="1" applyFont="1" applyFill="1" applyBorder="1" applyAlignment="1">
      <alignment horizontal="right" vertical="justify" wrapText="1"/>
    </xf>
    <xf numFmtId="0" fontId="0" fillId="0" borderId="6" xfId="0" applyFill="1" applyBorder="1"/>
    <xf numFmtId="164" fontId="2" fillId="0" borderId="6" xfId="0" applyNumberFormat="1" applyFont="1" applyFill="1" applyBorder="1" applyAlignment="1">
      <alignment horizontal="left" vertical="top"/>
    </xf>
    <xf numFmtId="2" fontId="4" fillId="0" borderId="0" xfId="0" applyNumberFormat="1" applyFont="1" applyAlignment="1">
      <alignment horizontal="left" vertical="top" wrapText="1"/>
    </xf>
    <xf numFmtId="2" fontId="4" fillId="0" borderId="0" xfId="0" applyNumberFormat="1" applyFont="1" applyAlignment="1">
      <alignment horizontal="left" vertical="top" wrapText="1"/>
    </xf>
    <xf numFmtId="2" fontId="4" fillId="0" borderId="0" xfId="0" applyNumberFormat="1" applyFont="1" applyAlignment="1">
      <alignment horizontal="left" vertical="top" wrapText="1"/>
    </xf>
    <xf numFmtId="2" fontId="7" fillId="0" borderId="0" xfId="0" applyNumberFormat="1" applyFont="1"/>
    <xf numFmtId="49" fontId="2" fillId="0" borderId="4" xfId="0" applyNumberFormat="1" applyFont="1" applyFill="1" applyBorder="1" applyAlignment="1">
      <alignment vertical="top"/>
    </xf>
    <xf numFmtId="49" fontId="2" fillId="0" borderId="4" xfId="0" applyNumberFormat="1" applyFont="1" applyFill="1" applyBorder="1" applyAlignment="1">
      <alignment vertical="top" wrapText="1"/>
    </xf>
    <xf numFmtId="3" fontId="24" fillId="0" borderId="0" xfId="0" applyNumberFormat="1" applyFont="1" applyFill="1" applyAlignment="1">
      <alignment vertical="top"/>
    </xf>
    <xf numFmtId="4" fontId="10" fillId="0" borderId="0" xfId="0" applyNumberFormat="1" applyFont="1" applyFill="1" applyAlignment="1">
      <alignment vertical="top"/>
    </xf>
    <xf numFmtId="49" fontId="4" fillId="2" borderId="0" xfId="0" applyNumberFormat="1" applyFont="1" applyFill="1" applyAlignment="1">
      <alignment vertical="top"/>
    </xf>
    <xf numFmtId="49" fontId="4" fillId="0" borderId="0" xfId="0" applyNumberFormat="1" applyFont="1" applyAlignment="1">
      <alignment vertical="top" wrapText="1"/>
    </xf>
    <xf numFmtId="4" fontId="4" fillId="0" borderId="0" xfId="0" applyNumberFormat="1" applyFont="1" applyAlignment="1">
      <alignment vertical="top"/>
    </xf>
    <xf numFmtId="4" fontId="9" fillId="0" borderId="0" xfId="0" applyNumberFormat="1" applyFont="1" applyAlignment="1">
      <alignment vertical="top"/>
    </xf>
    <xf numFmtId="0" fontId="9" fillId="0" borderId="0" xfId="0" applyFont="1" applyAlignment="1">
      <alignment vertical="top"/>
    </xf>
    <xf numFmtId="49" fontId="2" fillId="0" borderId="0" xfId="0" applyNumberFormat="1" applyFont="1" applyAlignment="1">
      <alignment vertical="top" wrapText="1"/>
    </xf>
    <xf numFmtId="3" fontId="4" fillId="0" borderId="0" xfId="0" applyNumberFormat="1" applyFont="1" applyAlignment="1">
      <alignment vertical="top"/>
    </xf>
    <xf numFmtId="4" fontId="10" fillId="0" borderId="0" xfId="0" applyNumberFormat="1" applyFont="1" applyAlignment="1">
      <alignment vertical="top"/>
    </xf>
    <xf numFmtId="0" fontId="4" fillId="3" borderId="0" xfId="0" applyFont="1" applyFill="1" applyAlignment="1">
      <alignment vertical="top"/>
    </xf>
    <xf numFmtId="0" fontId="4" fillId="3" borderId="0" xfId="0" applyFont="1" applyFill="1" applyAlignment="1">
      <alignment vertical="top" wrapText="1"/>
    </xf>
    <xf numFmtId="0" fontId="9" fillId="3" borderId="0" xfId="0" applyFont="1" applyFill="1" applyAlignment="1">
      <alignment vertical="top"/>
    </xf>
    <xf numFmtId="49" fontId="2" fillId="0" borderId="1" xfId="0" applyNumberFormat="1" applyFont="1" applyFill="1" applyBorder="1" applyAlignment="1">
      <alignment vertical="top"/>
    </xf>
    <xf numFmtId="49" fontId="2" fillId="0" borderId="1" xfId="0" applyNumberFormat="1" applyFont="1" applyFill="1" applyBorder="1" applyAlignment="1">
      <alignment vertical="top" wrapText="1"/>
    </xf>
    <xf numFmtId="49" fontId="2" fillId="4" borderId="0" xfId="0" applyNumberFormat="1" applyFont="1" applyFill="1" applyAlignment="1">
      <alignment vertical="top"/>
    </xf>
    <xf numFmtId="49" fontId="2" fillId="4" borderId="0" xfId="0" applyNumberFormat="1" applyFont="1" applyFill="1" applyAlignment="1">
      <alignment vertical="top" wrapText="1"/>
    </xf>
    <xf numFmtId="4" fontId="24" fillId="4" borderId="0" xfId="0" applyNumberFormat="1" applyFont="1" applyFill="1" applyAlignment="1">
      <alignment vertical="top"/>
    </xf>
    <xf numFmtId="4" fontId="10" fillId="4" borderId="0" xfId="0" applyNumberFormat="1" applyFont="1" applyFill="1" applyAlignment="1">
      <alignment vertical="top"/>
    </xf>
    <xf numFmtId="49" fontId="4" fillId="0" borderId="0" xfId="0" applyNumberFormat="1" applyFont="1" applyAlignment="1">
      <alignment horizontal="right" vertical="top"/>
    </xf>
    <xf numFmtId="2" fontId="2" fillId="0" borderId="3" xfId="0" applyNumberFormat="1" applyFont="1" applyBorder="1" applyAlignment="1">
      <alignment horizontal="left" vertical="top" wrapText="1"/>
    </xf>
    <xf numFmtId="2" fontId="2" fillId="0" borderId="4" xfId="0" applyNumberFormat="1" applyFont="1" applyBorder="1" applyAlignment="1">
      <alignment horizontal="left" vertical="top" wrapText="1"/>
    </xf>
    <xf numFmtId="2" fontId="2" fillId="0" borderId="0" xfId="0" applyNumberFormat="1" applyFont="1" applyBorder="1" applyAlignment="1">
      <alignment horizontal="left" vertical="top" wrapText="1"/>
    </xf>
    <xf numFmtId="2" fontId="4" fillId="0" borderId="0" xfId="0" applyNumberFormat="1" applyFont="1" applyBorder="1" applyAlignment="1">
      <alignment horizontal="left" vertical="top" wrapText="1"/>
    </xf>
    <xf numFmtId="164" fontId="4" fillId="0" borderId="0" xfId="0" applyNumberFormat="1" applyFont="1" applyBorder="1"/>
    <xf numFmtId="0" fontId="2" fillId="0" borderId="6" xfId="0" applyFont="1" applyBorder="1" applyAlignment="1">
      <alignment vertical="top"/>
    </xf>
    <xf numFmtId="164" fontId="2" fillId="0" borderId="6" xfId="0" applyNumberFormat="1" applyFont="1" applyBorder="1" applyAlignment="1">
      <alignment vertical="top"/>
    </xf>
    <xf numFmtId="0" fontId="4" fillId="0" borderId="0" xfId="0" applyFont="1" applyBorder="1" applyAlignment="1">
      <alignment vertical="top"/>
    </xf>
    <xf numFmtId="2" fontId="0" fillId="0" borderId="0" xfId="0" applyNumberFormat="1"/>
    <xf numFmtId="0" fontId="5" fillId="0" borderId="0" xfId="0" applyFont="1" applyBorder="1" applyAlignment="1"/>
    <xf numFmtId="0" fontId="6" fillId="0" borderId="0" xfId="0" applyFont="1" applyBorder="1" applyAlignment="1"/>
    <xf numFmtId="2" fontId="12" fillId="0" borderId="0" xfId="0" applyNumberFormat="1" applyFont="1" applyFill="1" applyAlignment="1">
      <alignment horizontal="left" vertical="top" wrapText="1"/>
    </xf>
    <xf numFmtId="0" fontId="2" fillId="0" borderId="1" xfId="0" applyFont="1" applyBorder="1" applyAlignment="1"/>
    <xf numFmtId="0" fontId="0" fillId="0" borderId="1" xfId="0" applyBorder="1" applyAlignment="1"/>
    <xf numFmtId="49" fontId="4" fillId="0" borderId="0" xfId="0" applyNumberFormat="1" applyFont="1" applyAlignment="1">
      <alignment horizontal="left" vertical="justify" wrapText="1"/>
    </xf>
    <xf numFmtId="2" fontId="9" fillId="0" borderId="0" xfId="0" applyNumberFormat="1" applyFont="1" applyFill="1" applyAlignment="1">
      <alignment horizontal="center" vertical="top" wrapText="1"/>
    </xf>
    <xf numFmtId="2" fontId="9" fillId="0" borderId="7" xfId="0" applyNumberFormat="1" applyFont="1" applyFill="1" applyBorder="1" applyAlignment="1">
      <alignment horizontal="center" vertical="top" wrapText="1"/>
    </xf>
    <xf numFmtId="0" fontId="25" fillId="0" borderId="0" xfId="0" applyFont="1"/>
  </cellXfs>
  <cellStyles count="1">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4</xdr:col>
      <xdr:colOff>47124</xdr:colOff>
      <xdr:row>41</xdr:row>
      <xdr:rowOff>64669</xdr:rowOff>
    </xdr:from>
    <xdr:to>
      <xdr:col>4</xdr:col>
      <xdr:colOff>950770</xdr:colOff>
      <xdr:row>47</xdr:row>
      <xdr:rowOff>39603</xdr:rowOff>
    </xdr:to>
    <xdr:pic>
      <xdr:nvPicPr>
        <xdr:cNvPr id="2" name="1 Imagen" descr="2013.03.08 logo_delatorre.jpg">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stretch>
          <a:fillRect/>
        </a:stretch>
      </xdr:blipFill>
      <xdr:spPr>
        <a:xfrm>
          <a:off x="4495299" y="6132094"/>
          <a:ext cx="903646" cy="1175084"/>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255"/>
  <sheetViews>
    <sheetView tabSelected="1" view="pageBreakPreview" zoomScale="115" zoomScaleNormal="100" zoomScaleSheetLayoutView="115" workbookViewId="0">
      <selection activeCell="D26" sqref="D26"/>
    </sheetView>
  </sheetViews>
  <sheetFormatPr baseColWidth="10" defaultRowHeight="15" x14ac:dyDescent="0.25"/>
  <cols>
    <col min="1" max="1" width="6.140625" customWidth="1"/>
    <col min="2" max="2" width="14.85546875" customWidth="1"/>
    <col min="3" max="3" width="34.28515625" customWidth="1"/>
    <col min="5" max="5" width="16.28515625" bestFit="1" customWidth="1"/>
  </cols>
  <sheetData>
    <row r="2" spans="1:6" x14ac:dyDescent="0.25">
      <c r="A2" s="3" t="s">
        <v>305</v>
      </c>
    </row>
    <row r="4" spans="1:6" ht="18.75" x14ac:dyDescent="0.3">
      <c r="A4" s="158" t="s">
        <v>60</v>
      </c>
      <c r="B4" s="159"/>
      <c r="C4" s="159"/>
    </row>
    <row r="5" spans="1:6" x14ac:dyDescent="0.25">
      <c r="A5" s="1"/>
    </row>
    <row r="6" spans="1:6" s="23" customFormat="1" ht="12.75" x14ac:dyDescent="0.25">
      <c r="A6" s="5"/>
      <c r="B6" s="24" t="s">
        <v>20</v>
      </c>
      <c r="C6" s="24" t="s">
        <v>57</v>
      </c>
      <c r="D6" s="24"/>
      <c r="E6" s="24" t="s">
        <v>45</v>
      </c>
      <c r="F6" s="24"/>
    </row>
    <row r="8" spans="1:6" ht="15.75" x14ac:dyDescent="0.3">
      <c r="A8" s="4"/>
      <c r="B8" s="4" t="s">
        <v>19</v>
      </c>
      <c r="C8" s="4" t="s">
        <v>31</v>
      </c>
      <c r="D8" s="4"/>
      <c r="E8" s="27">
        <f>'T. PREVIS I ENDERROCS'!F131</f>
        <v>25683.629399999994</v>
      </c>
      <c r="F8" s="41"/>
    </row>
    <row r="9" spans="1:6" ht="15.75" x14ac:dyDescent="0.3">
      <c r="A9" s="4"/>
      <c r="B9" s="4" t="s">
        <v>21</v>
      </c>
      <c r="C9" s="4" t="s">
        <v>91</v>
      </c>
      <c r="E9" s="27">
        <f>'MOVIMIENT DE TERRES'!F37</f>
        <v>5694.5501524999991</v>
      </c>
      <c r="F9" s="41"/>
    </row>
    <row r="10" spans="1:6" ht="15.75" x14ac:dyDescent="0.3">
      <c r="A10" s="4"/>
      <c r="B10" s="4" t="s">
        <v>22</v>
      </c>
      <c r="C10" s="4" t="s">
        <v>89</v>
      </c>
      <c r="E10" s="27">
        <f>'CIMENTACIONS I MURS'!F40</f>
        <v>5974.4529000000002</v>
      </c>
      <c r="F10" s="41"/>
    </row>
    <row r="11" spans="1:6" ht="15.75" x14ac:dyDescent="0.3">
      <c r="A11" s="4"/>
      <c r="B11" s="4" t="s">
        <v>23</v>
      </c>
      <c r="C11" s="4" t="s">
        <v>90</v>
      </c>
      <c r="E11" s="27">
        <f>ESTRUCTURA!F114</f>
        <v>43285.793417400004</v>
      </c>
      <c r="F11" s="41"/>
    </row>
    <row r="12" spans="1:6" ht="15.75" x14ac:dyDescent="0.3">
      <c r="A12" s="4"/>
      <c r="B12" s="4" t="s">
        <v>24</v>
      </c>
      <c r="C12" s="9" t="s">
        <v>32</v>
      </c>
      <c r="D12" s="4"/>
      <c r="E12" s="27">
        <f>PALETERIA!F64</f>
        <v>23620.882257500001</v>
      </c>
      <c r="F12" s="41"/>
    </row>
    <row r="13" spans="1:6" ht="15" customHeight="1" x14ac:dyDescent="0.3">
      <c r="A13" s="4"/>
      <c r="B13" s="4" t="s">
        <v>25</v>
      </c>
      <c r="C13" s="9" t="s">
        <v>33</v>
      </c>
      <c r="D13" s="7"/>
      <c r="E13" s="27">
        <f>PAVIMENTS!F23</f>
        <v>19663.405125000005</v>
      </c>
      <c r="F13" s="41"/>
    </row>
    <row r="14" spans="1:6" ht="13.5" customHeight="1" x14ac:dyDescent="0.3">
      <c r="A14" s="4"/>
      <c r="B14" s="4" t="s">
        <v>26</v>
      </c>
      <c r="C14" s="9" t="s">
        <v>34</v>
      </c>
      <c r="D14" s="7"/>
      <c r="E14" s="27">
        <f>REVESTIMIENTS!F63</f>
        <v>23259.938812500004</v>
      </c>
      <c r="F14" s="41"/>
    </row>
    <row r="15" spans="1:6" ht="13.5" customHeight="1" x14ac:dyDescent="0.3">
      <c r="A15" s="4"/>
      <c r="B15" s="4" t="s">
        <v>71</v>
      </c>
      <c r="C15" s="9" t="s">
        <v>348</v>
      </c>
      <c r="D15" s="4"/>
      <c r="E15" s="27">
        <f>ENGUIXATS!F41</f>
        <v>23286.666195000002</v>
      </c>
      <c r="F15" s="41"/>
    </row>
    <row r="16" spans="1:6" ht="13.5" customHeight="1" x14ac:dyDescent="0.3">
      <c r="A16" s="4"/>
      <c r="B16" s="4" t="s">
        <v>27</v>
      </c>
      <c r="C16" s="9" t="s">
        <v>35</v>
      </c>
      <c r="D16" s="4"/>
      <c r="E16" s="27">
        <f>'FALSOS SOSTRES'!F21</f>
        <v>11609.13924</v>
      </c>
      <c r="F16" s="41"/>
    </row>
    <row r="17" spans="1:8" ht="15.75" x14ac:dyDescent="0.3">
      <c r="A17" s="4"/>
      <c r="B17" s="4" t="s">
        <v>28</v>
      </c>
      <c r="C17" s="9" t="s">
        <v>72</v>
      </c>
      <c r="D17" s="4"/>
      <c r="E17" s="27">
        <f>'FUSTERIES '!F143</f>
        <v>31030.626000000007</v>
      </c>
      <c r="F17" s="41"/>
    </row>
    <row r="18" spans="1:8" ht="15.75" x14ac:dyDescent="0.3">
      <c r="A18" s="4"/>
      <c r="B18" s="4" t="s">
        <v>29</v>
      </c>
      <c r="C18" s="9" t="s">
        <v>351</v>
      </c>
      <c r="D18" s="4"/>
      <c r="E18" s="27">
        <f>METAL·LISTERIA!F123</f>
        <v>6601.9297899999983</v>
      </c>
      <c r="F18" s="41"/>
    </row>
    <row r="19" spans="1:8" ht="15.75" x14ac:dyDescent="0.3">
      <c r="A19" s="4"/>
      <c r="B19" s="4" t="s">
        <v>30</v>
      </c>
      <c r="C19" s="9" t="s">
        <v>62</v>
      </c>
      <c r="D19" s="4"/>
      <c r="E19" s="27">
        <f>SANITARIS!F47</f>
        <v>5253.214500000001</v>
      </c>
      <c r="F19" s="41"/>
    </row>
    <row r="20" spans="1:8" ht="17.25" customHeight="1" x14ac:dyDescent="0.3">
      <c r="A20" s="4"/>
      <c r="B20" s="4" t="s">
        <v>92</v>
      </c>
      <c r="C20" s="9" t="s">
        <v>36</v>
      </c>
      <c r="D20" s="7"/>
      <c r="E20" s="27">
        <f>CUINES!F14</f>
        <v>758.6400000000001</v>
      </c>
      <c r="F20" s="4"/>
    </row>
    <row r="21" spans="1:8" ht="15.75" x14ac:dyDescent="0.3">
      <c r="A21" s="4"/>
      <c r="B21" s="4" t="s">
        <v>93</v>
      </c>
      <c r="C21" s="9" t="s">
        <v>58</v>
      </c>
      <c r="D21" s="4"/>
      <c r="E21" s="27">
        <f>INSTAL·LACIONS!F272</f>
        <v>145367.21</v>
      </c>
      <c r="F21" s="4"/>
    </row>
    <row r="22" spans="1:8" ht="15.75" x14ac:dyDescent="0.3">
      <c r="A22" s="4"/>
      <c r="B22" s="4" t="s">
        <v>94</v>
      </c>
      <c r="C22" s="9" t="s">
        <v>358</v>
      </c>
      <c r="D22" s="4"/>
      <c r="E22" s="14">
        <f>COBERTES!F11</f>
        <v>1975.8330000000001</v>
      </c>
      <c r="F22" s="4"/>
    </row>
    <row r="23" spans="1:8" ht="15.75" x14ac:dyDescent="0.3">
      <c r="A23" s="4"/>
      <c r="B23" s="4" t="s">
        <v>359</v>
      </c>
      <c r="C23" s="9" t="s">
        <v>38</v>
      </c>
      <c r="D23" s="4"/>
      <c r="E23" s="14">
        <f>PINTURES!F29</f>
        <v>2980.8085999999998</v>
      </c>
      <c r="F23" s="4"/>
    </row>
    <row r="24" spans="1:8" ht="15.75" x14ac:dyDescent="0.3">
      <c r="A24" s="4"/>
      <c r="B24" s="4" t="s">
        <v>360</v>
      </c>
      <c r="C24" s="9" t="s">
        <v>39</v>
      </c>
      <c r="D24" s="4"/>
      <c r="E24" s="14">
        <f>'VARIS '!F20</f>
        <v>30541.22</v>
      </c>
      <c r="F24" s="4"/>
    </row>
    <row r="25" spans="1:8" ht="15.75" x14ac:dyDescent="0.3">
      <c r="A25" s="4"/>
      <c r="B25" s="4"/>
      <c r="C25" s="9"/>
      <c r="D25" s="4"/>
      <c r="E25" s="4"/>
      <c r="F25" s="4"/>
    </row>
    <row r="26" spans="1:8" ht="15.75" x14ac:dyDescent="0.3">
      <c r="A26" s="4"/>
      <c r="B26" s="4"/>
      <c r="F26" s="4"/>
    </row>
    <row r="27" spans="1:8" ht="15.75" x14ac:dyDescent="0.3">
      <c r="A27" s="4"/>
      <c r="B27" s="4"/>
      <c r="F27" s="4"/>
    </row>
    <row r="28" spans="1:8" ht="15" customHeight="1" x14ac:dyDescent="0.3">
      <c r="A28" s="4"/>
      <c r="B28" s="4"/>
      <c r="C28" s="15" t="s">
        <v>827</v>
      </c>
      <c r="D28" s="16"/>
      <c r="E28" s="20">
        <f>SUM(E8:E24)</f>
        <v>406587.93938989996</v>
      </c>
      <c r="F28" s="14"/>
      <c r="H28" s="22"/>
    </row>
    <row r="29" spans="1:8" ht="15.75" x14ac:dyDescent="0.3">
      <c r="A29" s="4"/>
      <c r="B29" s="4"/>
      <c r="C29" s="9"/>
      <c r="D29" s="7"/>
      <c r="E29" s="14"/>
      <c r="F29" s="4"/>
    </row>
    <row r="30" spans="1:8" ht="15.75" x14ac:dyDescent="0.3">
      <c r="A30" s="4"/>
      <c r="B30" s="4"/>
      <c r="C30" s="149" t="s">
        <v>833</v>
      </c>
      <c r="D30" s="150"/>
      <c r="E30" s="20">
        <f>E28*1.19</f>
        <v>483839.64787398092</v>
      </c>
      <c r="F30" s="4"/>
    </row>
    <row r="31" spans="1:8" ht="15.75" x14ac:dyDescent="0.3">
      <c r="A31" s="4"/>
      <c r="B31" s="4"/>
      <c r="C31" s="152" t="s">
        <v>831</v>
      </c>
      <c r="D31" s="151"/>
      <c r="E31" s="153">
        <f>E28*0.13</f>
        <v>52856.432120686994</v>
      </c>
      <c r="F31" s="4"/>
    </row>
    <row r="32" spans="1:8" ht="15.75" x14ac:dyDescent="0.3">
      <c r="A32" s="4"/>
      <c r="B32" s="4"/>
      <c r="C32" s="152" t="s">
        <v>832</v>
      </c>
      <c r="D32" s="151"/>
      <c r="E32" s="153">
        <f>E28*0.06</f>
        <v>24395.276363393998</v>
      </c>
      <c r="F32" s="4"/>
    </row>
    <row r="33" spans="1:6" ht="15.75" x14ac:dyDescent="0.3">
      <c r="A33" s="4"/>
      <c r="B33" s="4"/>
      <c r="C33" s="9"/>
      <c r="D33" s="4"/>
      <c r="E33" s="4"/>
      <c r="F33" s="4"/>
    </row>
    <row r="34" spans="1:6" ht="15.75" x14ac:dyDescent="0.3">
      <c r="A34" s="4"/>
      <c r="C34" s="149" t="s">
        <v>834</v>
      </c>
      <c r="D34" s="150"/>
      <c r="E34" s="20">
        <f>E30*1.21</f>
        <v>585445.97392751696</v>
      </c>
      <c r="F34" s="4"/>
    </row>
    <row r="35" spans="1:6" ht="15.75" x14ac:dyDescent="0.3">
      <c r="A35" s="4"/>
      <c r="C35" s="152" t="s">
        <v>835</v>
      </c>
      <c r="F35" s="4"/>
    </row>
    <row r="36" spans="1:6" ht="15.75" x14ac:dyDescent="0.3">
      <c r="A36" s="4"/>
      <c r="F36" s="4"/>
    </row>
    <row r="37" spans="1:6" ht="15.75" customHeight="1" x14ac:dyDescent="0.3">
      <c r="A37" s="4"/>
      <c r="C37" s="160"/>
      <c r="D37" s="160"/>
      <c r="E37" s="160"/>
      <c r="F37" s="4"/>
    </row>
    <row r="38" spans="1:6" ht="15.75" x14ac:dyDescent="0.3">
      <c r="A38" s="4"/>
      <c r="F38" s="4"/>
    </row>
    <row r="39" spans="1:6" ht="15.75" x14ac:dyDescent="0.3">
      <c r="A39" s="4"/>
      <c r="F39" s="4"/>
    </row>
    <row r="40" spans="1:6" ht="15.75" x14ac:dyDescent="0.3">
      <c r="A40" s="4"/>
      <c r="F40" s="4"/>
    </row>
    <row r="41" spans="1:6" ht="15.75" x14ac:dyDescent="0.3">
      <c r="A41" s="4"/>
      <c r="F41" s="4"/>
    </row>
    <row r="42" spans="1:6" ht="15.75" x14ac:dyDescent="0.3">
      <c r="A42" s="4"/>
      <c r="F42" s="4"/>
    </row>
    <row r="43" spans="1:6" ht="15.75" x14ac:dyDescent="0.3">
      <c r="A43" s="4"/>
      <c r="B43" s="4" t="s">
        <v>40</v>
      </c>
      <c r="C43" s="9"/>
      <c r="D43" s="4"/>
      <c r="E43" s="4"/>
      <c r="F43" s="4"/>
    </row>
    <row r="44" spans="1:6" ht="15.75" x14ac:dyDescent="0.3">
      <c r="A44" s="4"/>
      <c r="B44" s="4"/>
      <c r="C44" s="4"/>
      <c r="D44" s="4"/>
      <c r="E44" s="4"/>
      <c r="F44" s="4"/>
    </row>
    <row r="45" spans="1:6" ht="15.75" x14ac:dyDescent="0.3">
      <c r="A45" s="4"/>
      <c r="B45" s="4"/>
      <c r="C45" s="4"/>
      <c r="D45" s="4"/>
      <c r="E45" s="4"/>
      <c r="F45" s="4"/>
    </row>
    <row r="46" spans="1:6" ht="15.75" x14ac:dyDescent="0.3">
      <c r="A46" s="4"/>
      <c r="B46" s="4" t="s">
        <v>12</v>
      </c>
      <c r="C46" s="4"/>
      <c r="D46" s="4"/>
      <c r="E46" s="4"/>
      <c r="F46" s="4"/>
    </row>
    <row r="47" spans="1:6" ht="15.75" x14ac:dyDescent="0.3">
      <c r="A47" s="4"/>
      <c r="B47" s="4" t="s">
        <v>59</v>
      </c>
      <c r="C47" s="4"/>
      <c r="D47" s="4"/>
      <c r="E47" s="4"/>
      <c r="F47" s="4"/>
    </row>
    <row r="48" spans="1:6" ht="15.75" x14ac:dyDescent="0.3">
      <c r="A48" s="4"/>
      <c r="F48" s="4"/>
    </row>
    <row r="49" spans="1:6" ht="15.75" x14ac:dyDescent="0.3">
      <c r="A49" s="4"/>
      <c r="F49" s="4"/>
    </row>
    <row r="50" spans="1:6" ht="15.75" x14ac:dyDescent="0.3">
      <c r="A50" s="4"/>
      <c r="F50" s="4"/>
    </row>
    <row r="51" spans="1:6" ht="15.75" x14ac:dyDescent="0.3">
      <c r="A51" s="4"/>
      <c r="F51" s="4"/>
    </row>
    <row r="52" spans="1:6" ht="15.75" x14ac:dyDescent="0.3">
      <c r="A52" s="4"/>
      <c r="B52" s="4"/>
      <c r="C52" s="4"/>
      <c r="D52" s="4"/>
      <c r="E52" s="4"/>
      <c r="F52" s="4"/>
    </row>
    <row r="53" spans="1:6" ht="15.75" x14ac:dyDescent="0.3">
      <c r="A53" s="4"/>
      <c r="B53" s="4"/>
      <c r="C53" s="4"/>
      <c r="D53" s="4"/>
      <c r="E53" s="4"/>
      <c r="F53" s="4"/>
    </row>
    <row r="54" spans="1:6" ht="15.75" x14ac:dyDescent="0.3">
      <c r="A54" s="4"/>
      <c r="B54" s="4"/>
      <c r="C54" s="4"/>
      <c r="D54" s="4"/>
      <c r="E54" s="4"/>
      <c r="F54" s="4"/>
    </row>
    <row r="55" spans="1:6" ht="15.75" x14ac:dyDescent="0.3">
      <c r="A55" s="4"/>
      <c r="B55" s="4"/>
      <c r="C55" s="4"/>
      <c r="D55" s="4"/>
      <c r="E55" s="4"/>
      <c r="F55" s="4"/>
    </row>
    <row r="56" spans="1:6" ht="15.75" x14ac:dyDescent="0.3">
      <c r="A56" s="4"/>
      <c r="B56" s="4"/>
      <c r="C56" s="4"/>
      <c r="D56" s="4"/>
      <c r="E56" s="4"/>
      <c r="F56" s="4"/>
    </row>
    <row r="57" spans="1:6" ht="15.75" x14ac:dyDescent="0.3">
      <c r="A57" s="4"/>
      <c r="B57" s="4"/>
      <c r="C57" s="4"/>
      <c r="D57" s="4"/>
      <c r="E57" s="4"/>
      <c r="F57" s="4"/>
    </row>
    <row r="58" spans="1:6" ht="15.75" x14ac:dyDescent="0.3">
      <c r="A58" s="4"/>
      <c r="B58" s="4"/>
      <c r="C58" s="4"/>
      <c r="D58" s="4"/>
      <c r="E58" s="4"/>
      <c r="F58" s="4"/>
    </row>
    <row r="59" spans="1:6" ht="15.75" x14ac:dyDescent="0.3">
      <c r="A59" s="4"/>
      <c r="B59" s="4"/>
      <c r="C59" s="4"/>
      <c r="D59" s="4"/>
      <c r="E59" s="4"/>
      <c r="F59" s="4"/>
    </row>
    <row r="60" spans="1:6" ht="15.75" x14ac:dyDescent="0.3">
      <c r="A60" s="4"/>
      <c r="B60" s="4"/>
      <c r="C60" s="4"/>
      <c r="D60" s="4"/>
      <c r="E60" s="4"/>
      <c r="F60" s="4"/>
    </row>
    <row r="61" spans="1:6" ht="15.75" x14ac:dyDescent="0.3">
      <c r="A61" s="4"/>
      <c r="B61" s="4"/>
      <c r="C61" s="4"/>
      <c r="D61" s="4"/>
      <c r="E61" s="4"/>
      <c r="F61" s="4"/>
    </row>
    <row r="62" spans="1:6" ht="15.75" x14ac:dyDescent="0.3">
      <c r="A62" s="4"/>
      <c r="B62" s="4"/>
      <c r="C62" s="4"/>
      <c r="D62" s="4"/>
      <c r="E62" s="4"/>
      <c r="F62" s="4"/>
    </row>
    <row r="63" spans="1:6" ht="15.75" x14ac:dyDescent="0.3">
      <c r="A63" s="4"/>
      <c r="B63" s="4"/>
      <c r="C63" s="4"/>
      <c r="D63" s="4"/>
      <c r="E63" s="4"/>
      <c r="F63" s="4"/>
    </row>
    <row r="64" spans="1:6" ht="15.75" x14ac:dyDescent="0.3">
      <c r="A64" s="4"/>
      <c r="B64" s="4"/>
      <c r="C64" s="4"/>
      <c r="D64" s="4"/>
      <c r="E64" s="4"/>
      <c r="F64" s="4"/>
    </row>
    <row r="65" spans="1:6" ht="15.75" x14ac:dyDescent="0.3">
      <c r="A65" s="4"/>
      <c r="B65" s="4"/>
      <c r="C65" s="4"/>
      <c r="D65" s="4"/>
      <c r="E65" s="4"/>
      <c r="F65" s="4"/>
    </row>
    <row r="66" spans="1:6" ht="15.75" x14ac:dyDescent="0.3">
      <c r="A66" s="4"/>
      <c r="B66" s="4"/>
      <c r="C66" s="4"/>
      <c r="D66" s="4"/>
      <c r="E66" s="4"/>
      <c r="F66" s="4"/>
    </row>
    <row r="67" spans="1:6" ht="15.75" x14ac:dyDescent="0.3">
      <c r="A67" s="4"/>
      <c r="B67" s="4"/>
      <c r="C67" s="4"/>
      <c r="D67" s="4"/>
      <c r="E67" s="4"/>
      <c r="F67" s="4"/>
    </row>
    <row r="68" spans="1:6" ht="15.75" x14ac:dyDescent="0.3">
      <c r="A68" s="4"/>
      <c r="B68" s="4"/>
      <c r="C68" s="4"/>
      <c r="D68" s="4"/>
      <c r="E68" s="4"/>
      <c r="F68" s="4"/>
    </row>
    <row r="69" spans="1:6" ht="15.75" x14ac:dyDescent="0.3">
      <c r="A69" s="4"/>
      <c r="B69" s="4"/>
      <c r="C69" s="4"/>
      <c r="D69" s="4"/>
      <c r="E69" s="4"/>
      <c r="F69" s="4"/>
    </row>
    <row r="70" spans="1:6" ht="15.75" x14ac:dyDescent="0.3">
      <c r="A70" s="4"/>
      <c r="B70" s="4"/>
      <c r="C70" s="4"/>
      <c r="D70" s="4"/>
      <c r="E70" s="4"/>
      <c r="F70" s="4"/>
    </row>
    <row r="71" spans="1:6" ht="15.75" x14ac:dyDescent="0.3">
      <c r="A71" s="4"/>
      <c r="B71" s="4"/>
      <c r="C71" s="4"/>
      <c r="D71" s="4"/>
      <c r="E71" s="4"/>
      <c r="F71" s="4"/>
    </row>
    <row r="72" spans="1:6" ht="15.75" x14ac:dyDescent="0.3">
      <c r="A72" s="4"/>
      <c r="B72" s="4"/>
      <c r="C72" s="4"/>
      <c r="D72" s="4"/>
      <c r="E72" s="4"/>
      <c r="F72" s="4"/>
    </row>
    <row r="73" spans="1:6" ht="15.75" x14ac:dyDescent="0.3">
      <c r="A73" s="4"/>
      <c r="B73" s="4"/>
      <c r="C73" s="4"/>
      <c r="D73" s="4"/>
      <c r="E73" s="4"/>
      <c r="F73" s="4"/>
    </row>
    <row r="74" spans="1:6" ht="15.75" x14ac:dyDescent="0.3">
      <c r="A74" s="4"/>
      <c r="B74" s="4"/>
      <c r="C74" s="4"/>
      <c r="D74" s="4"/>
      <c r="E74" s="4"/>
      <c r="F74" s="4"/>
    </row>
    <row r="75" spans="1:6" ht="15.75" x14ac:dyDescent="0.3">
      <c r="A75" s="4"/>
      <c r="B75" s="4"/>
      <c r="C75" s="4"/>
      <c r="D75" s="4"/>
      <c r="E75" s="4"/>
      <c r="F75" s="4"/>
    </row>
    <row r="76" spans="1:6" ht="15.75" x14ac:dyDescent="0.3">
      <c r="A76" s="4"/>
      <c r="B76" s="4"/>
      <c r="C76" s="4"/>
      <c r="D76" s="4"/>
      <c r="E76" s="4"/>
      <c r="F76" s="4"/>
    </row>
    <row r="77" spans="1:6" ht="15.75" x14ac:dyDescent="0.3">
      <c r="A77" s="4"/>
      <c r="B77" s="4"/>
      <c r="C77" s="4"/>
      <c r="D77" s="4"/>
      <c r="E77" s="4"/>
      <c r="F77" s="4"/>
    </row>
    <row r="78" spans="1:6" ht="15.75" x14ac:dyDescent="0.3">
      <c r="A78" s="4"/>
      <c r="B78" s="4"/>
      <c r="C78" s="4"/>
      <c r="D78" s="4"/>
      <c r="E78" s="4"/>
      <c r="F78" s="4"/>
    </row>
    <row r="79" spans="1:6" ht="15.75" x14ac:dyDescent="0.3">
      <c r="A79" s="4"/>
      <c r="B79" s="4"/>
      <c r="C79" s="4"/>
      <c r="D79" s="4"/>
      <c r="E79" s="4"/>
      <c r="F79" s="4"/>
    </row>
    <row r="80" spans="1:6" ht="15.75" x14ac:dyDescent="0.3">
      <c r="A80" s="4"/>
      <c r="B80" s="4"/>
      <c r="C80" s="4"/>
      <c r="D80" s="4"/>
      <c r="E80" s="4"/>
      <c r="F80" s="4"/>
    </row>
    <row r="81" spans="1:6" ht="15.75" x14ac:dyDescent="0.3">
      <c r="A81" s="4"/>
      <c r="B81" s="4"/>
      <c r="C81" s="4"/>
      <c r="D81" s="4"/>
      <c r="E81" s="4"/>
      <c r="F81" s="4"/>
    </row>
    <row r="82" spans="1:6" ht="15.75" x14ac:dyDescent="0.3">
      <c r="A82" s="4"/>
      <c r="B82" s="4"/>
      <c r="C82" s="4"/>
      <c r="D82" s="4"/>
      <c r="E82" s="4"/>
      <c r="F82" s="4"/>
    </row>
    <row r="83" spans="1:6" ht="15.75" x14ac:dyDescent="0.3">
      <c r="A83" s="4"/>
      <c r="B83" s="4"/>
      <c r="C83" s="4"/>
      <c r="D83" s="4"/>
      <c r="E83" s="4"/>
      <c r="F83" s="4"/>
    </row>
    <row r="84" spans="1:6" ht="15.75" x14ac:dyDescent="0.3">
      <c r="A84" s="4"/>
      <c r="B84" s="4"/>
      <c r="C84" s="4"/>
      <c r="D84" s="4"/>
      <c r="E84" s="4"/>
      <c r="F84" s="4"/>
    </row>
    <row r="85" spans="1:6" ht="15.75" x14ac:dyDescent="0.3">
      <c r="A85" s="4"/>
      <c r="B85" s="4"/>
      <c r="C85" s="4"/>
      <c r="D85" s="4"/>
      <c r="E85" s="4"/>
      <c r="F85" s="4"/>
    </row>
    <row r="86" spans="1:6" ht="15.75" x14ac:dyDescent="0.3">
      <c r="A86" s="4"/>
      <c r="B86" s="4"/>
      <c r="C86" s="4"/>
      <c r="D86" s="4"/>
      <c r="E86" s="4"/>
      <c r="F86" s="4"/>
    </row>
    <row r="87" spans="1:6" ht="15.75" x14ac:dyDescent="0.3">
      <c r="A87" s="4"/>
      <c r="B87" s="4"/>
      <c r="C87" s="4"/>
      <c r="D87" s="4"/>
      <c r="E87" s="4"/>
      <c r="F87" s="4"/>
    </row>
    <row r="88" spans="1:6" ht="15.75" x14ac:dyDescent="0.3">
      <c r="A88" s="4"/>
      <c r="B88" s="4"/>
      <c r="C88" s="4"/>
      <c r="D88" s="4"/>
      <c r="E88" s="4"/>
      <c r="F88" s="4"/>
    </row>
    <row r="89" spans="1:6" ht="15.75" x14ac:dyDescent="0.3">
      <c r="A89" s="4"/>
      <c r="B89" s="4"/>
      <c r="C89" s="4"/>
      <c r="D89" s="4"/>
      <c r="E89" s="4"/>
      <c r="F89" s="4"/>
    </row>
    <row r="90" spans="1:6" ht="15.75" x14ac:dyDescent="0.3">
      <c r="A90" s="4"/>
      <c r="B90" s="4"/>
      <c r="C90" s="4"/>
      <c r="D90" s="4"/>
      <c r="E90" s="4"/>
      <c r="F90" s="4"/>
    </row>
    <row r="91" spans="1:6" ht="15.75" x14ac:dyDescent="0.3">
      <c r="A91" s="4"/>
      <c r="B91" s="4"/>
      <c r="C91" s="4"/>
      <c r="D91" s="4"/>
      <c r="E91" s="4"/>
      <c r="F91" s="4"/>
    </row>
    <row r="92" spans="1:6" ht="15.75" x14ac:dyDescent="0.3">
      <c r="A92" s="4"/>
      <c r="B92" s="4"/>
      <c r="C92" s="4"/>
      <c r="D92" s="4"/>
      <c r="E92" s="4"/>
      <c r="F92" s="4"/>
    </row>
    <row r="93" spans="1:6" ht="15.75" x14ac:dyDescent="0.3">
      <c r="A93" s="4"/>
      <c r="B93" s="4"/>
      <c r="C93" s="4"/>
      <c r="D93" s="4"/>
      <c r="E93" s="4"/>
      <c r="F93" s="4"/>
    </row>
    <row r="94" spans="1:6" ht="15.75" x14ac:dyDescent="0.3">
      <c r="A94" s="4"/>
      <c r="B94" s="4"/>
      <c r="C94" s="4"/>
      <c r="D94" s="4"/>
      <c r="E94" s="4"/>
      <c r="F94" s="4"/>
    </row>
    <row r="95" spans="1:6" ht="15.75" x14ac:dyDescent="0.3">
      <c r="A95" s="4"/>
      <c r="B95" s="4"/>
      <c r="C95" s="4"/>
      <c r="D95" s="4"/>
      <c r="E95" s="4"/>
      <c r="F95" s="4"/>
    </row>
    <row r="96" spans="1:6" ht="15.75" x14ac:dyDescent="0.3">
      <c r="A96" s="4"/>
      <c r="B96" s="4"/>
      <c r="C96" s="4"/>
      <c r="D96" s="4"/>
      <c r="E96" s="4"/>
      <c r="F96" s="4"/>
    </row>
    <row r="97" spans="1:6" ht="15.75" x14ac:dyDescent="0.3">
      <c r="A97" s="4"/>
      <c r="B97" s="4"/>
      <c r="C97" s="4"/>
      <c r="D97" s="4"/>
      <c r="E97" s="4"/>
      <c r="F97" s="4"/>
    </row>
    <row r="98" spans="1:6" ht="15.75" x14ac:dyDescent="0.3">
      <c r="A98" s="4"/>
      <c r="B98" s="4"/>
      <c r="C98" s="4"/>
      <c r="D98" s="4"/>
      <c r="E98" s="4"/>
      <c r="F98" s="4"/>
    </row>
    <row r="99" spans="1:6" ht="15.75" x14ac:dyDescent="0.3">
      <c r="A99" s="4"/>
      <c r="B99" s="4"/>
      <c r="C99" s="4"/>
      <c r="D99" s="4"/>
      <c r="E99" s="4"/>
      <c r="F99" s="4"/>
    </row>
    <row r="100" spans="1:6" ht="15.75" x14ac:dyDescent="0.3">
      <c r="A100" s="4"/>
      <c r="B100" s="4"/>
      <c r="C100" s="4"/>
      <c r="D100" s="4"/>
      <c r="E100" s="4"/>
      <c r="F100" s="4"/>
    </row>
    <row r="101" spans="1:6" ht="15.75" x14ac:dyDescent="0.3">
      <c r="A101" s="4"/>
      <c r="B101" s="4"/>
      <c r="C101" s="4"/>
      <c r="D101" s="4"/>
      <c r="E101" s="4"/>
      <c r="F101" s="4"/>
    </row>
    <row r="102" spans="1:6" ht="15.75" x14ac:dyDescent="0.3">
      <c r="A102" s="4"/>
      <c r="B102" s="4"/>
      <c r="C102" s="4"/>
      <c r="D102" s="4"/>
      <c r="E102" s="4"/>
      <c r="F102" s="4"/>
    </row>
    <row r="103" spans="1:6" ht="15.75" x14ac:dyDescent="0.3">
      <c r="A103" s="4"/>
      <c r="B103" s="4"/>
      <c r="C103" s="4"/>
      <c r="D103" s="4"/>
      <c r="E103" s="4"/>
      <c r="F103" s="4"/>
    </row>
    <row r="104" spans="1:6" ht="15.75" x14ac:dyDescent="0.3">
      <c r="A104" s="4"/>
      <c r="B104" s="4"/>
      <c r="C104" s="4"/>
      <c r="D104" s="4"/>
      <c r="E104" s="4"/>
      <c r="F104" s="4"/>
    </row>
    <row r="105" spans="1:6" ht="15.75" x14ac:dyDescent="0.3">
      <c r="A105" s="4"/>
      <c r="B105" s="4"/>
      <c r="C105" s="4"/>
      <c r="D105" s="4"/>
      <c r="E105" s="4"/>
      <c r="F105" s="4"/>
    </row>
    <row r="106" spans="1:6" ht="15.75" x14ac:dyDescent="0.3">
      <c r="A106" s="4"/>
      <c r="B106" s="4"/>
      <c r="C106" s="4"/>
      <c r="D106" s="4"/>
      <c r="E106" s="4"/>
      <c r="F106" s="4"/>
    </row>
    <row r="107" spans="1:6" ht="15.75" x14ac:dyDescent="0.3">
      <c r="A107" s="4"/>
      <c r="B107" s="4"/>
      <c r="C107" s="4"/>
      <c r="D107" s="4"/>
      <c r="E107" s="4"/>
      <c r="F107" s="4"/>
    </row>
    <row r="108" spans="1:6" ht="15.75" x14ac:dyDescent="0.3">
      <c r="A108" s="4"/>
      <c r="B108" s="4"/>
      <c r="C108" s="4"/>
      <c r="D108" s="4"/>
      <c r="E108" s="4"/>
      <c r="F108" s="4"/>
    </row>
    <row r="109" spans="1:6" ht="15.75" x14ac:dyDescent="0.3">
      <c r="A109" s="4"/>
      <c r="B109" s="4"/>
      <c r="C109" s="4"/>
      <c r="D109" s="4"/>
      <c r="E109" s="4"/>
      <c r="F109" s="4"/>
    </row>
    <row r="110" spans="1:6" ht="15.75" x14ac:dyDescent="0.3">
      <c r="A110" s="4"/>
      <c r="B110" s="4"/>
      <c r="C110" s="4"/>
      <c r="D110" s="4"/>
      <c r="E110" s="4"/>
      <c r="F110" s="4"/>
    </row>
    <row r="111" spans="1:6" ht="15.75" x14ac:dyDescent="0.3">
      <c r="A111" s="4"/>
      <c r="B111" s="4"/>
      <c r="C111" s="4"/>
      <c r="D111" s="4"/>
      <c r="E111" s="4"/>
      <c r="F111" s="4"/>
    </row>
    <row r="112" spans="1:6" ht="15.75" x14ac:dyDescent="0.3">
      <c r="A112" s="4"/>
      <c r="B112" s="4"/>
      <c r="C112" s="4"/>
      <c r="D112" s="4"/>
      <c r="E112" s="4"/>
      <c r="F112" s="4"/>
    </row>
    <row r="113" spans="1:6" ht="15.75" x14ac:dyDescent="0.3">
      <c r="A113" s="4"/>
      <c r="B113" s="4"/>
      <c r="C113" s="4"/>
      <c r="D113" s="4"/>
      <c r="E113" s="4"/>
      <c r="F113" s="4"/>
    </row>
    <row r="114" spans="1:6" ht="15.75" x14ac:dyDescent="0.3">
      <c r="A114" s="4"/>
      <c r="B114" s="4"/>
      <c r="C114" s="4"/>
      <c r="D114" s="4"/>
      <c r="E114" s="4"/>
      <c r="F114" s="4"/>
    </row>
    <row r="115" spans="1:6" ht="15.75" x14ac:dyDescent="0.3">
      <c r="A115" s="4"/>
      <c r="B115" s="4"/>
      <c r="C115" s="4"/>
      <c r="D115" s="4"/>
      <c r="E115" s="4"/>
      <c r="F115" s="4"/>
    </row>
    <row r="116" spans="1:6" ht="15.75" x14ac:dyDescent="0.3">
      <c r="A116" s="4"/>
      <c r="B116" s="4"/>
      <c r="C116" s="4"/>
      <c r="D116" s="4"/>
      <c r="E116" s="4"/>
      <c r="F116" s="4"/>
    </row>
    <row r="117" spans="1:6" ht="15.75" x14ac:dyDescent="0.3">
      <c r="A117" s="4"/>
      <c r="B117" s="4"/>
      <c r="C117" s="4"/>
      <c r="D117" s="4"/>
      <c r="E117" s="4"/>
      <c r="F117" s="4"/>
    </row>
    <row r="118" spans="1:6" ht="15.75" x14ac:dyDescent="0.3">
      <c r="A118" s="4"/>
      <c r="B118" s="4"/>
      <c r="C118" s="4"/>
      <c r="D118" s="4"/>
      <c r="E118" s="4"/>
      <c r="F118" s="4"/>
    </row>
    <row r="119" spans="1:6" ht="15.75" x14ac:dyDescent="0.3">
      <c r="A119" s="4"/>
      <c r="B119" s="4"/>
      <c r="C119" s="4"/>
      <c r="D119" s="4"/>
      <c r="E119" s="4"/>
      <c r="F119" s="4"/>
    </row>
    <row r="120" spans="1:6" ht="15.75" x14ac:dyDescent="0.3">
      <c r="A120" s="4"/>
      <c r="B120" s="4"/>
      <c r="C120" s="4"/>
      <c r="D120" s="4"/>
      <c r="E120" s="4"/>
      <c r="F120" s="4"/>
    </row>
    <row r="121" spans="1:6" ht="15.75" x14ac:dyDescent="0.3">
      <c r="A121" s="4"/>
      <c r="B121" s="4"/>
      <c r="C121" s="4"/>
      <c r="D121" s="4"/>
      <c r="E121" s="4"/>
      <c r="F121" s="4"/>
    </row>
    <row r="122" spans="1:6" ht="15.75" x14ac:dyDescent="0.3">
      <c r="A122" s="4"/>
      <c r="B122" s="4"/>
      <c r="C122" s="4"/>
      <c r="D122" s="4"/>
      <c r="E122" s="4"/>
      <c r="F122" s="4"/>
    </row>
    <row r="123" spans="1:6" ht="15.75" x14ac:dyDescent="0.3">
      <c r="A123" s="4"/>
      <c r="B123" s="4"/>
      <c r="C123" s="4"/>
      <c r="D123" s="4"/>
      <c r="E123" s="4"/>
      <c r="F123" s="4"/>
    </row>
    <row r="124" spans="1:6" ht="15.75" x14ac:dyDescent="0.3">
      <c r="A124" s="4"/>
      <c r="B124" s="4"/>
      <c r="C124" s="4"/>
      <c r="D124" s="4"/>
      <c r="E124" s="4"/>
      <c r="F124" s="4"/>
    </row>
    <row r="125" spans="1:6" ht="15.75" x14ac:dyDescent="0.3">
      <c r="A125" s="4"/>
      <c r="B125" s="4"/>
      <c r="C125" s="4"/>
      <c r="D125" s="4"/>
      <c r="E125" s="4"/>
      <c r="F125" s="4"/>
    </row>
    <row r="126" spans="1:6" ht="15.75" x14ac:dyDescent="0.3">
      <c r="A126" s="4"/>
      <c r="B126" s="4"/>
      <c r="C126" s="4"/>
      <c r="D126" s="4"/>
      <c r="E126" s="4"/>
      <c r="F126" s="4"/>
    </row>
    <row r="127" spans="1:6" ht="15.75" x14ac:dyDescent="0.3">
      <c r="A127" s="4"/>
      <c r="B127" s="4"/>
      <c r="C127" s="4"/>
      <c r="D127" s="4"/>
      <c r="E127" s="4"/>
      <c r="F127" s="4"/>
    </row>
    <row r="128" spans="1:6" ht="15.75" x14ac:dyDescent="0.3">
      <c r="A128" s="4"/>
      <c r="B128" s="4"/>
      <c r="C128" s="4"/>
      <c r="D128" s="4"/>
      <c r="E128" s="4"/>
      <c r="F128" s="4"/>
    </row>
    <row r="129" spans="1:6" ht="15.75" x14ac:dyDescent="0.3">
      <c r="A129" s="4"/>
      <c r="B129" s="4"/>
      <c r="C129" s="4"/>
      <c r="D129" s="4"/>
      <c r="E129" s="4"/>
      <c r="F129" s="4"/>
    </row>
    <row r="130" spans="1:6" ht="15.75" x14ac:dyDescent="0.3">
      <c r="A130" s="4"/>
      <c r="B130" s="4"/>
      <c r="C130" s="4"/>
      <c r="D130" s="4"/>
      <c r="E130" s="4"/>
      <c r="F130" s="4"/>
    </row>
    <row r="131" spans="1:6" ht="15.75" x14ac:dyDescent="0.3">
      <c r="A131" s="4"/>
      <c r="B131" s="4"/>
      <c r="C131" s="4"/>
      <c r="D131" s="4"/>
      <c r="E131" s="4"/>
      <c r="F131" s="4"/>
    </row>
    <row r="132" spans="1:6" ht="15.75" x14ac:dyDescent="0.3">
      <c r="A132" s="4"/>
      <c r="B132" s="4"/>
      <c r="C132" s="4"/>
      <c r="D132" s="4"/>
      <c r="E132" s="4"/>
      <c r="F132" s="4"/>
    </row>
    <row r="133" spans="1:6" ht="15.75" x14ac:dyDescent="0.3">
      <c r="A133" s="4"/>
      <c r="B133" s="4"/>
      <c r="C133" s="4"/>
      <c r="D133" s="4"/>
      <c r="E133" s="4"/>
      <c r="F133" s="4"/>
    </row>
    <row r="134" spans="1:6" ht="15.75" x14ac:dyDescent="0.3">
      <c r="A134" s="4"/>
      <c r="B134" s="4"/>
      <c r="C134" s="4"/>
      <c r="D134" s="4"/>
      <c r="E134" s="4"/>
      <c r="F134" s="4"/>
    </row>
    <row r="135" spans="1:6" ht="15.75" x14ac:dyDescent="0.3">
      <c r="A135" s="4"/>
      <c r="B135" s="4"/>
      <c r="C135" s="4"/>
      <c r="D135" s="4"/>
      <c r="E135" s="4"/>
      <c r="F135" s="4"/>
    </row>
    <row r="136" spans="1:6" ht="15.75" x14ac:dyDescent="0.3">
      <c r="A136" s="4"/>
      <c r="B136" s="4"/>
      <c r="C136" s="4"/>
      <c r="D136" s="4"/>
      <c r="E136" s="4"/>
      <c r="F136" s="4"/>
    </row>
    <row r="137" spans="1:6" ht="15.75" x14ac:dyDescent="0.3">
      <c r="A137" s="4"/>
      <c r="B137" s="4"/>
      <c r="C137" s="4"/>
      <c r="D137" s="4"/>
      <c r="E137" s="4"/>
      <c r="F137" s="4"/>
    </row>
    <row r="138" spans="1:6" ht="15.75" x14ac:dyDescent="0.3">
      <c r="A138" s="4"/>
      <c r="B138" s="4"/>
      <c r="C138" s="4"/>
      <c r="D138" s="4"/>
      <c r="E138" s="4"/>
      <c r="F138" s="4"/>
    </row>
    <row r="139" spans="1:6" ht="15.75" x14ac:dyDescent="0.3">
      <c r="A139" s="4"/>
      <c r="B139" s="4"/>
      <c r="C139" s="4"/>
      <c r="D139" s="4"/>
      <c r="E139" s="4"/>
      <c r="F139" s="4"/>
    </row>
    <row r="140" spans="1:6" ht="15.75" x14ac:dyDescent="0.3">
      <c r="A140" s="4"/>
      <c r="B140" s="4"/>
      <c r="C140" s="4"/>
      <c r="D140" s="4"/>
      <c r="E140" s="4"/>
      <c r="F140" s="4"/>
    </row>
    <row r="141" spans="1:6" ht="15.75" x14ac:dyDescent="0.3">
      <c r="A141" s="4"/>
      <c r="B141" s="4"/>
      <c r="C141" s="4"/>
      <c r="D141" s="4"/>
      <c r="E141" s="4"/>
      <c r="F141" s="4"/>
    </row>
    <row r="142" spans="1:6" ht="15.75" x14ac:dyDescent="0.3">
      <c r="A142" s="4"/>
      <c r="B142" s="4"/>
      <c r="C142" s="4"/>
      <c r="D142" s="4"/>
      <c r="E142" s="4"/>
      <c r="F142" s="4"/>
    </row>
    <row r="143" spans="1:6" ht="15.75" x14ac:dyDescent="0.3">
      <c r="A143" s="4"/>
      <c r="B143" s="4"/>
      <c r="C143" s="4"/>
      <c r="D143" s="4"/>
      <c r="E143" s="4"/>
      <c r="F143" s="4"/>
    </row>
    <row r="144" spans="1:6" ht="15.75" x14ac:dyDescent="0.3">
      <c r="A144" s="4"/>
      <c r="B144" s="4"/>
      <c r="C144" s="4"/>
      <c r="D144" s="4"/>
      <c r="E144" s="4"/>
      <c r="F144" s="4"/>
    </row>
    <row r="145" spans="1:6" ht="15.75" x14ac:dyDescent="0.3">
      <c r="A145" s="4"/>
      <c r="B145" s="4"/>
      <c r="C145" s="4"/>
      <c r="D145" s="4"/>
      <c r="E145" s="4"/>
      <c r="F145" s="4"/>
    </row>
    <row r="146" spans="1:6" ht="15.75" x14ac:dyDescent="0.3">
      <c r="A146" s="4"/>
      <c r="B146" s="4"/>
      <c r="C146" s="4"/>
      <c r="D146" s="4"/>
      <c r="E146" s="4"/>
      <c r="F146" s="4"/>
    </row>
    <row r="147" spans="1:6" ht="15.75" x14ac:dyDescent="0.3">
      <c r="A147" s="4"/>
      <c r="B147" s="4"/>
      <c r="C147" s="4"/>
      <c r="D147" s="4"/>
      <c r="E147" s="4"/>
      <c r="F147" s="4"/>
    </row>
    <row r="148" spans="1:6" ht="15.75" x14ac:dyDescent="0.3">
      <c r="A148" s="4"/>
      <c r="B148" s="4"/>
      <c r="C148" s="4"/>
      <c r="D148" s="4"/>
      <c r="E148" s="4"/>
      <c r="F148" s="4"/>
    </row>
    <row r="149" spans="1:6" ht="15.75" x14ac:dyDescent="0.3">
      <c r="A149" s="4"/>
      <c r="B149" s="4"/>
      <c r="C149" s="4"/>
      <c r="D149" s="4"/>
      <c r="E149" s="4"/>
      <c r="F149" s="4"/>
    </row>
    <row r="150" spans="1:6" ht="15.75" x14ac:dyDescent="0.3">
      <c r="A150" s="4"/>
      <c r="B150" s="4"/>
      <c r="C150" s="4"/>
      <c r="D150" s="4"/>
      <c r="E150" s="4"/>
      <c r="F150" s="4"/>
    </row>
    <row r="151" spans="1:6" ht="15.75" x14ac:dyDescent="0.3">
      <c r="A151" s="4"/>
      <c r="B151" s="4"/>
      <c r="C151" s="4"/>
      <c r="D151" s="4"/>
      <c r="E151" s="4"/>
      <c r="F151" s="4"/>
    </row>
    <row r="152" spans="1:6" ht="15.75" x14ac:dyDescent="0.3">
      <c r="A152" s="4"/>
      <c r="B152" s="4"/>
      <c r="C152" s="4"/>
      <c r="D152" s="4"/>
      <c r="E152" s="4"/>
      <c r="F152" s="4"/>
    </row>
    <row r="153" spans="1:6" ht="15.75" x14ac:dyDescent="0.3">
      <c r="A153" s="4"/>
      <c r="B153" s="4"/>
      <c r="C153" s="4"/>
      <c r="D153" s="4"/>
      <c r="E153" s="4"/>
      <c r="F153" s="4"/>
    </row>
    <row r="154" spans="1:6" ht="15.75" x14ac:dyDescent="0.3">
      <c r="A154" s="4"/>
      <c r="B154" s="4"/>
      <c r="C154" s="4"/>
      <c r="D154" s="4"/>
      <c r="E154" s="4"/>
      <c r="F154" s="4"/>
    </row>
    <row r="155" spans="1:6" ht="15.75" x14ac:dyDescent="0.3">
      <c r="A155" s="4"/>
      <c r="B155" s="4"/>
      <c r="C155" s="4"/>
      <c r="D155" s="4"/>
      <c r="E155" s="4"/>
      <c r="F155" s="4"/>
    </row>
    <row r="156" spans="1:6" ht="15.75" x14ac:dyDescent="0.3">
      <c r="A156" s="4"/>
      <c r="B156" s="4"/>
      <c r="C156" s="4"/>
      <c r="D156" s="4"/>
      <c r="E156" s="4"/>
      <c r="F156" s="4"/>
    </row>
    <row r="157" spans="1:6" ht="15.75" x14ac:dyDescent="0.3">
      <c r="A157" s="4"/>
      <c r="B157" s="4"/>
      <c r="C157" s="4"/>
      <c r="D157" s="4"/>
      <c r="E157" s="4"/>
      <c r="F157" s="4"/>
    </row>
    <row r="158" spans="1:6" ht="15.75" x14ac:dyDescent="0.3">
      <c r="A158" s="4"/>
      <c r="B158" s="4"/>
      <c r="C158" s="4"/>
      <c r="D158" s="4"/>
      <c r="E158" s="4"/>
      <c r="F158" s="4"/>
    </row>
    <row r="159" spans="1:6" ht="15.75" x14ac:dyDescent="0.3">
      <c r="A159" s="4"/>
      <c r="B159" s="4"/>
      <c r="C159" s="4"/>
      <c r="D159" s="4"/>
      <c r="E159" s="4"/>
      <c r="F159" s="4"/>
    </row>
    <row r="160" spans="1:6" ht="15.75" x14ac:dyDescent="0.3">
      <c r="A160" s="4"/>
      <c r="B160" s="4"/>
      <c r="C160" s="4"/>
      <c r="D160" s="4"/>
      <c r="E160" s="4"/>
      <c r="F160" s="4"/>
    </row>
    <row r="161" spans="1:6" ht="15.75" x14ac:dyDescent="0.3">
      <c r="A161" s="4"/>
      <c r="B161" s="4"/>
      <c r="C161" s="4"/>
      <c r="D161" s="4"/>
      <c r="E161" s="4"/>
      <c r="F161" s="4"/>
    </row>
    <row r="162" spans="1:6" ht="15.75" x14ac:dyDescent="0.3">
      <c r="A162" s="4"/>
      <c r="B162" s="4"/>
      <c r="C162" s="4"/>
      <c r="D162" s="4"/>
      <c r="E162" s="4"/>
      <c r="F162" s="4"/>
    </row>
    <row r="163" spans="1:6" ht="15.75" x14ac:dyDescent="0.3">
      <c r="A163" s="4"/>
      <c r="B163" s="4"/>
      <c r="C163" s="4"/>
      <c r="D163" s="4"/>
      <c r="E163" s="4"/>
      <c r="F163" s="4"/>
    </row>
    <row r="164" spans="1:6" ht="15.75" x14ac:dyDescent="0.3">
      <c r="A164" s="4"/>
      <c r="B164" s="4"/>
      <c r="C164" s="4"/>
      <c r="D164" s="4"/>
      <c r="E164" s="4"/>
      <c r="F164" s="4"/>
    </row>
    <row r="165" spans="1:6" ht="15.75" x14ac:dyDescent="0.3">
      <c r="A165" s="4"/>
      <c r="B165" s="4"/>
      <c r="C165" s="4"/>
      <c r="D165" s="4"/>
      <c r="E165" s="4"/>
      <c r="F165" s="4"/>
    </row>
    <row r="166" spans="1:6" ht="15.75" x14ac:dyDescent="0.3">
      <c r="A166" s="4"/>
      <c r="B166" s="4"/>
      <c r="C166" s="4"/>
      <c r="D166" s="4"/>
      <c r="E166" s="4"/>
      <c r="F166" s="4"/>
    </row>
    <row r="167" spans="1:6" ht="15.75" x14ac:dyDescent="0.3">
      <c r="A167" s="4"/>
      <c r="B167" s="4"/>
      <c r="C167" s="4"/>
      <c r="D167" s="4"/>
      <c r="E167" s="4"/>
      <c r="F167" s="4"/>
    </row>
    <row r="168" spans="1:6" ht="15.75" x14ac:dyDescent="0.3">
      <c r="A168" s="4"/>
      <c r="B168" s="4"/>
      <c r="C168" s="4"/>
      <c r="D168" s="4"/>
      <c r="E168" s="4"/>
      <c r="F168" s="4"/>
    </row>
    <row r="169" spans="1:6" ht="15.75" x14ac:dyDescent="0.3">
      <c r="A169" s="4"/>
      <c r="B169" s="4"/>
      <c r="C169" s="4"/>
      <c r="D169" s="4"/>
      <c r="E169" s="4"/>
      <c r="F169" s="4"/>
    </row>
    <row r="170" spans="1:6" ht="15.75" x14ac:dyDescent="0.3">
      <c r="A170" s="4"/>
      <c r="B170" s="4"/>
      <c r="C170" s="4"/>
      <c r="D170" s="4"/>
      <c r="E170" s="4"/>
      <c r="F170" s="4"/>
    </row>
    <row r="171" spans="1:6" ht="15.75" x14ac:dyDescent="0.3">
      <c r="A171" s="4"/>
      <c r="B171" s="4"/>
      <c r="C171" s="4"/>
      <c r="D171" s="4"/>
      <c r="E171" s="4"/>
      <c r="F171" s="4"/>
    </row>
    <row r="172" spans="1:6" ht="15.75" x14ac:dyDescent="0.3">
      <c r="A172" s="4"/>
      <c r="B172" s="4"/>
      <c r="C172" s="4"/>
      <c r="D172" s="4"/>
      <c r="E172" s="4"/>
      <c r="F172" s="4"/>
    </row>
    <row r="173" spans="1:6" ht="15.75" x14ac:dyDescent="0.3">
      <c r="A173" s="4"/>
      <c r="B173" s="4"/>
      <c r="C173" s="4"/>
      <c r="D173" s="4"/>
      <c r="E173" s="4"/>
      <c r="F173" s="4"/>
    </row>
    <row r="174" spans="1:6" ht="15.75" x14ac:dyDescent="0.3">
      <c r="A174" s="4"/>
      <c r="B174" s="4"/>
      <c r="C174" s="4"/>
      <c r="D174" s="4"/>
      <c r="E174" s="4"/>
      <c r="F174" s="4"/>
    </row>
    <row r="175" spans="1:6" ht="15.75" x14ac:dyDescent="0.3">
      <c r="A175" s="4"/>
      <c r="B175" s="4"/>
      <c r="C175" s="4"/>
      <c r="D175" s="4"/>
      <c r="E175" s="4"/>
      <c r="F175" s="4"/>
    </row>
    <row r="176" spans="1:6" ht="15.75" x14ac:dyDescent="0.3">
      <c r="A176" s="4"/>
      <c r="B176" s="4"/>
      <c r="C176" s="4"/>
      <c r="D176" s="4"/>
      <c r="E176" s="4"/>
      <c r="F176" s="4"/>
    </row>
    <row r="177" spans="1:6" ht="15.75" x14ac:dyDescent="0.3">
      <c r="A177" s="4"/>
      <c r="B177" s="4"/>
      <c r="C177" s="4"/>
      <c r="D177" s="4"/>
      <c r="E177" s="4"/>
      <c r="F177" s="4"/>
    </row>
    <row r="178" spans="1:6" ht="15.75" x14ac:dyDescent="0.3">
      <c r="A178" s="4"/>
      <c r="B178" s="4"/>
      <c r="C178" s="4"/>
      <c r="D178" s="4"/>
      <c r="E178" s="4"/>
      <c r="F178" s="4"/>
    </row>
    <row r="179" spans="1:6" ht="15.75" x14ac:dyDescent="0.3">
      <c r="A179" s="4"/>
      <c r="B179" s="4"/>
      <c r="C179" s="4"/>
      <c r="D179" s="4"/>
      <c r="E179" s="4"/>
      <c r="F179" s="4"/>
    </row>
    <row r="180" spans="1:6" ht="15.75" x14ac:dyDescent="0.3">
      <c r="A180" s="4"/>
      <c r="B180" s="4"/>
      <c r="C180" s="4"/>
      <c r="D180" s="4"/>
      <c r="E180" s="4"/>
      <c r="F180" s="4"/>
    </row>
    <row r="181" spans="1:6" ht="15.75" x14ac:dyDescent="0.3">
      <c r="A181" s="4"/>
      <c r="B181" s="4"/>
      <c r="C181" s="4"/>
      <c r="D181" s="4"/>
      <c r="E181" s="4"/>
      <c r="F181" s="4"/>
    </row>
    <row r="182" spans="1:6" ht="15.75" x14ac:dyDescent="0.3">
      <c r="A182" s="4"/>
      <c r="B182" s="4"/>
      <c r="C182" s="4"/>
      <c r="D182" s="4"/>
      <c r="E182" s="4"/>
      <c r="F182" s="4"/>
    </row>
    <row r="183" spans="1:6" ht="15.75" x14ac:dyDescent="0.3">
      <c r="A183" s="4"/>
      <c r="B183" s="4"/>
      <c r="C183" s="4"/>
      <c r="D183" s="4"/>
      <c r="E183" s="4"/>
      <c r="F183" s="4"/>
    </row>
    <row r="184" spans="1:6" ht="15.75" x14ac:dyDescent="0.3">
      <c r="A184" s="4"/>
      <c r="B184" s="4"/>
      <c r="C184" s="4"/>
      <c r="D184" s="4"/>
      <c r="E184" s="4"/>
      <c r="F184" s="4"/>
    </row>
    <row r="185" spans="1:6" ht="15.75" x14ac:dyDescent="0.3">
      <c r="A185" s="4"/>
      <c r="B185" s="4"/>
      <c r="C185" s="4"/>
      <c r="D185" s="4"/>
      <c r="E185" s="4"/>
      <c r="F185" s="4"/>
    </row>
    <row r="186" spans="1:6" ht="15.75" x14ac:dyDescent="0.3">
      <c r="A186" s="4"/>
      <c r="B186" s="4"/>
      <c r="C186" s="4"/>
      <c r="D186" s="4"/>
      <c r="E186" s="4"/>
      <c r="F186" s="4"/>
    </row>
    <row r="187" spans="1:6" ht="15.75" x14ac:dyDescent="0.3">
      <c r="A187" s="4"/>
      <c r="B187" s="4"/>
      <c r="C187" s="4"/>
      <c r="D187" s="4"/>
      <c r="E187" s="4"/>
      <c r="F187" s="4"/>
    </row>
    <row r="188" spans="1:6" ht="15.75" x14ac:dyDescent="0.3">
      <c r="A188" s="4"/>
      <c r="B188" s="4"/>
      <c r="C188" s="4"/>
      <c r="D188" s="4"/>
      <c r="E188" s="4"/>
      <c r="F188" s="4"/>
    </row>
    <row r="189" spans="1:6" ht="15.75" x14ac:dyDescent="0.3">
      <c r="A189" s="4"/>
      <c r="B189" s="4"/>
      <c r="C189" s="4"/>
      <c r="D189" s="4"/>
      <c r="E189" s="4"/>
      <c r="F189" s="4"/>
    </row>
    <row r="190" spans="1:6" ht="15.75" x14ac:dyDescent="0.3">
      <c r="A190" s="4"/>
      <c r="B190" s="4"/>
      <c r="C190" s="4"/>
      <c r="D190" s="4"/>
      <c r="E190" s="4"/>
      <c r="F190" s="4"/>
    </row>
    <row r="191" spans="1:6" ht="15.75" x14ac:dyDescent="0.3">
      <c r="A191" s="4"/>
      <c r="B191" s="4"/>
      <c r="C191" s="4"/>
      <c r="D191" s="4"/>
      <c r="E191" s="4"/>
      <c r="F191" s="4"/>
    </row>
    <row r="192" spans="1:6" ht="15.75" x14ac:dyDescent="0.3">
      <c r="A192" s="4"/>
      <c r="B192" s="4"/>
      <c r="C192" s="4"/>
      <c r="D192" s="4"/>
      <c r="E192" s="4"/>
      <c r="F192" s="4"/>
    </row>
    <row r="193" spans="1:6" ht="15.75" x14ac:dyDescent="0.3">
      <c r="A193" s="4"/>
      <c r="B193" s="4"/>
      <c r="C193" s="4"/>
      <c r="D193" s="4"/>
      <c r="E193" s="4"/>
      <c r="F193" s="4"/>
    </row>
    <row r="194" spans="1:6" ht="15.75" x14ac:dyDescent="0.3">
      <c r="A194" s="4"/>
      <c r="B194" s="4"/>
      <c r="C194" s="4"/>
      <c r="D194" s="4"/>
      <c r="E194" s="4"/>
      <c r="F194" s="4"/>
    </row>
    <row r="195" spans="1:6" ht="15.75" x14ac:dyDescent="0.3">
      <c r="A195" s="4"/>
      <c r="B195" s="4"/>
      <c r="C195" s="4"/>
      <c r="D195" s="4"/>
      <c r="E195" s="4"/>
      <c r="F195" s="4"/>
    </row>
    <row r="196" spans="1:6" ht="15.75" x14ac:dyDescent="0.3">
      <c r="A196" s="4"/>
      <c r="B196" s="4"/>
      <c r="C196" s="4"/>
      <c r="D196" s="4"/>
      <c r="E196" s="4"/>
      <c r="F196" s="4"/>
    </row>
    <row r="197" spans="1:6" ht="15.75" x14ac:dyDescent="0.3">
      <c r="A197" s="4"/>
      <c r="B197" s="4"/>
      <c r="C197" s="4"/>
      <c r="D197" s="4"/>
      <c r="E197" s="4"/>
      <c r="F197" s="4"/>
    </row>
    <row r="198" spans="1:6" ht="15.75" x14ac:dyDescent="0.3">
      <c r="A198" s="4"/>
      <c r="B198" s="4"/>
      <c r="C198" s="4"/>
      <c r="D198" s="4"/>
      <c r="E198" s="4"/>
      <c r="F198" s="4"/>
    </row>
    <row r="199" spans="1:6" ht="15.75" x14ac:dyDescent="0.3">
      <c r="A199" s="4"/>
      <c r="B199" s="4"/>
      <c r="C199" s="4"/>
      <c r="D199" s="4"/>
      <c r="E199" s="4"/>
      <c r="F199" s="4"/>
    </row>
    <row r="200" spans="1:6" ht="15.75" x14ac:dyDescent="0.3">
      <c r="A200" s="4"/>
      <c r="B200" s="4"/>
      <c r="C200" s="4"/>
      <c r="D200" s="4"/>
      <c r="E200" s="4"/>
      <c r="F200" s="4"/>
    </row>
    <row r="201" spans="1:6" ht="15.75" x14ac:dyDescent="0.3">
      <c r="A201" s="4"/>
      <c r="B201" s="4"/>
      <c r="C201" s="4"/>
      <c r="D201" s="4"/>
      <c r="E201" s="4"/>
      <c r="F201" s="4"/>
    </row>
    <row r="202" spans="1:6" ht="15.75" x14ac:dyDescent="0.3">
      <c r="A202" s="4"/>
      <c r="B202" s="4"/>
      <c r="C202" s="4"/>
      <c r="D202" s="4"/>
      <c r="E202" s="4"/>
      <c r="F202" s="4"/>
    </row>
    <row r="203" spans="1:6" ht="15.75" x14ac:dyDescent="0.3">
      <c r="A203" s="4"/>
      <c r="B203" s="4"/>
      <c r="C203" s="4"/>
      <c r="D203" s="4"/>
      <c r="E203" s="4"/>
      <c r="F203" s="4"/>
    </row>
    <row r="204" spans="1:6" ht="15.75" x14ac:dyDescent="0.3">
      <c r="A204" s="4"/>
      <c r="B204" s="4"/>
      <c r="C204" s="4"/>
      <c r="D204" s="4"/>
      <c r="E204" s="4"/>
      <c r="F204" s="4"/>
    </row>
    <row r="205" spans="1:6" ht="15.75" x14ac:dyDescent="0.3">
      <c r="A205" s="4"/>
      <c r="B205" s="4"/>
      <c r="C205" s="4"/>
      <c r="D205" s="4"/>
      <c r="E205" s="4"/>
      <c r="F205" s="4"/>
    </row>
    <row r="206" spans="1:6" ht="15.75" x14ac:dyDescent="0.3">
      <c r="A206" s="4"/>
      <c r="B206" s="4"/>
      <c r="C206" s="4"/>
      <c r="D206" s="4"/>
      <c r="E206" s="4"/>
      <c r="F206" s="4"/>
    </row>
    <row r="207" spans="1:6" ht="15.75" x14ac:dyDescent="0.3">
      <c r="A207" s="4"/>
      <c r="B207" s="4"/>
      <c r="C207" s="4"/>
      <c r="D207" s="4"/>
      <c r="E207" s="4"/>
      <c r="F207" s="4"/>
    </row>
    <row r="208" spans="1:6" ht="15.75" x14ac:dyDescent="0.3">
      <c r="A208" s="4"/>
      <c r="B208" s="4"/>
      <c r="C208" s="4"/>
      <c r="D208" s="4"/>
      <c r="E208" s="4"/>
      <c r="F208" s="4"/>
    </row>
    <row r="209" spans="1:6" ht="15.75" x14ac:dyDescent="0.3">
      <c r="A209" s="4"/>
      <c r="B209" s="4"/>
      <c r="C209" s="4"/>
      <c r="D209" s="4"/>
      <c r="E209" s="4"/>
      <c r="F209" s="4"/>
    </row>
    <row r="210" spans="1:6" ht="15.75" x14ac:dyDescent="0.3">
      <c r="A210" s="4"/>
      <c r="B210" s="4"/>
      <c r="C210" s="4"/>
      <c r="D210" s="4"/>
      <c r="E210" s="4"/>
      <c r="F210" s="4"/>
    </row>
    <row r="211" spans="1:6" ht="15.75" x14ac:dyDescent="0.3">
      <c r="A211" s="4"/>
      <c r="B211" s="4"/>
      <c r="C211" s="4"/>
      <c r="D211" s="4"/>
      <c r="E211" s="4"/>
      <c r="F211" s="4"/>
    </row>
    <row r="212" spans="1:6" ht="15.75" x14ac:dyDescent="0.3">
      <c r="A212" s="4"/>
      <c r="B212" s="4"/>
      <c r="C212" s="4"/>
      <c r="D212" s="4"/>
      <c r="E212" s="4"/>
      <c r="F212" s="4"/>
    </row>
    <row r="213" spans="1:6" ht="15.75" x14ac:dyDescent="0.3">
      <c r="A213" s="4"/>
      <c r="B213" s="4"/>
      <c r="C213" s="4"/>
      <c r="D213" s="4"/>
      <c r="E213" s="4"/>
      <c r="F213" s="4"/>
    </row>
    <row r="214" spans="1:6" ht="15.75" x14ac:dyDescent="0.3">
      <c r="A214" s="4"/>
      <c r="B214" s="4"/>
      <c r="C214" s="4"/>
      <c r="D214" s="4"/>
      <c r="E214" s="4"/>
      <c r="F214" s="4"/>
    </row>
    <row r="215" spans="1:6" ht="15.75" x14ac:dyDescent="0.3">
      <c r="A215" s="4"/>
      <c r="B215" s="4"/>
      <c r="C215" s="4"/>
      <c r="D215" s="4"/>
      <c r="E215" s="4"/>
      <c r="F215" s="4"/>
    </row>
    <row r="216" spans="1:6" ht="15.75" x14ac:dyDescent="0.3">
      <c r="A216" s="4"/>
      <c r="B216" s="4"/>
      <c r="C216" s="4"/>
      <c r="D216" s="4"/>
      <c r="E216" s="4"/>
      <c r="F216" s="4"/>
    </row>
    <row r="217" spans="1:6" ht="15.75" x14ac:dyDescent="0.3">
      <c r="A217" s="4"/>
      <c r="B217" s="4"/>
      <c r="C217" s="4"/>
      <c r="D217" s="4"/>
      <c r="E217" s="4"/>
      <c r="F217" s="4"/>
    </row>
    <row r="218" spans="1:6" ht="15.75" x14ac:dyDescent="0.3">
      <c r="A218" s="4"/>
      <c r="B218" s="4"/>
      <c r="C218" s="4"/>
      <c r="D218" s="4"/>
      <c r="E218" s="4"/>
      <c r="F218" s="4"/>
    </row>
    <row r="219" spans="1:6" ht="15.75" x14ac:dyDescent="0.3">
      <c r="A219" s="4"/>
      <c r="B219" s="4"/>
      <c r="C219" s="4"/>
      <c r="D219" s="4"/>
      <c r="E219" s="4"/>
      <c r="F219" s="4"/>
    </row>
    <row r="220" spans="1:6" ht="15.75" x14ac:dyDescent="0.3">
      <c r="A220" s="4"/>
      <c r="B220" s="4"/>
      <c r="C220" s="4"/>
      <c r="D220" s="4"/>
      <c r="E220" s="4"/>
      <c r="F220" s="4"/>
    </row>
    <row r="221" spans="1:6" ht="15.75" x14ac:dyDescent="0.3">
      <c r="A221" s="4"/>
      <c r="B221" s="4"/>
      <c r="C221" s="4"/>
      <c r="D221" s="4"/>
      <c r="E221" s="4"/>
      <c r="F221" s="4"/>
    </row>
    <row r="222" spans="1:6" ht="15.75" x14ac:dyDescent="0.3">
      <c r="A222" s="4"/>
      <c r="B222" s="4"/>
      <c r="C222" s="4"/>
      <c r="D222" s="4"/>
      <c r="E222" s="4"/>
      <c r="F222" s="4"/>
    </row>
    <row r="223" spans="1:6" ht="15.75" x14ac:dyDescent="0.3">
      <c r="A223" s="4"/>
      <c r="B223" s="4"/>
      <c r="C223" s="4"/>
      <c r="D223" s="4"/>
      <c r="E223" s="4"/>
      <c r="F223" s="4"/>
    </row>
    <row r="224" spans="1:6" ht="15.75" x14ac:dyDescent="0.3">
      <c r="A224" s="4"/>
      <c r="B224" s="4"/>
      <c r="C224" s="4"/>
      <c r="D224" s="4"/>
      <c r="E224" s="4"/>
      <c r="F224" s="4"/>
    </row>
    <row r="225" spans="1:6" ht="15.75" x14ac:dyDescent="0.3">
      <c r="A225" s="4"/>
      <c r="B225" s="4"/>
      <c r="C225" s="4"/>
      <c r="D225" s="4"/>
      <c r="E225" s="4"/>
      <c r="F225" s="4"/>
    </row>
    <row r="226" spans="1:6" ht="15.75" x14ac:dyDescent="0.3">
      <c r="A226" s="4"/>
      <c r="B226" s="4"/>
      <c r="C226" s="4"/>
      <c r="D226" s="4"/>
      <c r="E226" s="4"/>
      <c r="F226" s="4"/>
    </row>
    <row r="227" spans="1:6" ht="15.75" x14ac:dyDescent="0.3">
      <c r="A227" s="4"/>
      <c r="B227" s="4"/>
      <c r="C227" s="4"/>
      <c r="D227" s="4"/>
      <c r="E227" s="4"/>
      <c r="F227" s="4"/>
    </row>
    <row r="228" spans="1:6" ht="15.75" x14ac:dyDescent="0.3">
      <c r="A228" s="4"/>
      <c r="B228" s="4"/>
      <c r="C228" s="4"/>
      <c r="D228" s="4"/>
      <c r="E228" s="4"/>
      <c r="F228" s="4"/>
    </row>
    <row r="229" spans="1:6" ht="15.75" x14ac:dyDescent="0.3">
      <c r="A229" s="4"/>
      <c r="B229" s="4"/>
      <c r="C229" s="4"/>
      <c r="D229" s="4"/>
      <c r="E229" s="4"/>
      <c r="F229" s="4"/>
    </row>
    <row r="230" spans="1:6" ht="15.75" x14ac:dyDescent="0.3">
      <c r="A230" s="4"/>
      <c r="B230" s="4"/>
      <c r="C230" s="4"/>
      <c r="D230" s="4"/>
      <c r="E230" s="4"/>
      <c r="F230" s="4"/>
    </row>
    <row r="231" spans="1:6" ht="15.75" x14ac:dyDescent="0.3">
      <c r="A231" s="4"/>
      <c r="B231" s="4"/>
      <c r="C231" s="4"/>
      <c r="D231" s="4"/>
      <c r="E231" s="4"/>
      <c r="F231" s="4"/>
    </row>
    <row r="232" spans="1:6" ht="15.75" x14ac:dyDescent="0.3">
      <c r="A232" s="4"/>
      <c r="B232" s="4"/>
      <c r="C232" s="4"/>
      <c r="D232" s="4"/>
      <c r="E232" s="4"/>
      <c r="F232" s="4"/>
    </row>
    <row r="233" spans="1:6" ht="15.75" x14ac:dyDescent="0.3">
      <c r="A233" s="4"/>
      <c r="B233" s="4"/>
      <c r="C233" s="4"/>
      <c r="D233" s="4"/>
      <c r="E233" s="4"/>
      <c r="F233" s="4"/>
    </row>
    <row r="234" spans="1:6" ht="15.75" x14ac:dyDescent="0.3">
      <c r="A234" s="4"/>
      <c r="B234" s="4"/>
      <c r="C234" s="4"/>
      <c r="D234" s="4"/>
      <c r="E234" s="4"/>
      <c r="F234" s="4"/>
    </row>
    <row r="235" spans="1:6" ht="15.75" x14ac:dyDescent="0.3">
      <c r="A235" s="4"/>
      <c r="B235" s="4"/>
      <c r="C235" s="4"/>
      <c r="D235" s="4"/>
      <c r="E235" s="4"/>
      <c r="F235" s="4"/>
    </row>
    <row r="236" spans="1:6" ht="15.75" x14ac:dyDescent="0.3">
      <c r="A236" s="4"/>
      <c r="B236" s="4"/>
      <c r="C236" s="4"/>
      <c r="D236" s="4"/>
      <c r="E236" s="4"/>
      <c r="F236" s="4"/>
    </row>
    <row r="237" spans="1:6" ht="15.75" x14ac:dyDescent="0.3">
      <c r="A237" s="4"/>
      <c r="B237" s="4"/>
      <c r="C237" s="4"/>
      <c r="D237" s="4"/>
      <c r="E237" s="4"/>
      <c r="F237" s="4"/>
    </row>
    <row r="238" spans="1:6" ht="15.75" x14ac:dyDescent="0.3">
      <c r="A238" s="4"/>
      <c r="B238" s="4"/>
      <c r="C238" s="4"/>
      <c r="D238" s="4"/>
      <c r="E238" s="4"/>
      <c r="F238" s="4"/>
    </row>
    <row r="239" spans="1:6" ht="15.75" x14ac:dyDescent="0.3">
      <c r="A239" s="4"/>
      <c r="B239" s="4"/>
      <c r="C239" s="4"/>
      <c r="D239" s="4"/>
      <c r="E239" s="4"/>
      <c r="F239" s="4"/>
    </row>
    <row r="240" spans="1:6" ht="15.75" x14ac:dyDescent="0.3">
      <c r="A240" s="4"/>
      <c r="B240" s="4"/>
      <c r="C240" s="4"/>
      <c r="D240" s="4"/>
      <c r="E240" s="4"/>
      <c r="F240" s="4"/>
    </row>
    <row r="241" spans="1:6" ht="15.75" x14ac:dyDescent="0.3">
      <c r="A241" s="4"/>
      <c r="B241" s="4"/>
      <c r="C241" s="4"/>
      <c r="D241" s="4"/>
      <c r="E241" s="4"/>
      <c r="F241" s="4"/>
    </row>
    <row r="242" spans="1:6" ht="15.75" x14ac:dyDescent="0.3">
      <c r="A242" s="4"/>
      <c r="B242" s="4"/>
      <c r="C242" s="4"/>
      <c r="D242" s="4"/>
      <c r="E242" s="4"/>
      <c r="F242" s="4"/>
    </row>
    <row r="243" spans="1:6" ht="15.75" x14ac:dyDescent="0.3">
      <c r="A243" s="4"/>
      <c r="B243" s="4"/>
      <c r="C243" s="4"/>
      <c r="D243" s="4"/>
      <c r="E243" s="4"/>
      <c r="F243" s="4"/>
    </row>
    <row r="244" spans="1:6" ht="15.75" x14ac:dyDescent="0.3">
      <c r="A244" s="4"/>
      <c r="B244" s="4"/>
      <c r="C244" s="4"/>
      <c r="D244" s="4"/>
      <c r="E244" s="4"/>
      <c r="F244" s="4"/>
    </row>
    <row r="245" spans="1:6" ht="15.75" x14ac:dyDescent="0.3">
      <c r="A245" s="4"/>
      <c r="B245" s="4"/>
      <c r="C245" s="4"/>
      <c r="D245" s="4"/>
      <c r="E245" s="4"/>
      <c r="F245" s="4"/>
    </row>
    <row r="246" spans="1:6" ht="15.75" x14ac:dyDescent="0.3">
      <c r="A246" s="4"/>
      <c r="B246" s="4"/>
      <c r="C246" s="4"/>
      <c r="D246" s="4"/>
      <c r="E246" s="4"/>
      <c r="F246" s="4"/>
    </row>
    <row r="247" spans="1:6" ht="15.75" x14ac:dyDescent="0.3">
      <c r="A247" s="4"/>
      <c r="B247" s="4"/>
      <c r="C247" s="4"/>
      <c r="D247" s="4"/>
      <c r="E247" s="4"/>
      <c r="F247" s="4"/>
    </row>
    <row r="248" spans="1:6" ht="15.75" x14ac:dyDescent="0.3">
      <c r="A248" s="4"/>
      <c r="B248" s="4"/>
      <c r="C248" s="4"/>
      <c r="D248" s="4"/>
      <c r="E248" s="4"/>
      <c r="F248" s="4"/>
    </row>
    <row r="249" spans="1:6" ht="15.75" x14ac:dyDescent="0.3">
      <c r="A249" s="4"/>
      <c r="B249" s="4"/>
      <c r="C249" s="4"/>
      <c r="D249" s="4"/>
      <c r="E249" s="4"/>
      <c r="F249" s="4"/>
    </row>
    <row r="250" spans="1:6" ht="15.75" x14ac:dyDescent="0.3">
      <c r="A250" s="4"/>
      <c r="B250" s="4"/>
      <c r="C250" s="4"/>
      <c r="D250" s="4"/>
      <c r="E250" s="4"/>
      <c r="F250" s="4"/>
    </row>
    <row r="251" spans="1:6" ht="15.75" x14ac:dyDescent="0.3">
      <c r="A251" s="4"/>
      <c r="B251" s="4"/>
      <c r="C251" s="4"/>
      <c r="D251" s="4"/>
      <c r="E251" s="4"/>
      <c r="F251" s="4"/>
    </row>
    <row r="252" spans="1:6" ht="15.75" x14ac:dyDescent="0.3">
      <c r="A252" s="4"/>
      <c r="B252" s="4"/>
      <c r="C252" s="4"/>
      <c r="D252" s="4"/>
      <c r="E252" s="4"/>
      <c r="F252" s="4"/>
    </row>
    <row r="253" spans="1:6" ht="15.75" x14ac:dyDescent="0.3">
      <c r="A253" s="4"/>
      <c r="B253" s="4"/>
      <c r="C253" s="4"/>
      <c r="D253" s="4"/>
      <c r="E253" s="4"/>
      <c r="F253" s="4"/>
    </row>
    <row r="254" spans="1:6" ht="15.75" x14ac:dyDescent="0.3">
      <c r="A254" s="4"/>
      <c r="B254" s="4"/>
      <c r="C254" s="4"/>
      <c r="D254" s="4"/>
      <c r="E254" s="4"/>
      <c r="F254" s="4"/>
    </row>
    <row r="255" spans="1:6" ht="15.75" x14ac:dyDescent="0.3">
      <c r="A255" s="4"/>
      <c r="B255" s="4"/>
      <c r="C255" s="4"/>
      <c r="D255" s="4"/>
      <c r="E255" s="4"/>
      <c r="F255" s="4"/>
    </row>
    <row r="256" spans="1:6" ht="15.75" x14ac:dyDescent="0.3">
      <c r="A256" s="4"/>
      <c r="B256" s="4"/>
      <c r="C256" s="4"/>
      <c r="D256" s="4"/>
      <c r="E256" s="4"/>
      <c r="F256" s="4"/>
    </row>
    <row r="257" spans="1:6" ht="15.75" x14ac:dyDescent="0.3">
      <c r="A257" s="4"/>
      <c r="B257" s="4"/>
      <c r="C257" s="4"/>
      <c r="D257" s="4"/>
      <c r="E257" s="4"/>
      <c r="F257" s="4"/>
    </row>
    <row r="258" spans="1:6" ht="15.75" x14ac:dyDescent="0.3">
      <c r="A258" s="4"/>
      <c r="B258" s="4"/>
      <c r="C258" s="4"/>
      <c r="D258" s="4"/>
      <c r="E258" s="4"/>
      <c r="F258" s="4"/>
    </row>
    <row r="259" spans="1:6" ht="15.75" x14ac:dyDescent="0.3">
      <c r="A259" s="4"/>
      <c r="B259" s="4"/>
      <c r="C259" s="4"/>
      <c r="D259" s="4"/>
      <c r="E259" s="4"/>
      <c r="F259" s="4"/>
    </row>
    <row r="260" spans="1:6" ht="15.75" x14ac:dyDescent="0.3">
      <c r="A260" s="4"/>
      <c r="B260" s="4"/>
      <c r="C260" s="4"/>
      <c r="D260" s="4"/>
      <c r="E260" s="4"/>
      <c r="F260" s="4"/>
    </row>
    <row r="261" spans="1:6" ht="15.75" x14ac:dyDescent="0.3">
      <c r="A261" s="4"/>
      <c r="B261" s="4"/>
      <c r="C261" s="4"/>
      <c r="D261" s="4"/>
      <c r="E261" s="4"/>
      <c r="F261" s="4"/>
    </row>
    <row r="262" spans="1:6" ht="15.75" x14ac:dyDescent="0.3">
      <c r="A262" s="4"/>
      <c r="B262" s="4"/>
      <c r="C262" s="4"/>
      <c r="D262" s="4"/>
      <c r="E262" s="4"/>
      <c r="F262" s="4"/>
    </row>
    <row r="263" spans="1:6" ht="15.75" x14ac:dyDescent="0.3">
      <c r="A263" s="4"/>
      <c r="B263" s="4"/>
      <c r="C263" s="4"/>
      <c r="D263" s="4"/>
      <c r="E263" s="4"/>
      <c r="F263" s="4"/>
    </row>
    <row r="264" spans="1:6" ht="15.75" x14ac:dyDescent="0.3">
      <c r="A264" s="4"/>
      <c r="B264" s="4"/>
      <c r="C264" s="4"/>
      <c r="D264" s="4"/>
      <c r="E264" s="4"/>
      <c r="F264" s="4"/>
    </row>
    <row r="265" spans="1:6" ht="15.75" x14ac:dyDescent="0.3">
      <c r="A265" s="4"/>
      <c r="B265" s="4"/>
      <c r="C265" s="4"/>
      <c r="D265" s="4"/>
      <c r="E265" s="4"/>
      <c r="F265" s="4"/>
    </row>
    <row r="266" spans="1:6" ht="15.75" x14ac:dyDescent="0.3">
      <c r="A266" s="4"/>
      <c r="B266" s="4"/>
      <c r="C266" s="4"/>
      <c r="D266" s="4"/>
      <c r="E266" s="4"/>
      <c r="F266" s="4"/>
    </row>
    <row r="267" spans="1:6" ht="15.75" x14ac:dyDescent="0.3">
      <c r="A267" s="4"/>
      <c r="B267" s="4"/>
      <c r="C267" s="4"/>
      <c r="D267" s="4"/>
      <c r="E267" s="4"/>
      <c r="F267" s="4"/>
    </row>
    <row r="268" spans="1:6" ht="15.75" x14ac:dyDescent="0.3">
      <c r="A268" s="4"/>
      <c r="B268" s="4"/>
      <c r="C268" s="4"/>
      <c r="D268" s="4"/>
      <c r="E268" s="4"/>
      <c r="F268" s="4"/>
    </row>
    <row r="269" spans="1:6" ht="15.75" x14ac:dyDescent="0.3">
      <c r="A269" s="4"/>
      <c r="B269" s="4"/>
      <c r="C269" s="4"/>
      <c r="D269" s="4"/>
      <c r="E269" s="4"/>
      <c r="F269" s="4"/>
    </row>
    <row r="270" spans="1:6" ht="15.75" x14ac:dyDescent="0.3">
      <c r="A270" s="4"/>
      <c r="B270" s="4"/>
      <c r="C270" s="4"/>
      <c r="D270" s="4"/>
      <c r="E270" s="4"/>
      <c r="F270" s="4"/>
    </row>
    <row r="271" spans="1:6" ht="15.75" x14ac:dyDescent="0.3">
      <c r="A271" s="4"/>
      <c r="B271" s="4"/>
      <c r="C271" s="4"/>
      <c r="D271" s="4"/>
      <c r="E271" s="4"/>
      <c r="F271" s="4"/>
    </row>
    <row r="272" spans="1:6" ht="15.75" x14ac:dyDescent="0.3">
      <c r="A272" s="4"/>
      <c r="B272" s="4"/>
      <c r="C272" s="4"/>
      <c r="D272" s="4"/>
      <c r="E272" s="4"/>
      <c r="F272" s="4"/>
    </row>
    <row r="273" spans="1:6" ht="15.75" x14ac:dyDescent="0.3">
      <c r="A273" s="4"/>
      <c r="B273" s="4"/>
      <c r="C273" s="4"/>
      <c r="D273" s="4"/>
      <c r="E273" s="4"/>
      <c r="F273" s="4"/>
    </row>
    <row r="274" spans="1:6" ht="15.75" x14ac:dyDescent="0.3">
      <c r="A274" s="4"/>
      <c r="B274" s="4"/>
      <c r="C274" s="4"/>
      <c r="D274" s="4"/>
      <c r="E274" s="4"/>
      <c r="F274" s="4"/>
    </row>
    <row r="275" spans="1:6" ht="15.75" x14ac:dyDescent="0.3">
      <c r="A275" s="4"/>
      <c r="B275" s="4"/>
      <c r="C275" s="4"/>
      <c r="D275" s="4"/>
      <c r="E275" s="4"/>
      <c r="F275" s="4"/>
    </row>
    <row r="276" spans="1:6" ht="15.75" x14ac:dyDescent="0.3">
      <c r="A276" s="4"/>
      <c r="B276" s="4"/>
      <c r="C276" s="4"/>
      <c r="D276" s="4"/>
      <c r="E276" s="4"/>
      <c r="F276" s="4"/>
    </row>
    <row r="277" spans="1:6" ht="15.75" x14ac:dyDescent="0.3">
      <c r="A277" s="4"/>
      <c r="B277" s="4"/>
      <c r="C277" s="4"/>
      <c r="D277" s="4"/>
      <c r="E277" s="4"/>
      <c r="F277" s="4"/>
    </row>
    <row r="278" spans="1:6" ht="15.75" x14ac:dyDescent="0.3">
      <c r="A278" s="4"/>
      <c r="B278" s="4"/>
      <c r="C278" s="4"/>
      <c r="D278" s="4"/>
      <c r="E278" s="4"/>
      <c r="F278" s="4"/>
    </row>
    <row r="279" spans="1:6" ht="15.75" x14ac:dyDescent="0.3">
      <c r="A279" s="4"/>
      <c r="B279" s="4"/>
      <c r="C279" s="4"/>
      <c r="D279" s="4"/>
      <c r="E279" s="4"/>
      <c r="F279" s="4"/>
    </row>
    <row r="280" spans="1:6" ht="15.75" x14ac:dyDescent="0.3">
      <c r="A280" s="4"/>
      <c r="B280" s="4"/>
      <c r="C280" s="4"/>
      <c r="D280" s="4"/>
      <c r="E280" s="4"/>
      <c r="F280" s="4"/>
    </row>
    <row r="281" spans="1:6" ht="15.75" x14ac:dyDescent="0.3">
      <c r="A281" s="4"/>
      <c r="B281" s="4"/>
      <c r="C281" s="4"/>
      <c r="D281" s="4"/>
      <c r="E281" s="4"/>
      <c r="F281" s="4"/>
    </row>
    <row r="282" spans="1:6" ht="15.75" x14ac:dyDescent="0.3">
      <c r="A282" s="4"/>
      <c r="B282" s="4"/>
      <c r="C282" s="4"/>
      <c r="D282" s="4"/>
      <c r="E282" s="4"/>
      <c r="F282" s="4"/>
    </row>
    <row r="283" spans="1:6" ht="15.75" x14ac:dyDescent="0.3">
      <c r="A283" s="4"/>
      <c r="B283" s="4"/>
      <c r="C283" s="4"/>
      <c r="D283" s="4"/>
      <c r="E283" s="4"/>
      <c r="F283" s="4"/>
    </row>
    <row r="284" spans="1:6" ht="15.75" x14ac:dyDescent="0.3">
      <c r="A284" s="4"/>
      <c r="B284" s="4"/>
      <c r="C284" s="4"/>
      <c r="D284" s="4"/>
      <c r="E284" s="4"/>
      <c r="F284" s="4"/>
    </row>
    <row r="285" spans="1:6" ht="15.75" x14ac:dyDescent="0.3">
      <c r="A285" s="4"/>
      <c r="B285" s="4"/>
      <c r="C285" s="4"/>
      <c r="D285" s="4"/>
      <c r="E285" s="4"/>
      <c r="F285" s="4"/>
    </row>
    <row r="286" spans="1:6" ht="15.75" x14ac:dyDescent="0.3">
      <c r="A286" s="4"/>
      <c r="B286" s="4"/>
      <c r="C286" s="4"/>
      <c r="D286" s="4"/>
      <c r="E286" s="4"/>
      <c r="F286" s="4"/>
    </row>
    <row r="287" spans="1:6" ht="15.75" x14ac:dyDescent="0.3">
      <c r="A287" s="4"/>
      <c r="B287" s="4"/>
      <c r="C287" s="4"/>
      <c r="D287" s="4"/>
      <c r="E287" s="4"/>
      <c r="F287" s="4"/>
    </row>
    <row r="288" spans="1:6" ht="15.75" x14ac:dyDescent="0.3">
      <c r="A288" s="4"/>
      <c r="B288" s="4"/>
      <c r="C288" s="4"/>
      <c r="D288" s="4"/>
      <c r="E288" s="4"/>
      <c r="F288" s="4"/>
    </row>
    <row r="289" spans="1:6" ht="15.75" x14ac:dyDescent="0.3">
      <c r="A289" s="4"/>
      <c r="B289" s="4"/>
      <c r="C289" s="4"/>
      <c r="D289" s="4"/>
      <c r="E289" s="4"/>
      <c r="F289" s="4"/>
    </row>
    <row r="290" spans="1:6" ht="15.75" x14ac:dyDescent="0.3">
      <c r="A290" s="4"/>
      <c r="B290" s="4"/>
      <c r="C290" s="4"/>
      <c r="D290" s="4"/>
      <c r="E290" s="4"/>
      <c r="F290" s="4"/>
    </row>
    <row r="291" spans="1:6" ht="15.75" x14ac:dyDescent="0.3">
      <c r="A291" s="4"/>
      <c r="B291" s="4"/>
      <c r="C291" s="4"/>
      <c r="D291" s="4"/>
      <c r="E291" s="4"/>
      <c r="F291" s="4"/>
    </row>
    <row r="292" spans="1:6" ht="15.75" x14ac:dyDescent="0.3">
      <c r="A292" s="4"/>
      <c r="B292" s="4"/>
      <c r="C292" s="4"/>
      <c r="D292" s="4"/>
      <c r="E292" s="4"/>
      <c r="F292" s="4"/>
    </row>
    <row r="293" spans="1:6" ht="15.75" x14ac:dyDescent="0.3">
      <c r="A293" s="4"/>
      <c r="B293" s="4"/>
      <c r="C293" s="4"/>
      <c r="D293" s="4"/>
      <c r="E293" s="4"/>
      <c r="F293" s="4"/>
    </row>
    <row r="294" spans="1:6" ht="15.75" x14ac:dyDescent="0.3">
      <c r="A294" s="4"/>
      <c r="B294" s="4"/>
      <c r="C294" s="4"/>
      <c r="D294" s="4"/>
      <c r="E294" s="4"/>
      <c r="F294" s="4"/>
    </row>
    <row r="295" spans="1:6" ht="15.75" x14ac:dyDescent="0.3">
      <c r="A295" s="4"/>
      <c r="B295" s="4"/>
      <c r="C295" s="4"/>
      <c r="D295" s="4"/>
      <c r="E295" s="4"/>
      <c r="F295" s="4"/>
    </row>
    <row r="296" spans="1:6" ht="15.75" x14ac:dyDescent="0.3">
      <c r="A296" s="4"/>
      <c r="B296" s="4"/>
      <c r="C296" s="4"/>
      <c r="D296" s="4"/>
      <c r="E296" s="4"/>
      <c r="F296" s="4"/>
    </row>
    <row r="297" spans="1:6" ht="15.75" x14ac:dyDescent="0.3">
      <c r="A297" s="4"/>
      <c r="B297" s="4"/>
      <c r="C297" s="4"/>
      <c r="D297" s="4"/>
      <c r="E297" s="4"/>
      <c r="F297" s="4"/>
    </row>
    <row r="298" spans="1:6" ht="15.75" x14ac:dyDescent="0.3">
      <c r="A298" s="4"/>
      <c r="B298" s="4"/>
      <c r="C298" s="4"/>
      <c r="D298" s="4"/>
      <c r="E298" s="4"/>
      <c r="F298" s="4"/>
    </row>
    <row r="299" spans="1:6" ht="15.75" x14ac:dyDescent="0.3">
      <c r="A299" s="4"/>
      <c r="B299" s="4"/>
      <c r="C299" s="4"/>
      <c r="D299" s="4"/>
      <c r="E299" s="4"/>
      <c r="F299" s="4"/>
    </row>
    <row r="300" spans="1:6" ht="15.75" x14ac:dyDescent="0.3">
      <c r="A300" s="4"/>
      <c r="B300" s="4"/>
      <c r="C300" s="4"/>
      <c r="D300" s="4"/>
      <c r="E300" s="4"/>
      <c r="F300" s="4"/>
    </row>
    <row r="301" spans="1:6" ht="15.75" x14ac:dyDescent="0.3">
      <c r="A301" s="4"/>
      <c r="B301" s="4"/>
      <c r="C301" s="4"/>
      <c r="D301" s="4"/>
      <c r="E301" s="4"/>
      <c r="F301" s="4"/>
    </row>
    <row r="302" spans="1:6" ht="15.75" x14ac:dyDescent="0.3">
      <c r="A302" s="4"/>
      <c r="B302" s="4"/>
      <c r="C302" s="4"/>
      <c r="D302" s="4"/>
      <c r="E302" s="4"/>
      <c r="F302" s="4"/>
    </row>
    <row r="303" spans="1:6" ht="15.75" x14ac:dyDescent="0.3">
      <c r="A303" s="4"/>
      <c r="B303" s="4"/>
      <c r="C303" s="4"/>
      <c r="D303" s="4"/>
      <c r="E303" s="4"/>
      <c r="F303" s="4"/>
    </row>
    <row r="304" spans="1:6" ht="15.75" x14ac:dyDescent="0.3">
      <c r="A304" s="4"/>
      <c r="B304" s="4"/>
      <c r="C304" s="4"/>
      <c r="D304" s="4"/>
      <c r="E304" s="4"/>
      <c r="F304" s="4"/>
    </row>
    <row r="305" spans="1:6" ht="15.75" x14ac:dyDescent="0.3">
      <c r="A305" s="4"/>
      <c r="B305" s="4"/>
      <c r="C305" s="4"/>
      <c r="D305" s="4"/>
      <c r="E305" s="4"/>
      <c r="F305" s="4"/>
    </row>
    <row r="306" spans="1:6" ht="15.75" x14ac:dyDescent="0.3">
      <c r="A306" s="4"/>
      <c r="B306" s="4"/>
      <c r="C306" s="4"/>
      <c r="D306" s="4"/>
      <c r="E306" s="4"/>
      <c r="F306" s="4"/>
    </row>
    <row r="307" spans="1:6" ht="15.75" x14ac:dyDescent="0.3">
      <c r="A307" s="4"/>
      <c r="B307" s="4"/>
      <c r="C307" s="4"/>
      <c r="D307" s="4"/>
      <c r="E307" s="4"/>
      <c r="F307" s="4"/>
    </row>
    <row r="308" spans="1:6" ht="15.75" x14ac:dyDescent="0.3">
      <c r="A308" s="4"/>
      <c r="B308" s="4"/>
      <c r="C308" s="4"/>
      <c r="D308" s="4"/>
      <c r="E308" s="4"/>
      <c r="F308" s="4"/>
    </row>
    <row r="309" spans="1:6" ht="15.75" x14ac:dyDescent="0.3">
      <c r="A309" s="4"/>
      <c r="B309" s="4"/>
      <c r="C309" s="4"/>
      <c r="D309" s="4"/>
      <c r="E309" s="4"/>
      <c r="F309" s="4"/>
    </row>
    <row r="310" spans="1:6" ht="15.75" x14ac:dyDescent="0.3">
      <c r="A310" s="4"/>
      <c r="B310" s="4"/>
      <c r="C310" s="4"/>
      <c r="D310" s="4"/>
      <c r="E310" s="4"/>
      <c r="F310" s="4"/>
    </row>
    <row r="311" spans="1:6" ht="15.75" x14ac:dyDescent="0.3">
      <c r="A311" s="4"/>
      <c r="B311" s="4"/>
      <c r="C311" s="4"/>
      <c r="D311" s="4"/>
      <c r="E311" s="4"/>
      <c r="F311" s="4"/>
    </row>
    <row r="312" spans="1:6" ht="15.75" x14ac:dyDescent="0.3">
      <c r="A312" s="4"/>
      <c r="B312" s="4"/>
      <c r="C312" s="4"/>
      <c r="D312" s="4"/>
      <c r="E312" s="4"/>
      <c r="F312" s="4"/>
    </row>
    <row r="313" spans="1:6" ht="15.75" x14ac:dyDescent="0.3">
      <c r="A313" s="4"/>
      <c r="B313" s="4"/>
      <c r="C313" s="4"/>
      <c r="D313" s="4"/>
      <c r="E313" s="4"/>
      <c r="F313" s="4"/>
    </row>
    <row r="314" spans="1:6" ht="15.75" x14ac:dyDescent="0.3">
      <c r="A314" s="4"/>
      <c r="B314" s="4"/>
      <c r="C314" s="4"/>
      <c r="D314" s="4"/>
      <c r="E314" s="4"/>
      <c r="F314" s="4"/>
    </row>
    <row r="315" spans="1:6" ht="15.75" x14ac:dyDescent="0.3">
      <c r="A315" s="4"/>
      <c r="B315" s="4"/>
      <c r="C315" s="4"/>
      <c r="D315" s="4"/>
      <c r="E315" s="4"/>
      <c r="F315" s="4"/>
    </row>
    <row r="316" spans="1:6" ht="15.75" x14ac:dyDescent="0.3">
      <c r="A316" s="4"/>
      <c r="B316" s="4"/>
      <c r="C316" s="4"/>
      <c r="D316" s="4"/>
      <c r="E316" s="4"/>
      <c r="F316" s="4"/>
    </row>
    <row r="317" spans="1:6" ht="15.75" x14ac:dyDescent="0.3">
      <c r="A317" s="4"/>
      <c r="B317" s="4"/>
      <c r="C317" s="4"/>
      <c r="D317" s="4"/>
      <c r="E317" s="4"/>
      <c r="F317" s="4"/>
    </row>
    <row r="318" spans="1:6" ht="15.75" x14ac:dyDescent="0.3">
      <c r="A318" s="4"/>
      <c r="B318" s="4"/>
      <c r="C318" s="4"/>
      <c r="D318" s="4"/>
      <c r="E318" s="4"/>
      <c r="F318" s="4"/>
    </row>
    <row r="319" spans="1:6" ht="15.75" x14ac:dyDescent="0.3">
      <c r="A319" s="4"/>
      <c r="B319" s="4"/>
      <c r="C319" s="4"/>
      <c r="D319" s="4"/>
      <c r="E319" s="4"/>
      <c r="F319" s="4"/>
    </row>
    <row r="320" spans="1:6" ht="15.75" x14ac:dyDescent="0.3">
      <c r="A320" s="4"/>
      <c r="B320" s="4"/>
      <c r="C320" s="4"/>
      <c r="D320" s="4"/>
      <c r="E320" s="4"/>
      <c r="F320" s="4"/>
    </row>
    <row r="321" spans="1:6" ht="15.75" x14ac:dyDescent="0.3">
      <c r="A321" s="4"/>
      <c r="B321" s="4"/>
      <c r="C321" s="4"/>
      <c r="D321" s="4"/>
      <c r="E321" s="4"/>
      <c r="F321" s="4"/>
    </row>
    <row r="322" spans="1:6" ht="15.75" x14ac:dyDescent="0.3">
      <c r="A322" s="4"/>
      <c r="B322" s="4"/>
      <c r="C322" s="4"/>
      <c r="D322" s="4"/>
      <c r="E322" s="4"/>
      <c r="F322" s="4"/>
    </row>
    <row r="323" spans="1:6" ht="15.75" x14ac:dyDescent="0.3">
      <c r="A323" s="4"/>
      <c r="B323" s="4"/>
      <c r="C323" s="4"/>
      <c r="D323" s="4"/>
      <c r="E323" s="4"/>
      <c r="F323" s="4"/>
    </row>
    <row r="324" spans="1:6" ht="15.75" x14ac:dyDescent="0.3">
      <c r="A324" s="4"/>
      <c r="B324" s="4"/>
      <c r="C324" s="4"/>
      <c r="D324" s="4"/>
      <c r="E324" s="4"/>
      <c r="F324" s="4"/>
    </row>
    <row r="325" spans="1:6" ht="15.75" x14ac:dyDescent="0.3">
      <c r="A325" s="4"/>
      <c r="B325" s="4"/>
      <c r="C325" s="4"/>
      <c r="D325" s="4"/>
      <c r="E325" s="4"/>
      <c r="F325" s="4"/>
    </row>
    <row r="326" spans="1:6" ht="15.75" x14ac:dyDescent="0.3">
      <c r="A326" s="4"/>
      <c r="B326" s="4"/>
      <c r="C326" s="4"/>
      <c r="D326" s="4"/>
      <c r="E326" s="4"/>
      <c r="F326" s="4"/>
    </row>
    <row r="327" spans="1:6" ht="15.75" x14ac:dyDescent="0.3">
      <c r="A327" s="4"/>
      <c r="B327" s="4"/>
      <c r="C327" s="4"/>
      <c r="D327" s="4"/>
      <c r="E327" s="4"/>
      <c r="F327" s="4"/>
    </row>
    <row r="328" spans="1:6" ht="15.75" x14ac:dyDescent="0.3">
      <c r="A328" s="4"/>
      <c r="B328" s="4"/>
      <c r="C328" s="4"/>
      <c r="D328" s="4"/>
      <c r="E328" s="4"/>
      <c r="F328" s="4"/>
    </row>
    <row r="329" spans="1:6" ht="15.75" x14ac:dyDescent="0.3">
      <c r="A329" s="4"/>
      <c r="B329" s="4"/>
      <c r="C329" s="4"/>
      <c r="D329" s="4"/>
      <c r="E329" s="4"/>
      <c r="F329" s="4"/>
    </row>
    <row r="330" spans="1:6" ht="15.75" x14ac:dyDescent="0.3">
      <c r="A330" s="4"/>
      <c r="B330" s="4"/>
      <c r="C330" s="4"/>
      <c r="D330" s="4"/>
      <c r="E330" s="4"/>
      <c r="F330" s="4"/>
    </row>
    <row r="331" spans="1:6" ht="15.75" x14ac:dyDescent="0.3">
      <c r="A331" s="4"/>
      <c r="B331" s="4"/>
      <c r="C331" s="4"/>
      <c r="D331" s="4"/>
      <c r="E331" s="4"/>
      <c r="F331" s="4"/>
    </row>
    <row r="332" spans="1:6" ht="15.75" x14ac:dyDescent="0.3">
      <c r="A332" s="4"/>
      <c r="B332" s="4"/>
      <c r="C332" s="4"/>
      <c r="D332" s="4"/>
      <c r="E332" s="4"/>
      <c r="F332" s="4"/>
    </row>
    <row r="333" spans="1:6" ht="15.75" x14ac:dyDescent="0.3">
      <c r="A333" s="4"/>
      <c r="B333" s="4"/>
      <c r="C333" s="4"/>
      <c r="D333" s="4"/>
      <c r="E333" s="4"/>
      <c r="F333" s="4"/>
    </row>
    <row r="334" spans="1:6" ht="15.75" x14ac:dyDescent="0.3">
      <c r="A334" s="4"/>
      <c r="B334" s="4"/>
      <c r="C334" s="4"/>
      <c r="D334" s="4"/>
      <c r="E334" s="4"/>
      <c r="F334" s="4"/>
    </row>
    <row r="335" spans="1:6" ht="15.75" x14ac:dyDescent="0.3">
      <c r="A335" s="4"/>
      <c r="B335" s="4"/>
      <c r="C335" s="4"/>
      <c r="D335" s="4"/>
      <c r="E335" s="4"/>
      <c r="F335" s="4"/>
    </row>
    <row r="336" spans="1:6" ht="15.75" x14ac:dyDescent="0.3">
      <c r="A336" s="4"/>
      <c r="B336" s="4"/>
      <c r="C336" s="4"/>
      <c r="D336" s="4"/>
      <c r="E336" s="4"/>
      <c r="F336" s="4"/>
    </row>
    <row r="337" spans="1:6" ht="15.75" x14ac:dyDescent="0.3">
      <c r="A337" s="4"/>
      <c r="B337" s="4"/>
      <c r="C337" s="4"/>
      <c r="D337" s="4"/>
      <c r="E337" s="4"/>
      <c r="F337" s="4"/>
    </row>
    <row r="338" spans="1:6" ht="15.75" x14ac:dyDescent="0.3">
      <c r="A338" s="4"/>
      <c r="B338" s="4"/>
      <c r="C338" s="4"/>
      <c r="D338" s="4"/>
      <c r="E338" s="4"/>
      <c r="F338" s="4"/>
    </row>
    <row r="339" spans="1:6" ht="15.75" x14ac:dyDescent="0.3">
      <c r="A339" s="4"/>
      <c r="B339" s="4"/>
      <c r="C339" s="4"/>
      <c r="D339" s="4"/>
      <c r="E339" s="4"/>
      <c r="F339" s="4"/>
    </row>
    <row r="340" spans="1:6" ht="15.75" x14ac:dyDescent="0.3">
      <c r="A340" s="4"/>
      <c r="B340" s="4"/>
      <c r="C340" s="4"/>
      <c r="D340" s="4"/>
      <c r="E340" s="4"/>
      <c r="F340" s="4"/>
    </row>
    <row r="341" spans="1:6" ht="15.75" x14ac:dyDescent="0.3">
      <c r="A341" s="4"/>
      <c r="B341" s="4"/>
      <c r="C341" s="4"/>
      <c r="D341" s="4"/>
      <c r="E341" s="4"/>
      <c r="F341" s="4"/>
    </row>
    <row r="342" spans="1:6" ht="15.75" x14ac:dyDescent="0.3">
      <c r="A342" s="4"/>
      <c r="B342" s="4"/>
      <c r="C342" s="4"/>
      <c r="D342" s="4"/>
      <c r="E342" s="4"/>
      <c r="F342" s="4"/>
    </row>
    <row r="343" spans="1:6" ht="15.75" x14ac:dyDescent="0.3">
      <c r="A343" s="4"/>
      <c r="B343" s="4"/>
      <c r="C343" s="4"/>
      <c r="D343" s="4"/>
      <c r="E343" s="4"/>
      <c r="F343" s="4"/>
    </row>
    <row r="344" spans="1:6" ht="15.75" x14ac:dyDescent="0.3">
      <c r="A344" s="4"/>
      <c r="B344" s="4"/>
      <c r="C344" s="4"/>
      <c r="D344" s="4"/>
      <c r="E344" s="4"/>
      <c r="F344" s="4"/>
    </row>
    <row r="345" spans="1:6" ht="15.75" x14ac:dyDescent="0.3">
      <c r="A345" s="4"/>
      <c r="B345" s="4"/>
      <c r="C345" s="4"/>
      <c r="D345" s="4"/>
      <c r="E345" s="4"/>
      <c r="F345" s="4"/>
    </row>
    <row r="346" spans="1:6" ht="15.75" x14ac:dyDescent="0.3">
      <c r="A346" s="4"/>
      <c r="B346" s="4"/>
      <c r="C346" s="4"/>
      <c r="D346" s="4"/>
      <c r="E346" s="4"/>
      <c r="F346" s="4"/>
    </row>
    <row r="347" spans="1:6" ht="15.75" x14ac:dyDescent="0.3">
      <c r="A347" s="4"/>
      <c r="B347" s="4"/>
      <c r="C347" s="4"/>
      <c r="D347" s="4"/>
      <c r="E347" s="4"/>
      <c r="F347" s="4"/>
    </row>
    <row r="348" spans="1:6" ht="15.75" x14ac:dyDescent="0.3">
      <c r="A348" s="4"/>
      <c r="B348" s="4"/>
      <c r="C348" s="4"/>
      <c r="D348" s="4"/>
      <c r="E348" s="4"/>
      <c r="F348" s="4"/>
    </row>
    <row r="349" spans="1:6" ht="15.75" x14ac:dyDescent="0.3">
      <c r="A349" s="4"/>
      <c r="B349" s="4"/>
      <c r="C349" s="4"/>
      <c r="D349" s="4"/>
      <c r="E349" s="4"/>
      <c r="F349" s="4"/>
    </row>
    <row r="350" spans="1:6" ht="15.75" x14ac:dyDescent="0.3">
      <c r="A350" s="4"/>
      <c r="B350" s="4"/>
      <c r="C350" s="4"/>
      <c r="D350" s="4"/>
      <c r="E350" s="4"/>
      <c r="F350" s="4"/>
    </row>
    <row r="351" spans="1:6" ht="15.75" x14ac:dyDescent="0.3">
      <c r="A351" s="4"/>
      <c r="B351" s="4"/>
      <c r="C351" s="4"/>
      <c r="D351" s="4"/>
      <c r="E351" s="4"/>
      <c r="F351" s="4"/>
    </row>
    <row r="352" spans="1:6" ht="15.75" x14ac:dyDescent="0.3">
      <c r="A352" s="4"/>
      <c r="B352" s="4"/>
      <c r="C352" s="4"/>
      <c r="D352" s="4"/>
      <c r="E352" s="4"/>
      <c r="F352" s="4"/>
    </row>
    <row r="353" spans="1:6" ht="15.75" x14ac:dyDescent="0.3">
      <c r="A353" s="4"/>
      <c r="B353" s="4"/>
      <c r="C353" s="4"/>
      <c r="D353" s="4"/>
      <c r="E353" s="4"/>
      <c r="F353" s="4"/>
    </row>
    <row r="354" spans="1:6" ht="15.75" x14ac:dyDescent="0.3">
      <c r="A354" s="4"/>
      <c r="B354" s="4"/>
      <c r="C354" s="4"/>
      <c r="D354" s="4"/>
      <c r="E354" s="4"/>
      <c r="F354" s="4"/>
    </row>
    <row r="355" spans="1:6" ht="15.75" x14ac:dyDescent="0.3">
      <c r="A355" s="4"/>
      <c r="B355" s="4"/>
      <c r="C355" s="4"/>
      <c r="D355" s="4"/>
      <c r="E355" s="4"/>
      <c r="F355" s="4"/>
    </row>
    <row r="356" spans="1:6" ht="15.75" x14ac:dyDescent="0.3">
      <c r="A356" s="4"/>
      <c r="B356" s="4"/>
      <c r="C356" s="4"/>
      <c r="D356" s="4"/>
      <c r="E356" s="4"/>
      <c r="F356" s="4"/>
    </row>
    <row r="357" spans="1:6" ht="15.75" x14ac:dyDescent="0.3">
      <c r="A357" s="4"/>
      <c r="B357" s="4"/>
      <c r="C357" s="4"/>
      <c r="D357" s="4"/>
      <c r="E357" s="4"/>
      <c r="F357" s="4"/>
    </row>
    <row r="358" spans="1:6" ht="15.75" x14ac:dyDescent="0.3">
      <c r="A358" s="4"/>
      <c r="B358" s="4"/>
      <c r="C358" s="4"/>
      <c r="D358" s="4"/>
      <c r="E358" s="4"/>
      <c r="F358" s="4"/>
    </row>
    <row r="359" spans="1:6" ht="15.75" x14ac:dyDescent="0.3">
      <c r="A359" s="4"/>
      <c r="B359" s="4"/>
      <c r="C359" s="4"/>
      <c r="D359" s="4"/>
      <c r="E359" s="4"/>
      <c r="F359" s="4"/>
    </row>
    <row r="360" spans="1:6" ht="15.75" x14ac:dyDescent="0.3">
      <c r="A360" s="4"/>
      <c r="B360" s="4"/>
      <c r="C360" s="4"/>
      <c r="D360" s="4"/>
      <c r="E360" s="4"/>
      <c r="F360" s="4"/>
    </row>
    <row r="361" spans="1:6" ht="15.75" x14ac:dyDescent="0.3">
      <c r="A361" s="4"/>
      <c r="B361" s="4"/>
      <c r="C361" s="4"/>
      <c r="D361" s="4"/>
      <c r="E361" s="4"/>
      <c r="F361" s="4"/>
    </row>
    <row r="362" spans="1:6" ht="15.75" x14ac:dyDescent="0.3">
      <c r="A362" s="4"/>
      <c r="B362" s="4"/>
      <c r="C362" s="4"/>
      <c r="D362" s="4"/>
      <c r="E362" s="4"/>
      <c r="F362" s="4"/>
    </row>
    <row r="363" spans="1:6" ht="15.75" x14ac:dyDescent="0.3">
      <c r="A363" s="4"/>
      <c r="B363" s="4"/>
      <c r="C363" s="4"/>
      <c r="D363" s="4"/>
      <c r="E363" s="4"/>
      <c r="F363" s="4"/>
    </row>
    <row r="364" spans="1:6" ht="15.75" x14ac:dyDescent="0.3">
      <c r="A364" s="4"/>
      <c r="B364" s="4"/>
      <c r="C364" s="4"/>
      <c r="D364" s="4"/>
      <c r="E364" s="4"/>
      <c r="F364" s="4"/>
    </row>
    <row r="365" spans="1:6" ht="15.75" x14ac:dyDescent="0.3">
      <c r="A365" s="4"/>
      <c r="B365" s="4"/>
      <c r="C365" s="4"/>
      <c r="D365" s="4"/>
      <c r="E365" s="4"/>
      <c r="F365" s="4"/>
    </row>
    <row r="366" spans="1:6" ht="15.75" x14ac:dyDescent="0.3">
      <c r="A366" s="4"/>
      <c r="B366" s="4"/>
      <c r="C366" s="4"/>
      <c r="D366" s="4"/>
      <c r="E366" s="4"/>
      <c r="F366" s="4"/>
    </row>
    <row r="367" spans="1:6" ht="15.75" x14ac:dyDescent="0.3">
      <c r="A367" s="4"/>
      <c r="B367" s="4"/>
      <c r="C367" s="4"/>
      <c r="D367" s="4"/>
      <c r="E367" s="4"/>
      <c r="F367" s="4"/>
    </row>
    <row r="368" spans="1:6" ht="15.75" x14ac:dyDescent="0.3">
      <c r="A368" s="4"/>
      <c r="B368" s="4"/>
      <c r="C368" s="4"/>
      <c r="D368" s="4"/>
      <c r="E368" s="4"/>
      <c r="F368" s="4"/>
    </row>
    <row r="369" spans="1:6" ht="15.75" x14ac:dyDescent="0.3">
      <c r="A369" s="4"/>
      <c r="B369" s="4"/>
      <c r="C369" s="4"/>
      <c r="D369" s="4"/>
      <c r="E369" s="4"/>
      <c r="F369" s="4"/>
    </row>
    <row r="370" spans="1:6" ht="15.75" x14ac:dyDescent="0.3">
      <c r="A370" s="4"/>
      <c r="B370" s="4"/>
      <c r="C370" s="4"/>
      <c r="D370" s="4"/>
      <c r="E370" s="4"/>
      <c r="F370" s="4"/>
    </row>
    <row r="371" spans="1:6" ht="15.75" x14ac:dyDescent="0.3">
      <c r="A371" s="4"/>
      <c r="B371" s="4"/>
      <c r="C371" s="4"/>
      <c r="D371" s="4"/>
      <c r="E371" s="4"/>
      <c r="F371" s="4"/>
    </row>
    <row r="372" spans="1:6" ht="15.75" x14ac:dyDescent="0.3">
      <c r="A372" s="4"/>
      <c r="B372" s="4"/>
      <c r="C372" s="4"/>
      <c r="D372" s="4"/>
      <c r="E372" s="4"/>
      <c r="F372" s="4"/>
    </row>
    <row r="373" spans="1:6" ht="15.75" x14ac:dyDescent="0.3">
      <c r="A373" s="4"/>
      <c r="B373" s="4"/>
      <c r="C373" s="4"/>
      <c r="D373" s="4"/>
      <c r="E373" s="4"/>
      <c r="F373" s="4"/>
    </row>
    <row r="374" spans="1:6" ht="15.75" x14ac:dyDescent="0.3">
      <c r="A374" s="4"/>
      <c r="B374" s="4"/>
      <c r="C374" s="4"/>
      <c r="D374" s="4"/>
      <c r="E374" s="4"/>
      <c r="F374" s="4"/>
    </row>
    <row r="375" spans="1:6" ht="15.75" x14ac:dyDescent="0.3">
      <c r="A375" s="4"/>
      <c r="B375" s="4"/>
      <c r="C375" s="4"/>
      <c r="D375" s="4"/>
      <c r="E375" s="4"/>
      <c r="F375" s="4"/>
    </row>
    <row r="376" spans="1:6" ht="15.75" x14ac:dyDescent="0.3">
      <c r="A376" s="4"/>
      <c r="B376" s="4"/>
      <c r="C376" s="4"/>
      <c r="D376" s="4"/>
      <c r="E376" s="4"/>
      <c r="F376" s="4"/>
    </row>
    <row r="377" spans="1:6" ht="15.75" x14ac:dyDescent="0.3">
      <c r="A377" s="4"/>
      <c r="B377" s="4"/>
      <c r="C377" s="4"/>
      <c r="D377" s="4"/>
      <c r="E377" s="4"/>
      <c r="F377" s="4"/>
    </row>
    <row r="378" spans="1:6" ht="15.75" x14ac:dyDescent="0.3">
      <c r="A378" s="4"/>
      <c r="B378" s="4"/>
      <c r="C378" s="4"/>
      <c r="D378" s="4"/>
      <c r="E378" s="4"/>
      <c r="F378" s="4"/>
    </row>
    <row r="379" spans="1:6" ht="15.75" x14ac:dyDescent="0.3">
      <c r="A379" s="4"/>
      <c r="B379" s="4"/>
      <c r="C379" s="4"/>
      <c r="D379" s="4"/>
      <c r="E379" s="4"/>
      <c r="F379" s="4"/>
    </row>
    <row r="380" spans="1:6" ht="15.75" x14ac:dyDescent="0.3">
      <c r="A380" s="4"/>
      <c r="B380" s="4"/>
      <c r="C380" s="4"/>
      <c r="D380" s="4"/>
      <c r="E380" s="4"/>
      <c r="F380" s="4"/>
    </row>
    <row r="381" spans="1:6" ht="15.75" x14ac:dyDescent="0.3">
      <c r="A381" s="4"/>
      <c r="B381" s="4"/>
      <c r="C381" s="4"/>
      <c r="D381" s="4"/>
      <c r="E381" s="4"/>
      <c r="F381" s="4"/>
    </row>
    <row r="382" spans="1:6" ht="15.75" x14ac:dyDescent="0.3">
      <c r="A382" s="4"/>
      <c r="B382" s="4"/>
      <c r="C382" s="4"/>
      <c r="D382" s="4"/>
      <c r="E382" s="4"/>
      <c r="F382" s="4"/>
    </row>
    <row r="383" spans="1:6" ht="15.75" x14ac:dyDescent="0.3">
      <c r="A383" s="4"/>
      <c r="B383" s="4"/>
      <c r="C383" s="4"/>
      <c r="D383" s="4"/>
      <c r="E383" s="4"/>
      <c r="F383" s="4"/>
    </row>
    <row r="384" spans="1:6" ht="15.75" x14ac:dyDescent="0.3">
      <c r="A384" s="4"/>
      <c r="B384" s="4"/>
      <c r="C384" s="4"/>
      <c r="D384" s="4"/>
      <c r="E384" s="4"/>
      <c r="F384" s="4"/>
    </row>
    <row r="385" spans="1:6" ht="15.75" x14ac:dyDescent="0.3">
      <c r="A385" s="4"/>
      <c r="B385" s="4"/>
      <c r="C385" s="4"/>
      <c r="D385" s="4"/>
      <c r="E385" s="4"/>
      <c r="F385" s="4"/>
    </row>
    <row r="386" spans="1:6" ht="15.75" x14ac:dyDescent="0.3">
      <c r="A386" s="4"/>
      <c r="B386" s="4"/>
      <c r="C386" s="4"/>
      <c r="D386" s="4"/>
      <c r="E386" s="4"/>
      <c r="F386" s="4"/>
    </row>
    <row r="387" spans="1:6" ht="15.75" x14ac:dyDescent="0.3">
      <c r="A387" s="4"/>
      <c r="B387" s="4"/>
      <c r="C387" s="4"/>
      <c r="D387" s="4"/>
      <c r="E387" s="4"/>
      <c r="F387" s="4"/>
    </row>
    <row r="388" spans="1:6" ht="15.75" x14ac:dyDescent="0.3">
      <c r="A388" s="4"/>
      <c r="B388" s="4"/>
      <c r="C388" s="4"/>
      <c r="D388" s="4"/>
      <c r="E388" s="4"/>
      <c r="F388" s="4"/>
    </row>
    <row r="389" spans="1:6" ht="15.75" x14ac:dyDescent="0.3">
      <c r="A389" s="4"/>
      <c r="B389" s="4"/>
      <c r="C389" s="4"/>
      <c r="D389" s="4"/>
      <c r="E389" s="4"/>
      <c r="F389" s="4"/>
    </row>
    <row r="390" spans="1:6" ht="15.75" x14ac:dyDescent="0.3">
      <c r="A390" s="4"/>
      <c r="B390" s="4"/>
      <c r="C390" s="4"/>
      <c r="D390" s="4"/>
      <c r="E390" s="4"/>
      <c r="F390" s="4"/>
    </row>
    <row r="391" spans="1:6" ht="15.75" x14ac:dyDescent="0.3">
      <c r="A391" s="4"/>
      <c r="B391" s="4"/>
      <c r="C391" s="4"/>
      <c r="D391" s="4"/>
      <c r="E391" s="4"/>
      <c r="F391" s="4"/>
    </row>
    <row r="392" spans="1:6" ht="15.75" x14ac:dyDescent="0.3">
      <c r="A392" s="4"/>
      <c r="B392" s="4"/>
      <c r="C392" s="4"/>
      <c r="D392" s="4"/>
      <c r="E392" s="4"/>
      <c r="F392" s="4"/>
    </row>
    <row r="393" spans="1:6" ht="15.75" x14ac:dyDescent="0.3">
      <c r="A393" s="4"/>
      <c r="B393" s="4"/>
      <c r="C393" s="4"/>
      <c r="D393" s="4"/>
      <c r="E393" s="4"/>
      <c r="F393" s="4"/>
    </row>
    <row r="394" spans="1:6" ht="15.75" x14ac:dyDescent="0.3">
      <c r="A394" s="4"/>
      <c r="B394" s="4"/>
      <c r="C394" s="4"/>
      <c r="D394" s="4"/>
      <c r="E394" s="4"/>
      <c r="F394" s="4"/>
    </row>
    <row r="395" spans="1:6" ht="15.75" x14ac:dyDescent="0.3">
      <c r="A395" s="4"/>
      <c r="B395" s="4"/>
      <c r="C395" s="4"/>
      <c r="D395" s="4"/>
      <c r="E395" s="4"/>
      <c r="F395" s="4"/>
    </row>
    <row r="396" spans="1:6" ht="15.75" x14ac:dyDescent="0.3">
      <c r="A396" s="4"/>
      <c r="B396" s="4"/>
      <c r="C396" s="4"/>
      <c r="D396" s="4"/>
      <c r="E396" s="4"/>
      <c r="F396" s="4"/>
    </row>
    <row r="397" spans="1:6" ht="15.75" x14ac:dyDescent="0.3">
      <c r="A397" s="4"/>
      <c r="B397" s="4"/>
      <c r="C397" s="4"/>
      <c r="D397" s="4"/>
      <c r="E397" s="4"/>
      <c r="F397" s="4"/>
    </row>
    <row r="398" spans="1:6" ht="15.75" x14ac:dyDescent="0.3">
      <c r="A398" s="4"/>
      <c r="B398" s="4"/>
      <c r="C398" s="4"/>
      <c r="D398" s="4"/>
      <c r="E398" s="4"/>
      <c r="F398" s="4"/>
    </row>
    <row r="399" spans="1:6" ht="15.75" x14ac:dyDescent="0.3">
      <c r="A399" s="4"/>
      <c r="B399" s="4"/>
      <c r="C399" s="4"/>
      <c r="D399" s="4"/>
      <c r="E399" s="4"/>
      <c r="F399" s="4"/>
    </row>
    <row r="400" spans="1:6" ht="15.75" x14ac:dyDescent="0.3">
      <c r="A400" s="4"/>
      <c r="B400" s="4"/>
      <c r="C400" s="4"/>
      <c r="D400" s="4"/>
      <c r="E400" s="4"/>
      <c r="F400" s="4"/>
    </row>
    <row r="401" spans="1:6" ht="15.75" x14ac:dyDescent="0.3">
      <c r="A401" s="4"/>
      <c r="B401" s="4"/>
      <c r="C401" s="4"/>
      <c r="D401" s="4"/>
      <c r="E401" s="4"/>
      <c r="F401" s="4"/>
    </row>
    <row r="402" spans="1:6" ht="15.75" x14ac:dyDescent="0.3">
      <c r="A402" s="4"/>
      <c r="B402" s="4"/>
      <c r="C402" s="4"/>
      <c r="D402" s="4"/>
      <c r="E402" s="4"/>
      <c r="F402" s="4"/>
    </row>
    <row r="403" spans="1:6" ht="15.75" x14ac:dyDescent="0.3">
      <c r="A403" s="4"/>
      <c r="B403" s="4"/>
      <c r="C403" s="4"/>
      <c r="D403" s="4"/>
      <c r="E403" s="4"/>
      <c r="F403" s="4"/>
    </row>
    <row r="404" spans="1:6" ht="15.75" x14ac:dyDescent="0.3">
      <c r="A404" s="4"/>
      <c r="B404" s="4"/>
      <c r="C404" s="4"/>
      <c r="D404" s="4"/>
      <c r="E404" s="4"/>
      <c r="F404" s="4"/>
    </row>
    <row r="405" spans="1:6" ht="15.75" x14ac:dyDescent="0.3">
      <c r="A405" s="4"/>
      <c r="B405" s="4"/>
      <c r="C405" s="4"/>
      <c r="D405" s="4"/>
      <c r="E405" s="4"/>
      <c r="F405" s="4"/>
    </row>
    <row r="406" spans="1:6" ht="15.75" x14ac:dyDescent="0.3">
      <c r="A406" s="4"/>
      <c r="B406" s="4"/>
      <c r="C406" s="4"/>
      <c r="D406" s="4"/>
      <c r="E406" s="4"/>
      <c r="F406" s="4"/>
    </row>
    <row r="407" spans="1:6" ht="15.75" x14ac:dyDescent="0.3">
      <c r="A407" s="4"/>
      <c r="B407" s="4"/>
      <c r="C407" s="4"/>
      <c r="D407" s="4"/>
      <c r="E407" s="4"/>
      <c r="F407" s="4"/>
    </row>
    <row r="408" spans="1:6" ht="15.75" x14ac:dyDescent="0.3">
      <c r="A408" s="4"/>
      <c r="B408" s="4"/>
      <c r="C408" s="4"/>
      <c r="D408" s="4"/>
      <c r="E408" s="4"/>
      <c r="F408" s="4"/>
    </row>
    <row r="409" spans="1:6" ht="15.75" x14ac:dyDescent="0.3">
      <c r="A409" s="4"/>
      <c r="B409" s="4"/>
      <c r="C409" s="4"/>
      <c r="D409" s="4"/>
      <c r="E409" s="4"/>
      <c r="F409" s="4"/>
    </row>
    <row r="410" spans="1:6" ht="15.75" x14ac:dyDescent="0.3">
      <c r="A410" s="4"/>
      <c r="B410" s="4"/>
      <c r="C410" s="4"/>
      <c r="D410" s="4"/>
      <c r="E410" s="4"/>
      <c r="F410" s="4"/>
    </row>
    <row r="411" spans="1:6" ht="15.75" x14ac:dyDescent="0.3">
      <c r="A411" s="4"/>
      <c r="B411" s="4"/>
      <c r="C411" s="4"/>
      <c r="D411" s="4"/>
      <c r="E411" s="4"/>
      <c r="F411" s="4"/>
    </row>
    <row r="412" spans="1:6" ht="15.75" x14ac:dyDescent="0.3">
      <c r="A412" s="4"/>
      <c r="B412" s="4"/>
      <c r="C412" s="4"/>
      <c r="D412" s="4"/>
      <c r="E412" s="4"/>
      <c r="F412" s="4"/>
    </row>
    <row r="413" spans="1:6" ht="15.75" x14ac:dyDescent="0.3">
      <c r="A413" s="4"/>
      <c r="B413" s="4"/>
      <c r="C413" s="4"/>
      <c r="D413" s="4"/>
      <c r="E413" s="4"/>
      <c r="F413" s="4"/>
    </row>
    <row r="414" spans="1:6" ht="15.75" x14ac:dyDescent="0.3">
      <c r="A414" s="4"/>
      <c r="B414" s="4"/>
      <c r="C414" s="4"/>
      <c r="D414" s="4"/>
      <c r="E414" s="4"/>
      <c r="F414" s="4"/>
    </row>
    <row r="415" spans="1:6" ht="15.75" x14ac:dyDescent="0.3">
      <c r="A415" s="4"/>
      <c r="B415" s="4"/>
      <c r="C415" s="4"/>
      <c r="D415" s="4"/>
      <c r="E415" s="4"/>
      <c r="F415" s="4"/>
    </row>
    <row r="416" spans="1:6" ht="15.75" x14ac:dyDescent="0.3">
      <c r="A416" s="4"/>
      <c r="B416" s="4"/>
      <c r="C416" s="4"/>
      <c r="D416" s="4"/>
      <c r="E416" s="4"/>
      <c r="F416" s="4"/>
    </row>
    <row r="417" spans="1:6" ht="15.75" x14ac:dyDescent="0.3">
      <c r="A417" s="4"/>
      <c r="B417" s="4"/>
      <c r="C417" s="4"/>
      <c r="D417" s="4"/>
      <c r="E417" s="4"/>
      <c r="F417" s="4"/>
    </row>
    <row r="418" spans="1:6" ht="15.75" x14ac:dyDescent="0.3">
      <c r="A418" s="4"/>
      <c r="B418" s="4"/>
      <c r="C418" s="4"/>
      <c r="D418" s="4"/>
      <c r="E418" s="4"/>
      <c r="F418" s="4"/>
    </row>
    <row r="419" spans="1:6" ht="15.75" x14ac:dyDescent="0.3">
      <c r="A419" s="4"/>
      <c r="B419" s="4"/>
      <c r="C419" s="4"/>
      <c r="D419" s="4"/>
      <c r="E419" s="4"/>
      <c r="F419" s="4"/>
    </row>
    <row r="420" spans="1:6" ht="15.75" x14ac:dyDescent="0.3">
      <c r="A420" s="4"/>
      <c r="B420" s="4"/>
      <c r="C420" s="4"/>
      <c r="D420" s="4"/>
      <c r="E420" s="4"/>
      <c r="F420" s="4"/>
    </row>
    <row r="421" spans="1:6" ht="15.75" x14ac:dyDescent="0.3">
      <c r="A421" s="4"/>
      <c r="B421" s="4"/>
      <c r="C421" s="4"/>
      <c r="D421" s="4"/>
      <c r="E421" s="4"/>
      <c r="F421" s="4"/>
    </row>
    <row r="422" spans="1:6" ht="15.75" x14ac:dyDescent="0.3">
      <c r="A422" s="4"/>
      <c r="B422" s="4"/>
      <c r="C422" s="4"/>
      <c r="D422" s="4"/>
      <c r="E422" s="4"/>
      <c r="F422" s="4"/>
    </row>
    <row r="423" spans="1:6" ht="15.75" x14ac:dyDescent="0.3">
      <c r="A423" s="4"/>
      <c r="B423" s="4"/>
      <c r="C423" s="4"/>
      <c r="D423" s="4"/>
      <c r="E423" s="4"/>
      <c r="F423" s="4"/>
    </row>
    <row r="424" spans="1:6" ht="15.75" x14ac:dyDescent="0.3">
      <c r="A424" s="4"/>
      <c r="B424" s="4"/>
      <c r="C424" s="4"/>
      <c r="D424" s="4"/>
      <c r="E424" s="4"/>
      <c r="F424" s="4"/>
    </row>
    <row r="425" spans="1:6" ht="15.75" x14ac:dyDescent="0.3">
      <c r="A425" s="4"/>
      <c r="B425" s="4"/>
      <c r="C425" s="4"/>
      <c r="D425" s="4"/>
      <c r="E425" s="4"/>
      <c r="F425" s="4"/>
    </row>
    <row r="426" spans="1:6" ht="15.75" x14ac:dyDescent="0.3">
      <c r="A426" s="4"/>
      <c r="B426" s="4"/>
      <c r="C426" s="4"/>
      <c r="D426" s="4"/>
      <c r="E426" s="4"/>
      <c r="F426" s="4"/>
    </row>
    <row r="427" spans="1:6" ht="15.75" x14ac:dyDescent="0.3">
      <c r="A427" s="4"/>
      <c r="B427" s="4"/>
      <c r="C427" s="4"/>
      <c r="D427" s="4"/>
      <c r="E427" s="4"/>
      <c r="F427" s="4"/>
    </row>
    <row r="428" spans="1:6" ht="15.75" x14ac:dyDescent="0.3">
      <c r="A428" s="4"/>
      <c r="B428" s="4"/>
      <c r="C428" s="4"/>
      <c r="D428" s="4"/>
      <c r="E428" s="4"/>
      <c r="F428" s="4"/>
    </row>
    <row r="429" spans="1:6" ht="15.75" x14ac:dyDescent="0.3">
      <c r="A429" s="4"/>
      <c r="B429" s="4"/>
      <c r="C429" s="4"/>
      <c r="D429" s="4"/>
      <c r="E429" s="4"/>
      <c r="F429" s="4"/>
    </row>
    <row r="430" spans="1:6" ht="15.75" x14ac:dyDescent="0.3">
      <c r="A430" s="4"/>
      <c r="B430" s="4"/>
      <c r="C430" s="4"/>
      <c r="D430" s="4"/>
      <c r="E430" s="4"/>
      <c r="F430" s="4"/>
    </row>
    <row r="431" spans="1:6" ht="15.75" x14ac:dyDescent="0.3">
      <c r="A431" s="4"/>
      <c r="B431" s="4"/>
      <c r="C431" s="4"/>
      <c r="D431" s="4"/>
      <c r="E431" s="4"/>
      <c r="F431" s="4"/>
    </row>
    <row r="432" spans="1:6" ht="15.75" x14ac:dyDescent="0.3">
      <c r="A432" s="4"/>
      <c r="B432" s="4"/>
      <c r="C432" s="4"/>
      <c r="D432" s="4"/>
      <c r="E432" s="4"/>
      <c r="F432" s="4"/>
    </row>
    <row r="433" spans="1:6" ht="15.75" x14ac:dyDescent="0.3">
      <c r="A433" s="4"/>
      <c r="B433" s="4"/>
      <c r="C433" s="4"/>
      <c r="D433" s="4"/>
      <c r="E433" s="4"/>
      <c r="F433" s="4"/>
    </row>
    <row r="434" spans="1:6" ht="15.75" x14ac:dyDescent="0.3">
      <c r="A434" s="4"/>
      <c r="B434" s="4"/>
      <c r="C434" s="4"/>
      <c r="D434" s="4"/>
      <c r="E434" s="4"/>
      <c r="F434" s="4"/>
    </row>
    <row r="435" spans="1:6" ht="15.75" x14ac:dyDescent="0.3">
      <c r="A435" s="4"/>
      <c r="B435" s="4"/>
      <c r="C435" s="4"/>
      <c r="D435" s="4"/>
      <c r="E435" s="4"/>
      <c r="F435" s="4"/>
    </row>
    <row r="436" spans="1:6" ht="15.75" x14ac:dyDescent="0.3">
      <c r="A436" s="4"/>
      <c r="B436" s="4"/>
      <c r="C436" s="4"/>
      <c r="D436" s="4"/>
      <c r="E436" s="4"/>
      <c r="F436" s="4"/>
    </row>
    <row r="437" spans="1:6" ht="15.75" x14ac:dyDescent="0.3">
      <c r="A437" s="4"/>
      <c r="B437" s="4"/>
      <c r="C437" s="4"/>
      <c r="D437" s="4"/>
      <c r="E437" s="4"/>
      <c r="F437" s="4"/>
    </row>
    <row r="438" spans="1:6" ht="15.75" x14ac:dyDescent="0.3">
      <c r="A438" s="4"/>
      <c r="B438" s="4"/>
      <c r="C438" s="4"/>
      <c r="D438" s="4"/>
      <c r="E438" s="4"/>
      <c r="F438" s="4"/>
    </row>
    <row r="439" spans="1:6" ht="15.75" x14ac:dyDescent="0.3">
      <c r="A439" s="4"/>
      <c r="B439" s="4"/>
      <c r="C439" s="4"/>
      <c r="D439" s="4"/>
      <c r="E439" s="4"/>
      <c r="F439" s="4"/>
    </row>
    <row r="440" spans="1:6" ht="15.75" x14ac:dyDescent="0.3">
      <c r="A440" s="4"/>
      <c r="B440" s="4"/>
      <c r="C440" s="4"/>
      <c r="D440" s="4"/>
      <c r="E440" s="4"/>
      <c r="F440" s="4"/>
    </row>
    <row r="441" spans="1:6" ht="15.75" x14ac:dyDescent="0.3">
      <c r="A441" s="4"/>
      <c r="B441" s="4"/>
      <c r="C441" s="4"/>
      <c r="D441" s="4"/>
      <c r="E441" s="4"/>
      <c r="F441" s="4"/>
    </row>
    <row r="442" spans="1:6" ht="15.75" x14ac:dyDescent="0.3">
      <c r="A442" s="4"/>
      <c r="B442" s="4"/>
      <c r="C442" s="4"/>
      <c r="D442" s="4"/>
      <c r="E442" s="4"/>
      <c r="F442" s="4"/>
    </row>
    <row r="443" spans="1:6" ht="15.75" x14ac:dyDescent="0.3">
      <c r="A443" s="4"/>
      <c r="B443" s="4"/>
      <c r="C443" s="4"/>
      <c r="D443" s="4"/>
      <c r="E443" s="4"/>
      <c r="F443" s="4"/>
    </row>
    <row r="444" spans="1:6" ht="15.75" x14ac:dyDescent="0.3">
      <c r="A444" s="4"/>
      <c r="B444" s="4"/>
      <c r="C444" s="4"/>
      <c r="D444" s="4"/>
      <c r="E444" s="4"/>
      <c r="F444" s="4"/>
    </row>
    <row r="445" spans="1:6" ht="15.75" x14ac:dyDescent="0.3">
      <c r="A445" s="4"/>
      <c r="B445" s="4"/>
      <c r="C445" s="4"/>
      <c r="D445" s="4"/>
      <c r="E445" s="4"/>
      <c r="F445" s="4"/>
    </row>
    <row r="446" spans="1:6" ht="15.75" x14ac:dyDescent="0.3">
      <c r="A446" s="4"/>
      <c r="B446" s="4"/>
      <c r="C446" s="4"/>
      <c r="D446" s="4"/>
      <c r="E446" s="4"/>
      <c r="F446" s="4"/>
    </row>
    <row r="447" spans="1:6" ht="15.75" x14ac:dyDescent="0.3">
      <c r="A447" s="4"/>
      <c r="B447" s="4"/>
      <c r="C447" s="4"/>
      <c r="D447" s="4"/>
      <c r="E447" s="4"/>
      <c r="F447" s="4"/>
    </row>
    <row r="448" spans="1:6" ht="15.75" x14ac:dyDescent="0.3">
      <c r="A448" s="4"/>
      <c r="B448" s="4"/>
      <c r="C448" s="4"/>
      <c r="D448" s="4"/>
      <c r="E448" s="4"/>
      <c r="F448" s="4"/>
    </row>
    <row r="449" spans="1:6" ht="15.75" x14ac:dyDescent="0.3">
      <c r="A449" s="4"/>
      <c r="B449" s="4"/>
      <c r="C449" s="4"/>
      <c r="D449" s="4"/>
      <c r="E449" s="4"/>
      <c r="F449" s="4"/>
    </row>
    <row r="450" spans="1:6" ht="15.75" x14ac:dyDescent="0.3">
      <c r="A450" s="4"/>
      <c r="B450" s="4"/>
      <c r="C450" s="4"/>
      <c r="D450" s="4"/>
      <c r="E450" s="4"/>
      <c r="F450" s="4"/>
    </row>
    <row r="451" spans="1:6" ht="15.75" x14ac:dyDescent="0.3">
      <c r="A451" s="4"/>
      <c r="B451" s="4"/>
      <c r="C451" s="4"/>
      <c r="D451" s="4"/>
      <c r="E451" s="4"/>
      <c r="F451" s="4"/>
    </row>
    <row r="452" spans="1:6" ht="15.75" x14ac:dyDescent="0.3">
      <c r="A452" s="4"/>
      <c r="B452" s="4"/>
      <c r="C452" s="4"/>
      <c r="D452" s="4"/>
      <c r="E452" s="4"/>
      <c r="F452" s="4"/>
    </row>
    <row r="453" spans="1:6" ht="15.75" x14ac:dyDescent="0.3">
      <c r="A453" s="4"/>
      <c r="B453" s="4"/>
      <c r="C453" s="4"/>
      <c r="D453" s="4"/>
      <c r="E453" s="4"/>
      <c r="F453" s="4"/>
    </row>
    <row r="454" spans="1:6" ht="15.75" x14ac:dyDescent="0.3">
      <c r="A454" s="4"/>
      <c r="B454" s="4"/>
      <c r="C454" s="4"/>
      <c r="D454" s="4"/>
      <c r="E454" s="4"/>
      <c r="F454" s="4"/>
    </row>
    <row r="455" spans="1:6" ht="15.75" x14ac:dyDescent="0.3">
      <c r="A455" s="4"/>
      <c r="B455" s="4"/>
      <c r="C455" s="4"/>
      <c r="D455" s="4"/>
      <c r="E455" s="4"/>
      <c r="F455" s="4"/>
    </row>
    <row r="456" spans="1:6" ht="15.75" x14ac:dyDescent="0.3">
      <c r="A456" s="4"/>
      <c r="B456" s="4"/>
      <c r="C456" s="4"/>
      <c r="D456" s="4"/>
      <c r="E456" s="4"/>
      <c r="F456" s="4"/>
    </row>
    <row r="457" spans="1:6" ht="15.75" x14ac:dyDescent="0.3">
      <c r="A457" s="4"/>
      <c r="B457" s="4"/>
      <c r="C457" s="4"/>
      <c r="D457" s="4"/>
      <c r="E457" s="4"/>
      <c r="F457" s="4"/>
    </row>
    <row r="458" spans="1:6" ht="15.75" x14ac:dyDescent="0.3">
      <c r="A458" s="4"/>
      <c r="B458" s="4"/>
      <c r="C458" s="4"/>
      <c r="D458" s="4"/>
      <c r="E458" s="4"/>
      <c r="F458" s="4"/>
    </row>
    <row r="459" spans="1:6" ht="15.75" x14ac:dyDescent="0.3">
      <c r="A459" s="4"/>
      <c r="B459" s="4"/>
      <c r="C459" s="4"/>
      <c r="D459" s="4"/>
      <c r="E459" s="4"/>
      <c r="F459" s="4"/>
    </row>
    <row r="460" spans="1:6" ht="15.75" x14ac:dyDescent="0.3">
      <c r="A460" s="4"/>
      <c r="B460" s="4"/>
      <c r="C460" s="4"/>
      <c r="D460" s="4"/>
      <c r="E460" s="4"/>
      <c r="F460" s="4"/>
    </row>
    <row r="461" spans="1:6" ht="15.75" x14ac:dyDescent="0.3">
      <c r="A461" s="4"/>
      <c r="B461" s="4"/>
      <c r="C461" s="4"/>
      <c r="D461" s="4"/>
      <c r="E461" s="4"/>
      <c r="F461" s="4"/>
    </row>
    <row r="462" spans="1:6" ht="15.75" x14ac:dyDescent="0.3">
      <c r="A462" s="4"/>
      <c r="B462" s="4"/>
      <c r="C462" s="4"/>
      <c r="D462" s="4"/>
      <c r="E462" s="4"/>
      <c r="F462" s="4"/>
    </row>
    <row r="463" spans="1:6" ht="15.75" x14ac:dyDescent="0.3">
      <c r="A463" s="4"/>
      <c r="B463" s="4"/>
      <c r="C463" s="4"/>
      <c r="D463" s="4"/>
      <c r="E463" s="4"/>
      <c r="F463" s="4"/>
    </row>
    <row r="464" spans="1:6" ht="15.75" x14ac:dyDescent="0.3">
      <c r="A464" s="4"/>
      <c r="B464" s="4"/>
      <c r="C464" s="4"/>
      <c r="D464" s="4"/>
      <c r="E464" s="4"/>
      <c r="F464" s="4"/>
    </row>
    <row r="465" spans="1:6" ht="15.75" x14ac:dyDescent="0.3">
      <c r="A465" s="4"/>
      <c r="B465" s="4"/>
      <c r="C465" s="4"/>
      <c r="D465" s="4"/>
      <c r="E465" s="4"/>
      <c r="F465" s="4"/>
    </row>
    <row r="466" spans="1:6" ht="15.75" x14ac:dyDescent="0.3">
      <c r="A466" s="4"/>
      <c r="B466" s="4"/>
      <c r="C466" s="4"/>
      <c r="D466" s="4"/>
      <c r="E466" s="4"/>
      <c r="F466" s="4"/>
    </row>
    <row r="467" spans="1:6" ht="15.75" x14ac:dyDescent="0.3">
      <c r="A467" s="4"/>
      <c r="B467" s="4"/>
      <c r="C467" s="4"/>
      <c r="D467" s="4"/>
      <c r="E467" s="4"/>
      <c r="F467" s="4"/>
    </row>
    <row r="468" spans="1:6" ht="15.75" x14ac:dyDescent="0.3">
      <c r="A468" s="4"/>
      <c r="B468" s="4"/>
      <c r="C468" s="4"/>
      <c r="D468" s="4"/>
      <c r="E468" s="4"/>
      <c r="F468" s="4"/>
    </row>
    <row r="469" spans="1:6" ht="15.75" x14ac:dyDescent="0.3">
      <c r="A469" s="4"/>
      <c r="B469" s="4"/>
      <c r="C469" s="4"/>
      <c r="D469" s="4"/>
      <c r="E469" s="4"/>
      <c r="F469" s="4"/>
    </row>
    <row r="470" spans="1:6" ht="15.75" x14ac:dyDescent="0.3">
      <c r="A470" s="4"/>
      <c r="B470" s="4"/>
      <c r="C470" s="4"/>
      <c r="D470" s="4"/>
      <c r="E470" s="4"/>
      <c r="F470" s="4"/>
    </row>
    <row r="471" spans="1:6" ht="15.75" x14ac:dyDescent="0.3">
      <c r="A471" s="4"/>
      <c r="B471" s="4"/>
      <c r="C471" s="4"/>
      <c r="D471" s="4"/>
      <c r="E471" s="4"/>
      <c r="F471" s="4"/>
    </row>
    <row r="472" spans="1:6" ht="15.75" x14ac:dyDescent="0.3">
      <c r="A472" s="4"/>
      <c r="B472" s="4"/>
      <c r="C472" s="4"/>
      <c r="D472" s="4"/>
      <c r="E472" s="4"/>
      <c r="F472" s="4"/>
    </row>
    <row r="473" spans="1:6" ht="15.75" x14ac:dyDescent="0.3">
      <c r="A473" s="4"/>
      <c r="B473" s="4"/>
      <c r="C473" s="4"/>
      <c r="D473" s="4"/>
      <c r="E473" s="4"/>
      <c r="F473" s="4"/>
    </row>
    <row r="474" spans="1:6" ht="15.75" x14ac:dyDescent="0.3">
      <c r="A474" s="4"/>
      <c r="B474" s="4"/>
      <c r="C474" s="4"/>
      <c r="D474" s="4"/>
      <c r="E474" s="4"/>
      <c r="F474" s="4"/>
    </row>
    <row r="475" spans="1:6" ht="15.75" x14ac:dyDescent="0.3">
      <c r="A475" s="4"/>
      <c r="B475" s="4"/>
      <c r="C475" s="4"/>
      <c r="D475" s="4"/>
      <c r="E475" s="4"/>
      <c r="F475" s="4"/>
    </row>
    <row r="476" spans="1:6" ht="15.75" x14ac:dyDescent="0.3">
      <c r="A476" s="4"/>
      <c r="B476" s="4"/>
      <c r="C476" s="4"/>
      <c r="D476" s="4"/>
      <c r="E476" s="4"/>
      <c r="F476" s="4"/>
    </row>
    <row r="477" spans="1:6" ht="15.75" x14ac:dyDescent="0.3">
      <c r="A477" s="4"/>
      <c r="B477" s="4"/>
      <c r="C477" s="4"/>
      <c r="D477" s="4"/>
      <c r="E477" s="4"/>
      <c r="F477" s="4"/>
    </row>
    <row r="478" spans="1:6" ht="15.75" x14ac:dyDescent="0.3">
      <c r="A478" s="4"/>
      <c r="B478" s="4"/>
      <c r="C478" s="4"/>
      <c r="D478" s="4"/>
      <c r="E478" s="4"/>
      <c r="F478" s="4"/>
    </row>
    <row r="479" spans="1:6" ht="15.75" x14ac:dyDescent="0.3">
      <c r="A479" s="4"/>
      <c r="B479" s="4"/>
      <c r="C479" s="4"/>
      <c r="D479" s="4"/>
      <c r="E479" s="4"/>
      <c r="F479" s="4"/>
    </row>
    <row r="480" spans="1:6" ht="15.75" x14ac:dyDescent="0.3">
      <c r="A480" s="4"/>
      <c r="B480" s="4"/>
      <c r="C480" s="4"/>
      <c r="D480" s="4"/>
      <c r="E480" s="4"/>
      <c r="F480" s="4"/>
    </row>
    <row r="481" spans="1:6" ht="15.75" x14ac:dyDescent="0.3">
      <c r="A481" s="4"/>
      <c r="B481" s="4"/>
      <c r="C481" s="4"/>
      <c r="D481" s="4"/>
      <c r="E481" s="4"/>
      <c r="F481" s="4"/>
    </row>
    <row r="482" spans="1:6" ht="15.75" x14ac:dyDescent="0.3">
      <c r="A482" s="4"/>
      <c r="B482" s="4"/>
      <c r="C482" s="4"/>
      <c r="D482" s="4"/>
      <c r="E482" s="4"/>
      <c r="F482" s="4"/>
    </row>
    <row r="483" spans="1:6" ht="15.75" x14ac:dyDescent="0.3">
      <c r="A483" s="4"/>
      <c r="B483" s="4"/>
      <c r="C483" s="4"/>
      <c r="D483" s="4"/>
      <c r="E483" s="4"/>
      <c r="F483" s="4"/>
    </row>
    <row r="484" spans="1:6" ht="15.75" x14ac:dyDescent="0.3">
      <c r="A484" s="4"/>
      <c r="B484" s="4"/>
      <c r="C484" s="4"/>
      <c r="D484" s="4"/>
      <c r="E484" s="4"/>
      <c r="F484" s="4"/>
    </row>
    <row r="485" spans="1:6" ht="15.75" x14ac:dyDescent="0.3">
      <c r="A485" s="4"/>
      <c r="B485" s="4"/>
      <c r="C485" s="4"/>
      <c r="D485" s="4"/>
      <c r="E485" s="4"/>
      <c r="F485" s="4"/>
    </row>
    <row r="486" spans="1:6" ht="15.75" x14ac:dyDescent="0.3">
      <c r="A486" s="4"/>
      <c r="B486" s="4"/>
      <c r="C486" s="4"/>
      <c r="D486" s="4"/>
      <c r="E486" s="4"/>
      <c r="F486" s="4"/>
    </row>
    <row r="487" spans="1:6" ht="15.75" x14ac:dyDescent="0.3">
      <c r="A487" s="4"/>
      <c r="B487" s="4"/>
      <c r="C487" s="4"/>
      <c r="D487" s="4"/>
      <c r="E487" s="4"/>
      <c r="F487" s="4"/>
    </row>
    <row r="488" spans="1:6" ht="15.75" x14ac:dyDescent="0.3">
      <c r="A488" s="4"/>
      <c r="B488" s="4"/>
      <c r="C488" s="4"/>
      <c r="D488" s="4"/>
      <c r="E488" s="4"/>
      <c r="F488" s="4"/>
    </row>
    <row r="489" spans="1:6" ht="15.75" x14ac:dyDescent="0.3">
      <c r="A489" s="4"/>
      <c r="B489" s="4"/>
      <c r="C489" s="4"/>
      <c r="D489" s="4"/>
      <c r="E489" s="4"/>
      <c r="F489" s="4"/>
    </row>
    <row r="490" spans="1:6" ht="15.75" x14ac:dyDescent="0.3">
      <c r="A490" s="4"/>
      <c r="B490" s="4"/>
      <c r="C490" s="4"/>
      <c r="D490" s="4"/>
      <c r="E490" s="4"/>
      <c r="F490" s="4"/>
    </row>
    <row r="491" spans="1:6" ht="15.75" x14ac:dyDescent="0.3">
      <c r="A491" s="4"/>
      <c r="B491" s="4"/>
      <c r="C491" s="4"/>
      <c r="D491" s="4"/>
      <c r="E491" s="4"/>
      <c r="F491" s="4"/>
    </row>
    <row r="492" spans="1:6" ht="15.75" x14ac:dyDescent="0.3">
      <c r="A492" s="4"/>
      <c r="B492" s="4"/>
      <c r="C492" s="4"/>
      <c r="D492" s="4"/>
      <c r="E492" s="4"/>
      <c r="F492" s="4"/>
    </row>
    <row r="493" spans="1:6" ht="15.75" x14ac:dyDescent="0.3">
      <c r="A493" s="4"/>
      <c r="B493" s="4"/>
      <c r="C493" s="4"/>
      <c r="D493" s="4"/>
      <c r="E493" s="4"/>
      <c r="F493" s="4"/>
    </row>
    <row r="494" spans="1:6" ht="15.75" x14ac:dyDescent="0.3">
      <c r="A494" s="4"/>
      <c r="B494" s="4"/>
      <c r="C494" s="4"/>
      <c r="D494" s="4"/>
      <c r="E494" s="4"/>
      <c r="F494" s="4"/>
    </row>
    <row r="495" spans="1:6" ht="15.75" x14ac:dyDescent="0.3">
      <c r="A495" s="4"/>
      <c r="B495" s="4"/>
      <c r="C495" s="4"/>
      <c r="D495" s="4"/>
      <c r="E495" s="4"/>
      <c r="F495" s="4"/>
    </row>
    <row r="496" spans="1:6" ht="15.75" x14ac:dyDescent="0.3">
      <c r="A496" s="4"/>
      <c r="B496" s="4"/>
      <c r="C496" s="4"/>
      <c r="D496" s="4"/>
      <c r="E496" s="4"/>
      <c r="F496" s="4"/>
    </row>
    <row r="497" spans="1:6" ht="15.75" x14ac:dyDescent="0.3">
      <c r="A497" s="4"/>
      <c r="B497" s="4"/>
      <c r="C497" s="4"/>
      <c r="D497" s="4"/>
      <c r="E497" s="4"/>
      <c r="F497" s="4"/>
    </row>
    <row r="498" spans="1:6" ht="15.75" x14ac:dyDescent="0.3">
      <c r="A498" s="4"/>
      <c r="B498" s="4"/>
      <c r="C498" s="4"/>
      <c r="D498" s="4"/>
      <c r="E498" s="4"/>
      <c r="F498" s="4"/>
    </row>
    <row r="499" spans="1:6" ht="15.75" x14ac:dyDescent="0.3">
      <c r="A499" s="4"/>
      <c r="B499" s="4"/>
      <c r="C499" s="4"/>
      <c r="D499" s="4"/>
      <c r="E499" s="4"/>
      <c r="F499" s="4"/>
    </row>
    <row r="500" spans="1:6" ht="15.75" x14ac:dyDescent="0.3">
      <c r="A500" s="4"/>
      <c r="B500" s="4"/>
      <c r="C500" s="4"/>
      <c r="D500" s="4"/>
      <c r="E500" s="4"/>
      <c r="F500" s="4"/>
    </row>
    <row r="501" spans="1:6" ht="15.75" x14ac:dyDescent="0.3">
      <c r="A501" s="4"/>
      <c r="B501" s="4"/>
      <c r="C501" s="4"/>
      <c r="D501" s="4"/>
      <c r="E501" s="4"/>
      <c r="F501" s="4"/>
    </row>
    <row r="502" spans="1:6" ht="15.75" x14ac:dyDescent="0.3">
      <c r="A502" s="4"/>
      <c r="B502" s="4"/>
      <c r="C502" s="4"/>
      <c r="D502" s="4"/>
      <c r="E502" s="4"/>
      <c r="F502" s="4"/>
    </row>
    <row r="503" spans="1:6" ht="15.75" x14ac:dyDescent="0.3">
      <c r="A503" s="4"/>
      <c r="B503" s="4"/>
      <c r="C503" s="4"/>
      <c r="D503" s="4"/>
      <c r="E503" s="4"/>
      <c r="F503" s="4"/>
    </row>
    <row r="504" spans="1:6" ht="15.75" x14ac:dyDescent="0.3">
      <c r="A504" s="4"/>
      <c r="B504" s="4"/>
      <c r="C504" s="4"/>
      <c r="D504" s="4"/>
      <c r="E504" s="4"/>
      <c r="F504" s="4"/>
    </row>
    <row r="505" spans="1:6" ht="15.75" x14ac:dyDescent="0.3">
      <c r="A505" s="4"/>
      <c r="B505" s="4"/>
      <c r="C505" s="4"/>
      <c r="D505" s="4"/>
      <c r="E505" s="4"/>
      <c r="F505" s="4"/>
    </row>
    <row r="506" spans="1:6" ht="15.75" x14ac:dyDescent="0.3">
      <c r="A506" s="4"/>
      <c r="B506" s="4"/>
      <c r="C506" s="4"/>
      <c r="D506" s="4"/>
      <c r="E506" s="4"/>
      <c r="F506" s="4"/>
    </row>
    <row r="507" spans="1:6" ht="15.75" x14ac:dyDescent="0.3">
      <c r="A507" s="4"/>
      <c r="B507" s="4"/>
      <c r="C507" s="4"/>
      <c r="D507" s="4"/>
      <c r="E507" s="4"/>
      <c r="F507" s="4"/>
    </row>
    <row r="508" spans="1:6" ht="15.75" x14ac:dyDescent="0.3">
      <c r="A508" s="4"/>
      <c r="B508" s="4"/>
      <c r="C508" s="4"/>
      <c r="D508" s="4"/>
      <c r="E508" s="4"/>
      <c r="F508" s="4"/>
    </row>
    <row r="509" spans="1:6" ht="15.75" x14ac:dyDescent="0.3">
      <c r="A509" s="4"/>
      <c r="B509" s="4"/>
      <c r="C509" s="4"/>
      <c r="D509" s="4"/>
      <c r="E509" s="4"/>
      <c r="F509" s="4"/>
    </row>
    <row r="510" spans="1:6" ht="15.75" x14ac:dyDescent="0.3">
      <c r="A510" s="4"/>
      <c r="B510" s="4"/>
      <c r="C510" s="4"/>
      <c r="D510" s="4"/>
      <c r="E510" s="4"/>
      <c r="F510" s="4"/>
    </row>
    <row r="511" spans="1:6" ht="15.75" x14ac:dyDescent="0.3">
      <c r="A511" s="4"/>
      <c r="B511" s="4"/>
      <c r="C511" s="4"/>
      <c r="D511" s="4"/>
      <c r="E511" s="4"/>
      <c r="F511" s="4"/>
    </row>
    <row r="512" spans="1:6" ht="15.75" x14ac:dyDescent="0.3">
      <c r="A512" s="4"/>
      <c r="B512" s="4"/>
      <c r="C512" s="4"/>
      <c r="D512" s="4"/>
      <c r="E512" s="4"/>
      <c r="F512" s="4"/>
    </row>
    <row r="513" spans="1:6" ht="15.75" x14ac:dyDescent="0.3">
      <c r="A513" s="4"/>
      <c r="B513" s="4"/>
      <c r="C513" s="4"/>
      <c r="D513" s="4"/>
      <c r="E513" s="4"/>
      <c r="F513" s="4"/>
    </row>
    <row r="514" spans="1:6" ht="15.75" x14ac:dyDescent="0.3">
      <c r="A514" s="4"/>
      <c r="B514" s="4"/>
      <c r="C514" s="4"/>
      <c r="D514" s="4"/>
      <c r="E514" s="4"/>
      <c r="F514" s="4"/>
    </row>
    <row r="515" spans="1:6" ht="15.75" x14ac:dyDescent="0.3">
      <c r="A515" s="4"/>
      <c r="B515" s="4"/>
      <c r="C515" s="4"/>
      <c r="D515" s="4"/>
      <c r="E515" s="4"/>
      <c r="F515" s="4"/>
    </row>
    <row r="516" spans="1:6" ht="15.75" x14ac:dyDescent="0.3">
      <c r="A516" s="4"/>
      <c r="B516" s="4"/>
      <c r="C516" s="4"/>
      <c r="D516" s="4"/>
      <c r="E516" s="4"/>
      <c r="F516" s="4"/>
    </row>
    <row r="517" spans="1:6" ht="15.75" x14ac:dyDescent="0.3">
      <c r="A517" s="4"/>
      <c r="B517" s="4"/>
      <c r="C517" s="4"/>
      <c r="D517" s="4"/>
      <c r="E517" s="4"/>
      <c r="F517" s="4"/>
    </row>
    <row r="518" spans="1:6" ht="15.75" x14ac:dyDescent="0.3">
      <c r="A518" s="4"/>
      <c r="B518" s="4"/>
      <c r="C518" s="4"/>
      <c r="D518" s="4"/>
      <c r="E518" s="4"/>
      <c r="F518" s="4"/>
    </row>
    <row r="519" spans="1:6" ht="15.75" x14ac:dyDescent="0.3">
      <c r="A519" s="4"/>
      <c r="B519" s="4"/>
      <c r="C519" s="4"/>
      <c r="D519" s="4"/>
      <c r="E519" s="4"/>
      <c r="F519" s="4"/>
    </row>
    <row r="520" spans="1:6" ht="15.75" x14ac:dyDescent="0.3">
      <c r="A520" s="4"/>
      <c r="B520" s="4"/>
      <c r="C520" s="4"/>
      <c r="D520" s="4"/>
      <c r="E520" s="4"/>
      <c r="F520" s="4"/>
    </row>
    <row r="521" spans="1:6" ht="15.75" x14ac:dyDescent="0.3">
      <c r="A521" s="4"/>
      <c r="B521" s="4"/>
      <c r="C521" s="4"/>
      <c r="D521" s="4"/>
      <c r="E521" s="4"/>
      <c r="F521" s="4"/>
    </row>
    <row r="522" spans="1:6" ht="15.75" x14ac:dyDescent="0.3">
      <c r="A522" s="4"/>
      <c r="B522" s="4"/>
      <c r="C522" s="4"/>
      <c r="D522" s="4"/>
      <c r="E522" s="4"/>
      <c r="F522" s="4"/>
    </row>
    <row r="523" spans="1:6" ht="15.75" x14ac:dyDescent="0.3">
      <c r="A523" s="4"/>
      <c r="B523" s="4"/>
      <c r="C523" s="4"/>
      <c r="D523" s="4"/>
      <c r="E523" s="4"/>
      <c r="F523" s="4"/>
    </row>
    <row r="524" spans="1:6" ht="15.75" x14ac:dyDescent="0.3">
      <c r="A524" s="4"/>
      <c r="B524" s="4"/>
      <c r="C524" s="4"/>
      <c r="D524" s="4"/>
      <c r="E524" s="4"/>
      <c r="F524" s="4"/>
    </row>
    <row r="525" spans="1:6" ht="15.75" x14ac:dyDescent="0.3">
      <c r="A525" s="4"/>
      <c r="B525" s="4"/>
      <c r="C525" s="4"/>
      <c r="D525" s="4"/>
      <c r="E525" s="4"/>
      <c r="F525" s="4"/>
    </row>
    <row r="526" spans="1:6" ht="15.75" x14ac:dyDescent="0.3">
      <c r="A526" s="4"/>
      <c r="B526" s="4"/>
      <c r="C526" s="4"/>
      <c r="D526" s="4"/>
      <c r="E526" s="4"/>
      <c r="F526" s="4"/>
    </row>
    <row r="527" spans="1:6" ht="15.75" x14ac:dyDescent="0.3">
      <c r="A527" s="4"/>
      <c r="B527" s="4"/>
      <c r="C527" s="4"/>
      <c r="D527" s="4"/>
      <c r="E527" s="4"/>
      <c r="F527" s="4"/>
    </row>
    <row r="528" spans="1:6" ht="15.75" x14ac:dyDescent="0.3">
      <c r="A528" s="4"/>
      <c r="B528" s="4"/>
      <c r="C528" s="4"/>
      <c r="D528" s="4"/>
      <c r="E528" s="4"/>
      <c r="F528" s="4"/>
    </row>
    <row r="529" spans="1:6" ht="15.75" x14ac:dyDescent="0.3">
      <c r="A529" s="4"/>
      <c r="B529" s="4"/>
      <c r="C529" s="4"/>
      <c r="D529" s="4"/>
      <c r="E529" s="4"/>
      <c r="F529" s="4"/>
    </row>
    <row r="530" spans="1:6" ht="15.75" x14ac:dyDescent="0.3">
      <c r="A530" s="4"/>
      <c r="B530" s="4"/>
      <c r="C530" s="4"/>
      <c r="D530" s="4"/>
      <c r="E530" s="4"/>
      <c r="F530" s="4"/>
    </row>
    <row r="531" spans="1:6" ht="15.75" x14ac:dyDescent="0.3">
      <c r="A531" s="4"/>
      <c r="B531" s="4"/>
      <c r="C531" s="4"/>
      <c r="D531" s="4"/>
      <c r="E531" s="4"/>
      <c r="F531" s="4"/>
    </row>
    <row r="532" spans="1:6" ht="15.75" x14ac:dyDescent="0.3">
      <c r="A532" s="4"/>
      <c r="B532" s="4"/>
      <c r="C532" s="4"/>
      <c r="D532" s="4"/>
      <c r="E532" s="4"/>
      <c r="F532" s="4"/>
    </row>
    <row r="533" spans="1:6" ht="15.75" x14ac:dyDescent="0.3">
      <c r="A533" s="4"/>
      <c r="B533" s="4"/>
      <c r="C533" s="4"/>
      <c r="D533" s="4"/>
      <c r="E533" s="4"/>
      <c r="F533" s="4"/>
    </row>
    <row r="534" spans="1:6" ht="15.75" x14ac:dyDescent="0.3">
      <c r="A534" s="4"/>
      <c r="B534" s="4"/>
      <c r="C534" s="4"/>
      <c r="D534" s="4"/>
      <c r="E534" s="4"/>
      <c r="F534" s="4"/>
    </row>
    <row r="535" spans="1:6" ht="15.75" x14ac:dyDescent="0.3">
      <c r="A535" s="4"/>
      <c r="B535" s="4"/>
      <c r="C535" s="4"/>
      <c r="D535" s="4"/>
      <c r="E535" s="4"/>
      <c r="F535" s="4"/>
    </row>
    <row r="536" spans="1:6" ht="15.75" x14ac:dyDescent="0.3">
      <c r="A536" s="4"/>
      <c r="B536" s="4"/>
      <c r="C536" s="4"/>
      <c r="D536" s="4"/>
      <c r="E536" s="4"/>
      <c r="F536" s="4"/>
    </row>
    <row r="537" spans="1:6" ht="15.75" x14ac:dyDescent="0.3">
      <c r="A537" s="4"/>
      <c r="B537" s="4"/>
      <c r="C537" s="4"/>
      <c r="D537" s="4"/>
      <c r="E537" s="4"/>
      <c r="F537" s="4"/>
    </row>
    <row r="538" spans="1:6" ht="15.75" x14ac:dyDescent="0.3">
      <c r="A538" s="4"/>
      <c r="B538" s="4"/>
      <c r="C538" s="4"/>
      <c r="D538" s="4"/>
      <c r="E538" s="4"/>
      <c r="F538" s="4"/>
    </row>
    <row r="539" spans="1:6" ht="15.75" x14ac:dyDescent="0.3">
      <c r="A539" s="4"/>
      <c r="B539" s="4"/>
      <c r="C539" s="4"/>
      <c r="D539" s="4"/>
      <c r="E539" s="4"/>
      <c r="F539" s="4"/>
    </row>
    <row r="540" spans="1:6" ht="15.75" x14ac:dyDescent="0.3">
      <c r="A540" s="4"/>
      <c r="B540" s="4"/>
      <c r="C540" s="4"/>
      <c r="D540" s="4"/>
      <c r="E540" s="4"/>
      <c r="F540" s="4"/>
    </row>
    <row r="541" spans="1:6" ht="15.75" x14ac:dyDescent="0.3">
      <c r="A541" s="4"/>
      <c r="B541" s="4"/>
      <c r="C541" s="4"/>
      <c r="D541" s="4"/>
      <c r="E541" s="4"/>
      <c r="F541" s="4"/>
    </row>
    <row r="542" spans="1:6" ht="15.75" x14ac:dyDescent="0.3">
      <c r="A542" s="4"/>
      <c r="B542" s="4"/>
      <c r="C542" s="4"/>
      <c r="D542" s="4"/>
      <c r="E542" s="4"/>
      <c r="F542" s="4"/>
    </row>
    <row r="543" spans="1:6" ht="15.75" x14ac:dyDescent="0.3">
      <c r="A543" s="4"/>
      <c r="B543" s="4"/>
      <c r="C543" s="4"/>
      <c r="D543" s="4"/>
      <c r="E543" s="4"/>
      <c r="F543" s="4"/>
    </row>
    <row r="544" spans="1:6" ht="15.75" x14ac:dyDescent="0.3">
      <c r="A544" s="4"/>
      <c r="B544" s="4"/>
      <c r="C544" s="4"/>
      <c r="D544" s="4"/>
      <c r="E544" s="4"/>
      <c r="F544" s="4"/>
    </row>
    <row r="545" spans="1:6" ht="15.75" x14ac:dyDescent="0.3">
      <c r="A545" s="4"/>
      <c r="B545" s="4"/>
      <c r="C545" s="4"/>
      <c r="D545" s="4"/>
      <c r="E545" s="4"/>
      <c r="F545" s="4"/>
    </row>
    <row r="546" spans="1:6" ht="15.75" x14ac:dyDescent="0.3">
      <c r="A546" s="4"/>
      <c r="B546" s="4"/>
      <c r="C546" s="4"/>
      <c r="D546" s="4"/>
      <c r="E546" s="4"/>
      <c r="F546" s="4"/>
    </row>
    <row r="547" spans="1:6" ht="15.75" x14ac:dyDescent="0.3">
      <c r="A547" s="4"/>
      <c r="B547" s="4"/>
      <c r="C547" s="4"/>
      <c r="D547" s="4"/>
      <c r="E547" s="4"/>
      <c r="F547" s="4"/>
    </row>
    <row r="548" spans="1:6" ht="15.75" x14ac:dyDescent="0.3">
      <c r="A548" s="4"/>
      <c r="B548" s="4"/>
      <c r="C548" s="4"/>
      <c r="D548" s="4"/>
      <c r="E548" s="4"/>
      <c r="F548" s="4"/>
    </row>
    <row r="549" spans="1:6" ht="15.75" x14ac:dyDescent="0.3">
      <c r="A549" s="4"/>
      <c r="B549" s="4"/>
      <c r="C549" s="4"/>
      <c r="D549" s="4"/>
      <c r="E549" s="4"/>
      <c r="F549" s="4"/>
    </row>
    <row r="550" spans="1:6" ht="15.75" x14ac:dyDescent="0.3">
      <c r="A550" s="4"/>
      <c r="B550" s="4"/>
      <c r="C550" s="4"/>
      <c r="D550" s="4"/>
      <c r="E550" s="4"/>
      <c r="F550" s="4"/>
    </row>
    <row r="551" spans="1:6" ht="15.75" x14ac:dyDescent="0.3">
      <c r="A551" s="4"/>
      <c r="B551" s="4"/>
      <c r="C551" s="4"/>
      <c r="D551" s="4"/>
      <c r="E551" s="4"/>
      <c r="F551" s="4"/>
    </row>
    <row r="552" spans="1:6" ht="15.75" x14ac:dyDescent="0.3">
      <c r="A552" s="4"/>
      <c r="B552" s="4"/>
      <c r="C552" s="4"/>
      <c r="D552" s="4"/>
      <c r="E552" s="4"/>
      <c r="F552" s="4"/>
    </row>
    <row r="553" spans="1:6" ht="15.75" x14ac:dyDescent="0.3">
      <c r="A553" s="4"/>
      <c r="B553" s="4"/>
      <c r="C553" s="4"/>
      <c r="D553" s="4"/>
      <c r="E553" s="4"/>
      <c r="F553" s="4"/>
    </row>
    <row r="554" spans="1:6" ht="15.75" x14ac:dyDescent="0.3">
      <c r="A554" s="4"/>
      <c r="B554" s="4"/>
      <c r="C554" s="4"/>
      <c r="D554" s="4"/>
      <c r="E554" s="4"/>
      <c r="F554" s="4"/>
    </row>
    <row r="555" spans="1:6" ht="15.75" x14ac:dyDescent="0.3">
      <c r="A555" s="4"/>
      <c r="B555" s="4"/>
      <c r="C555" s="4"/>
      <c r="D555" s="4"/>
      <c r="E555" s="4"/>
      <c r="F555" s="4"/>
    </row>
    <row r="556" spans="1:6" ht="15.75" x14ac:dyDescent="0.3">
      <c r="A556" s="4"/>
      <c r="B556" s="4"/>
      <c r="C556" s="4"/>
      <c r="D556" s="4"/>
      <c r="E556" s="4"/>
      <c r="F556" s="4"/>
    </row>
    <row r="557" spans="1:6" ht="15.75" x14ac:dyDescent="0.3">
      <c r="A557" s="4"/>
      <c r="B557" s="4"/>
      <c r="C557" s="4"/>
      <c r="D557" s="4"/>
      <c r="E557" s="4"/>
      <c r="F557" s="4"/>
    </row>
    <row r="558" spans="1:6" ht="15.75" x14ac:dyDescent="0.3">
      <c r="A558" s="4"/>
      <c r="B558" s="4"/>
      <c r="C558" s="4"/>
      <c r="D558" s="4"/>
      <c r="E558" s="4"/>
      <c r="F558" s="4"/>
    </row>
    <row r="559" spans="1:6" ht="15.75" x14ac:dyDescent="0.3">
      <c r="A559" s="4"/>
      <c r="B559" s="4"/>
      <c r="C559" s="4"/>
      <c r="D559" s="4"/>
      <c r="E559" s="4"/>
      <c r="F559" s="4"/>
    </row>
    <row r="560" spans="1:6" ht="15.75" x14ac:dyDescent="0.3">
      <c r="A560" s="4"/>
      <c r="B560" s="4"/>
      <c r="C560" s="4"/>
      <c r="D560" s="4"/>
      <c r="E560" s="4"/>
      <c r="F560" s="4"/>
    </row>
    <row r="561" spans="1:6" ht="15.75" x14ac:dyDescent="0.3">
      <c r="A561" s="4"/>
      <c r="B561" s="4"/>
      <c r="C561" s="4"/>
      <c r="D561" s="4"/>
      <c r="E561" s="4"/>
      <c r="F561" s="4"/>
    </row>
    <row r="562" spans="1:6" ht="15.75" x14ac:dyDescent="0.3">
      <c r="A562" s="4"/>
      <c r="B562" s="4"/>
      <c r="C562" s="4"/>
      <c r="D562" s="4"/>
      <c r="E562" s="4"/>
      <c r="F562" s="4"/>
    </row>
    <row r="563" spans="1:6" ht="15.75" x14ac:dyDescent="0.3">
      <c r="A563" s="4"/>
      <c r="B563" s="4"/>
      <c r="C563" s="4"/>
      <c r="D563" s="4"/>
      <c r="E563" s="4"/>
      <c r="F563" s="4"/>
    </row>
    <row r="564" spans="1:6" ht="15.75" x14ac:dyDescent="0.3">
      <c r="A564" s="4"/>
      <c r="B564" s="4"/>
      <c r="C564" s="4"/>
      <c r="D564" s="4"/>
      <c r="E564" s="4"/>
      <c r="F564" s="4"/>
    </row>
    <row r="565" spans="1:6" ht="15.75" x14ac:dyDescent="0.3">
      <c r="A565" s="4"/>
      <c r="B565" s="4"/>
      <c r="C565" s="4"/>
      <c r="D565" s="4"/>
      <c r="E565" s="4"/>
      <c r="F565" s="4"/>
    </row>
    <row r="566" spans="1:6" ht="15.75" x14ac:dyDescent="0.3">
      <c r="A566" s="4"/>
      <c r="B566" s="4"/>
      <c r="C566" s="4"/>
      <c r="D566" s="4"/>
      <c r="E566" s="4"/>
      <c r="F566" s="4"/>
    </row>
    <row r="567" spans="1:6" ht="15.75" x14ac:dyDescent="0.3">
      <c r="A567" s="4"/>
      <c r="B567" s="4"/>
      <c r="C567" s="4"/>
      <c r="D567" s="4"/>
      <c r="E567" s="4"/>
      <c r="F567" s="4"/>
    </row>
    <row r="568" spans="1:6" ht="15.75" x14ac:dyDescent="0.3">
      <c r="A568" s="4"/>
      <c r="B568" s="4"/>
      <c r="C568" s="4"/>
      <c r="D568" s="4"/>
      <c r="E568" s="4"/>
      <c r="F568" s="4"/>
    </row>
    <row r="569" spans="1:6" ht="15.75" x14ac:dyDescent="0.3">
      <c r="A569" s="4"/>
      <c r="B569" s="4"/>
      <c r="C569" s="4"/>
      <c r="D569" s="4"/>
      <c r="E569" s="4"/>
      <c r="F569" s="4"/>
    </row>
    <row r="570" spans="1:6" ht="15.75" x14ac:dyDescent="0.3">
      <c r="A570" s="4"/>
      <c r="B570" s="4"/>
      <c r="C570" s="4"/>
      <c r="D570" s="4"/>
      <c r="E570" s="4"/>
      <c r="F570" s="4"/>
    </row>
    <row r="571" spans="1:6" ht="15.75" x14ac:dyDescent="0.3">
      <c r="A571" s="4"/>
      <c r="B571" s="4"/>
      <c r="C571" s="4"/>
      <c r="D571" s="4"/>
      <c r="E571" s="4"/>
      <c r="F571" s="4"/>
    </row>
    <row r="572" spans="1:6" ht="15.75" x14ac:dyDescent="0.3">
      <c r="A572" s="4"/>
      <c r="B572" s="4"/>
      <c r="C572" s="4"/>
      <c r="D572" s="4"/>
      <c r="E572" s="4"/>
      <c r="F572" s="4"/>
    </row>
    <row r="573" spans="1:6" ht="15.75" x14ac:dyDescent="0.3">
      <c r="A573" s="4"/>
      <c r="B573" s="4"/>
      <c r="C573" s="4"/>
      <c r="D573" s="4"/>
      <c r="E573" s="4"/>
      <c r="F573" s="4"/>
    </row>
    <row r="574" spans="1:6" ht="15.75" x14ac:dyDescent="0.3">
      <c r="A574" s="4"/>
      <c r="B574" s="4"/>
      <c r="C574" s="4"/>
      <c r="D574" s="4"/>
      <c r="E574" s="4"/>
      <c r="F574" s="4"/>
    </row>
    <row r="575" spans="1:6" ht="15.75" x14ac:dyDescent="0.3">
      <c r="A575" s="4"/>
      <c r="B575" s="4"/>
      <c r="C575" s="4"/>
      <c r="D575" s="4"/>
      <c r="E575" s="4"/>
      <c r="F575" s="4"/>
    </row>
    <row r="576" spans="1:6" ht="15.75" x14ac:dyDescent="0.3">
      <c r="A576" s="4"/>
      <c r="B576" s="4"/>
      <c r="C576" s="4"/>
      <c r="D576" s="4"/>
      <c r="E576" s="4"/>
      <c r="F576" s="4"/>
    </row>
    <row r="577" spans="1:6" ht="15.75" x14ac:dyDescent="0.3">
      <c r="A577" s="4"/>
      <c r="B577" s="4"/>
      <c r="C577" s="4"/>
      <c r="D577" s="4"/>
      <c r="E577" s="4"/>
      <c r="F577" s="4"/>
    </row>
    <row r="578" spans="1:6" ht="15.75" x14ac:dyDescent="0.3">
      <c r="A578" s="4"/>
      <c r="B578" s="4"/>
      <c r="C578" s="4"/>
      <c r="D578" s="4"/>
      <c r="E578" s="4"/>
      <c r="F578" s="4"/>
    </row>
    <row r="579" spans="1:6" ht="15.75" x14ac:dyDescent="0.3">
      <c r="A579" s="4"/>
      <c r="B579" s="4"/>
      <c r="C579" s="4"/>
      <c r="D579" s="4"/>
      <c r="E579" s="4"/>
      <c r="F579" s="4"/>
    </row>
    <row r="580" spans="1:6" ht="15.75" x14ac:dyDescent="0.3">
      <c r="A580" s="4"/>
      <c r="B580" s="4"/>
      <c r="C580" s="4"/>
      <c r="D580" s="4"/>
      <c r="E580" s="4"/>
      <c r="F580" s="4"/>
    </row>
    <row r="581" spans="1:6" ht="15.75" x14ac:dyDescent="0.3">
      <c r="A581" s="4"/>
      <c r="B581" s="4"/>
      <c r="C581" s="4"/>
      <c r="D581" s="4"/>
      <c r="E581" s="4"/>
      <c r="F581" s="4"/>
    </row>
    <row r="582" spans="1:6" ht="15.75" x14ac:dyDescent="0.3">
      <c r="A582" s="4"/>
      <c r="B582" s="4"/>
      <c r="C582" s="4"/>
      <c r="D582" s="4"/>
      <c r="E582" s="4"/>
      <c r="F582" s="4"/>
    </row>
    <row r="583" spans="1:6" ht="15.75" x14ac:dyDescent="0.3">
      <c r="A583" s="4"/>
      <c r="B583" s="4"/>
      <c r="C583" s="4"/>
      <c r="D583" s="4"/>
      <c r="E583" s="4"/>
      <c r="F583" s="4"/>
    </row>
    <row r="584" spans="1:6" ht="15.75" x14ac:dyDescent="0.3">
      <c r="A584" s="4"/>
      <c r="B584" s="4"/>
      <c r="C584" s="4"/>
      <c r="D584" s="4"/>
      <c r="E584" s="4"/>
      <c r="F584" s="4"/>
    </row>
    <row r="585" spans="1:6" ht="15.75" x14ac:dyDescent="0.3">
      <c r="A585" s="4"/>
      <c r="B585" s="4"/>
      <c r="C585" s="4"/>
      <c r="D585" s="4"/>
      <c r="E585" s="4"/>
      <c r="F585" s="4"/>
    </row>
    <row r="586" spans="1:6" ht="15.75" x14ac:dyDescent="0.3">
      <c r="A586" s="4"/>
      <c r="B586" s="4"/>
      <c r="C586" s="4"/>
      <c r="D586" s="4"/>
      <c r="E586" s="4"/>
      <c r="F586" s="4"/>
    </row>
    <row r="587" spans="1:6" ht="15.75" x14ac:dyDescent="0.3">
      <c r="A587" s="4"/>
      <c r="B587" s="4"/>
      <c r="C587" s="4"/>
      <c r="D587" s="4"/>
      <c r="E587" s="4"/>
      <c r="F587" s="4"/>
    </row>
    <row r="588" spans="1:6" ht="15.75" x14ac:dyDescent="0.3">
      <c r="A588" s="4"/>
      <c r="B588" s="4"/>
      <c r="C588" s="4"/>
      <c r="D588" s="4"/>
      <c r="E588" s="4"/>
      <c r="F588" s="4"/>
    </row>
    <row r="589" spans="1:6" ht="15.75" x14ac:dyDescent="0.3">
      <c r="A589" s="4"/>
      <c r="B589" s="4"/>
      <c r="C589" s="4"/>
      <c r="D589" s="4"/>
      <c r="E589" s="4"/>
      <c r="F589" s="4"/>
    </row>
    <row r="590" spans="1:6" ht="15.75" x14ac:dyDescent="0.3">
      <c r="A590" s="4"/>
      <c r="B590" s="4"/>
      <c r="C590" s="4"/>
      <c r="D590" s="4"/>
      <c r="E590" s="4"/>
      <c r="F590" s="4"/>
    </row>
    <row r="591" spans="1:6" ht="15.75" x14ac:dyDescent="0.3">
      <c r="A591" s="4"/>
      <c r="B591" s="4"/>
      <c r="C591" s="4"/>
      <c r="D591" s="4"/>
      <c r="E591" s="4"/>
      <c r="F591" s="4"/>
    </row>
    <row r="592" spans="1:6" ht="15.75" x14ac:dyDescent="0.3">
      <c r="A592" s="4"/>
      <c r="B592" s="4"/>
      <c r="C592" s="4"/>
      <c r="D592" s="4"/>
      <c r="E592" s="4"/>
      <c r="F592" s="4"/>
    </row>
    <row r="593" spans="1:6" ht="15.75" x14ac:dyDescent="0.3">
      <c r="A593" s="4"/>
      <c r="B593" s="4"/>
      <c r="C593" s="4"/>
      <c r="D593" s="4"/>
      <c r="E593" s="4"/>
      <c r="F593" s="4"/>
    </row>
    <row r="594" spans="1:6" ht="15.75" x14ac:dyDescent="0.3">
      <c r="A594" s="4"/>
      <c r="B594" s="4"/>
      <c r="C594" s="4"/>
      <c r="D594" s="4"/>
      <c r="E594" s="4"/>
      <c r="F594" s="4"/>
    </row>
    <row r="595" spans="1:6" ht="15.75" x14ac:dyDescent="0.3">
      <c r="A595" s="4"/>
      <c r="B595" s="4"/>
      <c r="C595" s="4"/>
      <c r="D595" s="4"/>
      <c r="E595" s="4"/>
      <c r="F595" s="4"/>
    </row>
    <row r="596" spans="1:6" ht="15.75" x14ac:dyDescent="0.3">
      <c r="A596" s="4"/>
      <c r="B596" s="4"/>
      <c r="C596" s="4"/>
      <c r="D596" s="4"/>
      <c r="E596" s="4"/>
      <c r="F596" s="4"/>
    </row>
    <row r="597" spans="1:6" ht="15.75" x14ac:dyDescent="0.3">
      <c r="A597" s="4"/>
      <c r="B597" s="4"/>
      <c r="C597" s="4"/>
      <c r="D597" s="4"/>
      <c r="E597" s="4"/>
      <c r="F597" s="4"/>
    </row>
    <row r="598" spans="1:6" ht="15.75" x14ac:dyDescent="0.3">
      <c r="A598" s="4"/>
      <c r="B598" s="4"/>
      <c r="C598" s="4"/>
      <c r="D598" s="4"/>
      <c r="E598" s="4"/>
      <c r="F598" s="4"/>
    </row>
    <row r="599" spans="1:6" ht="15.75" x14ac:dyDescent="0.3">
      <c r="A599" s="4"/>
      <c r="B599" s="4"/>
      <c r="C599" s="4"/>
      <c r="D599" s="4"/>
      <c r="E599" s="4"/>
      <c r="F599" s="4"/>
    </row>
    <row r="600" spans="1:6" ht="15.75" x14ac:dyDescent="0.3">
      <c r="A600" s="4"/>
      <c r="B600" s="4"/>
      <c r="C600" s="4"/>
      <c r="D600" s="4"/>
      <c r="E600" s="4"/>
      <c r="F600" s="4"/>
    </row>
    <row r="601" spans="1:6" ht="15.75" x14ac:dyDescent="0.3">
      <c r="A601" s="4"/>
      <c r="B601" s="4"/>
      <c r="C601" s="4"/>
      <c r="D601" s="4"/>
      <c r="E601" s="4"/>
      <c r="F601" s="4"/>
    </row>
    <row r="602" spans="1:6" ht="15.75" x14ac:dyDescent="0.3">
      <c r="A602" s="4"/>
      <c r="B602" s="4"/>
      <c r="C602" s="4"/>
      <c r="D602" s="4"/>
      <c r="E602" s="4"/>
      <c r="F602" s="4"/>
    </row>
    <row r="603" spans="1:6" ht="15.75" x14ac:dyDescent="0.3">
      <c r="A603" s="4"/>
      <c r="B603" s="4"/>
      <c r="C603" s="4"/>
      <c r="D603" s="4"/>
      <c r="E603" s="4"/>
      <c r="F603" s="4"/>
    </row>
    <row r="604" spans="1:6" ht="15.75" x14ac:dyDescent="0.3">
      <c r="A604" s="4"/>
      <c r="B604" s="4"/>
      <c r="C604" s="4"/>
      <c r="D604" s="4"/>
      <c r="E604" s="4"/>
      <c r="F604" s="4"/>
    </row>
    <row r="605" spans="1:6" ht="15.75" x14ac:dyDescent="0.3">
      <c r="A605" s="4"/>
      <c r="B605" s="4"/>
      <c r="C605" s="4"/>
      <c r="D605" s="4"/>
      <c r="E605" s="4"/>
      <c r="F605" s="4"/>
    </row>
    <row r="606" spans="1:6" ht="15.75" x14ac:dyDescent="0.3">
      <c r="A606" s="4"/>
      <c r="B606" s="4"/>
      <c r="C606" s="4"/>
      <c r="D606" s="4"/>
      <c r="E606" s="4"/>
      <c r="F606" s="4"/>
    </row>
    <row r="607" spans="1:6" ht="15.75" x14ac:dyDescent="0.3">
      <c r="A607" s="4"/>
      <c r="B607" s="4"/>
      <c r="C607" s="4"/>
      <c r="D607" s="4"/>
      <c r="E607" s="4"/>
      <c r="F607" s="4"/>
    </row>
    <row r="608" spans="1:6" ht="15.75" x14ac:dyDescent="0.3">
      <c r="A608" s="4"/>
      <c r="B608" s="4"/>
      <c r="C608" s="4"/>
      <c r="D608" s="4"/>
      <c r="E608" s="4"/>
      <c r="F608" s="4"/>
    </row>
    <row r="609" spans="1:6" ht="15.75" x14ac:dyDescent="0.3">
      <c r="A609" s="4"/>
      <c r="B609" s="4"/>
      <c r="C609" s="4"/>
      <c r="D609" s="4"/>
      <c r="E609" s="4"/>
      <c r="F609" s="4"/>
    </row>
    <row r="610" spans="1:6" ht="15.75" x14ac:dyDescent="0.3">
      <c r="A610" s="4"/>
      <c r="B610" s="4"/>
      <c r="C610" s="4"/>
      <c r="D610" s="4"/>
      <c r="E610" s="4"/>
      <c r="F610" s="4"/>
    </row>
    <row r="611" spans="1:6" ht="15.75" x14ac:dyDescent="0.3">
      <c r="A611" s="4"/>
      <c r="B611" s="4"/>
      <c r="C611" s="4"/>
      <c r="D611" s="4"/>
      <c r="E611" s="4"/>
      <c r="F611" s="4"/>
    </row>
    <row r="612" spans="1:6" ht="15.75" x14ac:dyDescent="0.3">
      <c r="A612" s="4"/>
      <c r="B612" s="4"/>
      <c r="C612" s="4"/>
      <c r="D612" s="4"/>
      <c r="E612" s="4"/>
      <c r="F612" s="4"/>
    </row>
    <row r="613" spans="1:6" ht="15.75" x14ac:dyDescent="0.3">
      <c r="A613" s="4"/>
      <c r="B613" s="4"/>
      <c r="C613" s="4"/>
      <c r="D613" s="4"/>
      <c r="E613" s="4"/>
      <c r="F613" s="4"/>
    </row>
    <row r="614" spans="1:6" ht="15.75" x14ac:dyDescent="0.3">
      <c r="A614" s="4"/>
      <c r="B614" s="4"/>
      <c r="C614" s="4"/>
      <c r="D614" s="4"/>
      <c r="E614" s="4"/>
      <c r="F614" s="4"/>
    </row>
    <row r="615" spans="1:6" ht="15.75" x14ac:dyDescent="0.3">
      <c r="A615" s="4"/>
      <c r="B615" s="4"/>
      <c r="C615" s="4"/>
      <c r="D615" s="4"/>
      <c r="E615" s="4"/>
      <c r="F615" s="4"/>
    </row>
    <row r="616" spans="1:6" ht="15.75" x14ac:dyDescent="0.3">
      <c r="A616" s="4"/>
      <c r="B616" s="4"/>
      <c r="C616" s="4"/>
      <c r="D616" s="4"/>
      <c r="E616" s="4"/>
      <c r="F616" s="4"/>
    </row>
    <row r="617" spans="1:6" ht="15.75" x14ac:dyDescent="0.3">
      <c r="A617" s="4"/>
      <c r="B617" s="4"/>
      <c r="C617" s="4"/>
      <c r="D617" s="4"/>
      <c r="E617" s="4"/>
      <c r="F617" s="4"/>
    </row>
    <row r="618" spans="1:6" ht="15.75" x14ac:dyDescent="0.3">
      <c r="A618" s="4"/>
      <c r="B618" s="4"/>
      <c r="C618" s="4"/>
      <c r="D618" s="4"/>
      <c r="E618" s="4"/>
      <c r="F618" s="4"/>
    </row>
    <row r="619" spans="1:6" ht="15.75" x14ac:dyDescent="0.3">
      <c r="A619" s="4"/>
      <c r="B619" s="4"/>
      <c r="C619" s="4"/>
      <c r="D619" s="4"/>
      <c r="E619" s="4"/>
      <c r="F619" s="4"/>
    </row>
    <row r="620" spans="1:6" ht="15.75" x14ac:dyDescent="0.3">
      <c r="A620" s="4"/>
      <c r="B620" s="4"/>
      <c r="C620" s="4"/>
      <c r="D620" s="4"/>
      <c r="E620" s="4"/>
      <c r="F620" s="4"/>
    </row>
    <row r="621" spans="1:6" ht="15.75" x14ac:dyDescent="0.3">
      <c r="A621" s="4"/>
      <c r="B621" s="4"/>
      <c r="C621" s="4"/>
      <c r="D621" s="4"/>
      <c r="E621" s="4"/>
      <c r="F621" s="4"/>
    </row>
    <row r="622" spans="1:6" ht="15.75" x14ac:dyDescent="0.3">
      <c r="A622" s="4"/>
      <c r="B622" s="4"/>
      <c r="C622" s="4"/>
      <c r="D622" s="4"/>
      <c r="E622" s="4"/>
      <c r="F622" s="4"/>
    </row>
    <row r="623" spans="1:6" ht="15.75" x14ac:dyDescent="0.3">
      <c r="A623" s="4"/>
      <c r="B623" s="4"/>
      <c r="C623" s="4"/>
      <c r="D623" s="4"/>
      <c r="E623" s="4"/>
      <c r="F623" s="4"/>
    </row>
    <row r="624" spans="1:6" ht="15.75" x14ac:dyDescent="0.3">
      <c r="A624" s="4"/>
      <c r="B624" s="4"/>
      <c r="C624" s="4"/>
      <c r="D624" s="4"/>
      <c r="E624" s="4"/>
      <c r="F624" s="4"/>
    </row>
    <row r="625" spans="1:6" ht="15.75" x14ac:dyDescent="0.3">
      <c r="A625" s="4"/>
      <c r="B625" s="4"/>
      <c r="C625" s="4"/>
      <c r="D625" s="4"/>
      <c r="E625" s="4"/>
      <c r="F625" s="4"/>
    </row>
    <row r="626" spans="1:6" ht="15.75" x14ac:dyDescent="0.3">
      <c r="A626" s="4"/>
      <c r="B626" s="4"/>
      <c r="C626" s="4"/>
      <c r="D626" s="4"/>
      <c r="E626" s="4"/>
      <c r="F626" s="4"/>
    </row>
    <row r="627" spans="1:6" ht="15.75" x14ac:dyDescent="0.3">
      <c r="A627" s="4"/>
      <c r="B627" s="4"/>
      <c r="C627" s="4"/>
      <c r="D627" s="4"/>
      <c r="E627" s="4"/>
      <c r="F627" s="4"/>
    </row>
    <row r="628" spans="1:6" ht="15.75" x14ac:dyDescent="0.3">
      <c r="A628" s="4"/>
      <c r="B628" s="4"/>
      <c r="C628" s="4"/>
      <c r="D628" s="4"/>
      <c r="E628" s="4"/>
      <c r="F628" s="4"/>
    </row>
    <row r="629" spans="1:6" ht="15.75" x14ac:dyDescent="0.3">
      <c r="A629" s="4"/>
      <c r="B629" s="4"/>
      <c r="C629" s="4"/>
      <c r="D629" s="4"/>
      <c r="E629" s="4"/>
      <c r="F629" s="4"/>
    </row>
    <row r="630" spans="1:6" ht="15.75" x14ac:dyDescent="0.3">
      <c r="A630" s="4"/>
      <c r="B630" s="4"/>
      <c r="C630" s="4"/>
      <c r="D630" s="4"/>
      <c r="E630" s="4"/>
      <c r="F630" s="4"/>
    </row>
    <row r="631" spans="1:6" ht="15.75" x14ac:dyDescent="0.3">
      <c r="A631" s="4"/>
      <c r="B631" s="4"/>
      <c r="C631" s="4"/>
      <c r="D631" s="4"/>
      <c r="E631" s="4"/>
      <c r="F631" s="4"/>
    </row>
    <row r="632" spans="1:6" ht="15.75" x14ac:dyDescent="0.3">
      <c r="A632" s="4"/>
      <c r="B632" s="4"/>
      <c r="C632" s="4"/>
      <c r="D632" s="4"/>
      <c r="E632" s="4"/>
      <c r="F632" s="4"/>
    </row>
    <row r="633" spans="1:6" ht="15.75" x14ac:dyDescent="0.3">
      <c r="A633" s="4"/>
      <c r="B633" s="4"/>
      <c r="C633" s="4"/>
      <c r="D633" s="4"/>
      <c r="E633" s="4"/>
      <c r="F633" s="4"/>
    </row>
    <row r="634" spans="1:6" ht="15.75" x14ac:dyDescent="0.3">
      <c r="A634" s="4"/>
      <c r="B634" s="4"/>
      <c r="C634" s="4"/>
      <c r="D634" s="4"/>
      <c r="E634" s="4"/>
      <c r="F634" s="4"/>
    </row>
    <row r="635" spans="1:6" ht="15.75" x14ac:dyDescent="0.3">
      <c r="A635" s="4"/>
      <c r="B635" s="4"/>
      <c r="C635" s="4"/>
      <c r="D635" s="4"/>
      <c r="E635" s="4"/>
      <c r="F635" s="4"/>
    </row>
    <row r="636" spans="1:6" ht="15.75" x14ac:dyDescent="0.3">
      <c r="A636" s="4"/>
      <c r="B636" s="4"/>
      <c r="C636" s="4"/>
      <c r="D636" s="4"/>
      <c r="E636" s="4"/>
      <c r="F636" s="4"/>
    </row>
    <row r="637" spans="1:6" ht="15.75" x14ac:dyDescent="0.3">
      <c r="A637" s="4"/>
      <c r="B637" s="4"/>
      <c r="C637" s="4"/>
      <c r="D637" s="4"/>
      <c r="E637" s="4"/>
      <c r="F637" s="4"/>
    </row>
    <row r="638" spans="1:6" ht="15.75" x14ac:dyDescent="0.3">
      <c r="A638" s="4"/>
      <c r="B638" s="4"/>
      <c r="C638" s="4"/>
      <c r="D638" s="4"/>
      <c r="E638" s="4"/>
      <c r="F638" s="4"/>
    </row>
    <row r="639" spans="1:6" ht="15.75" x14ac:dyDescent="0.3">
      <c r="A639" s="4"/>
      <c r="B639" s="4"/>
      <c r="C639" s="4"/>
      <c r="D639" s="4"/>
      <c r="E639" s="4"/>
      <c r="F639" s="4"/>
    </row>
    <row r="640" spans="1:6" ht="15.75" x14ac:dyDescent="0.3">
      <c r="A640" s="4"/>
      <c r="B640" s="4"/>
      <c r="C640" s="4"/>
      <c r="D640" s="4"/>
      <c r="E640" s="4"/>
      <c r="F640" s="4"/>
    </row>
    <row r="641" spans="1:6" ht="15.75" x14ac:dyDescent="0.3">
      <c r="A641" s="4"/>
      <c r="B641" s="4"/>
      <c r="C641" s="4"/>
      <c r="D641" s="4"/>
      <c r="E641" s="4"/>
      <c r="F641" s="4"/>
    </row>
    <row r="642" spans="1:6" ht="15.75" x14ac:dyDescent="0.3">
      <c r="A642" s="4"/>
      <c r="B642" s="4"/>
      <c r="C642" s="4"/>
      <c r="D642" s="4"/>
      <c r="E642" s="4"/>
      <c r="F642" s="4"/>
    </row>
    <row r="643" spans="1:6" ht="15.75" x14ac:dyDescent="0.3">
      <c r="A643" s="4"/>
      <c r="B643" s="4"/>
      <c r="C643" s="4"/>
      <c r="D643" s="4"/>
      <c r="E643" s="4"/>
      <c r="F643" s="4"/>
    </row>
    <row r="644" spans="1:6" ht="15.75" x14ac:dyDescent="0.3">
      <c r="A644" s="4"/>
      <c r="B644" s="4"/>
      <c r="C644" s="4"/>
      <c r="D644" s="4"/>
      <c r="E644" s="4"/>
      <c r="F644" s="4"/>
    </row>
    <row r="645" spans="1:6" ht="15.75" x14ac:dyDescent="0.3">
      <c r="A645" s="4"/>
      <c r="B645" s="4"/>
      <c r="C645" s="4"/>
      <c r="D645" s="4"/>
      <c r="E645" s="4"/>
      <c r="F645" s="4"/>
    </row>
    <row r="646" spans="1:6" ht="15.75" x14ac:dyDescent="0.3">
      <c r="A646" s="4"/>
      <c r="B646" s="4"/>
      <c r="C646" s="4"/>
      <c r="D646" s="4"/>
      <c r="E646" s="4"/>
      <c r="F646" s="4"/>
    </row>
    <row r="647" spans="1:6" ht="15.75" x14ac:dyDescent="0.3">
      <c r="A647" s="4"/>
      <c r="B647" s="4"/>
      <c r="C647" s="4"/>
      <c r="D647" s="4"/>
      <c r="E647" s="4"/>
      <c r="F647" s="4"/>
    </row>
    <row r="648" spans="1:6" ht="15.75" x14ac:dyDescent="0.3">
      <c r="A648" s="4"/>
      <c r="B648" s="4"/>
      <c r="C648" s="4"/>
      <c r="D648" s="4"/>
      <c r="E648" s="4"/>
      <c r="F648" s="4"/>
    </row>
    <row r="649" spans="1:6" ht="15.75" x14ac:dyDescent="0.3">
      <c r="A649" s="4"/>
      <c r="B649" s="4"/>
      <c r="C649" s="4"/>
      <c r="D649" s="4"/>
      <c r="E649" s="4"/>
      <c r="F649" s="4"/>
    </row>
    <row r="650" spans="1:6" ht="15.75" x14ac:dyDescent="0.3">
      <c r="A650" s="4"/>
      <c r="B650" s="4"/>
      <c r="C650" s="4"/>
      <c r="D650" s="4"/>
      <c r="E650" s="4"/>
      <c r="F650" s="4"/>
    </row>
    <row r="651" spans="1:6" ht="15.75" x14ac:dyDescent="0.3">
      <c r="A651" s="4"/>
      <c r="B651" s="4"/>
      <c r="C651" s="4"/>
      <c r="D651" s="4"/>
      <c r="E651" s="4"/>
      <c r="F651" s="4"/>
    </row>
    <row r="652" spans="1:6" ht="15.75" x14ac:dyDescent="0.3">
      <c r="A652" s="4"/>
      <c r="B652" s="4"/>
      <c r="C652" s="4"/>
      <c r="D652" s="4"/>
      <c r="E652" s="4"/>
      <c r="F652" s="4"/>
    </row>
    <row r="653" spans="1:6" ht="15.75" x14ac:dyDescent="0.3">
      <c r="A653" s="4"/>
      <c r="B653" s="4"/>
      <c r="C653" s="4"/>
      <c r="D653" s="4"/>
      <c r="E653" s="4"/>
      <c r="F653" s="4"/>
    </row>
    <row r="654" spans="1:6" ht="15.75" x14ac:dyDescent="0.3">
      <c r="A654" s="4"/>
      <c r="B654" s="4"/>
      <c r="C654" s="4"/>
      <c r="D654" s="4"/>
      <c r="E654" s="4"/>
      <c r="F654" s="4"/>
    </row>
    <row r="655" spans="1:6" ht="15.75" x14ac:dyDescent="0.3">
      <c r="A655" s="4"/>
      <c r="B655" s="4"/>
      <c r="C655" s="4"/>
      <c r="D655" s="4"/>
      <c r="E655" s="4"/>
      <c r="F655" s="4"/>
    </row>
    <row r="656" spans="1:6" ht="15.75" x14ac:dyDescent="0.3">
      <c r="A656" s="4"/>
      <c r="B656" s="4"/>
      <c r="C656" s="4"/>
      <c r="D656" s="4"/>
      <c r="E656" s="4"/>
      <c r="F656" s="4"/>
    </row>
    <row r="657" spans="1:6" ht="15.75" x14ac:dyDescent="0.3">
      <c r="A657" s="4"/>
      <c r="B657" s="4"/>
      <c r="C657" s="4"/>
      <c r="D657" s="4"/>
      <c r="E657" s="4"/>
      <c r="F657" s="4"/>
    </row>
    <row r="658" spans="1:6" ht="15.75" x14ac:dyDescent="0.3">
      <c r="A658" s="4"/>
      <c r="B658" s="4"/>
      <c r="C658" s="4"/>
      <c r="D658" s="4"/>
      <c r="E658" s="4"/>
      <c r="F658" s="4"/>
    </row>
    <row r="659" spans="1:6" ht="15.75" x14ac:dyDescent="0.3">
      <c r="A659" s="4"/>
      <c r="B659" s="4"/>
      <c r="C659" s="4"/>
      <c r="D659" s="4"/>
      <c r="E659" s="4"/>
      <c r="F659" s="4"/>
    </row>
    <row r="660" spans="1:6" ht="15.75" x14ac:dyDescent="0.3">
      <c r="A660" s="4"/>
      <c r="B660" s="4"/>
      <c r="C660" s="4"/>
      <c r="D660" s="4"/>
      <c r="E660" s="4"/>
      <c r="F660" s="4"/>
    </row>
    <row r="661" spans="1:6" ht="15.75" x14ac:dyDescent="0.3">
      <c r="A661" s="4"/>
      <c r="B661" s="4"/>
      <c r="C661" s="4"/>
      <c r="D661" s="4"/>
      <c r="E661" s="4"/>
      <c r="F661" s="4"/>
    </row>
    <row r="662" spans="1:6" ht="15.75" x14ac:dyDescent="0.3">
      <c r="A662" s="4"/>
      <c r="B662" s="4"/>
      <c r="C662" s="4"/>
      <c r="D662" s="4"/>
      <c r="E662" s="4"/>
      <c r="F662" s="4"/>
    </row>
    <row r="663" spans="1:6" ht="15.75" x14ac:dyDescent="0.3">
      <c r="A663" s="4"/>
      <c r="B663" s="4"/>
      <c r="C663" s="4"/>
      <c r="D663" s="4"/>
      <c r="E663" s="4"/>
      <c r="F663" s="4"/>
    </row>
    <row r="664" spans="1:6" ht="15.75" x14ac:dyDescent="0.3">
      <c r="A664" s="4"/>
      <c r="B664" s="4"/>
      <c r="C664" s="4"/>
      <c r="D664" s="4"/>
      <c r="E664" s="4"/>
      <c r="F664" s="4"/>
    </row>
    <row r="665" spans="1:6" ht="15.75" x14ac:dyDescent="0.3">
      <c r="A665" s="4"/>
      <c r="B665" s="4"/>
      <c r="C665" s="4"/>
      <c r="D665" s="4"/>
      <c r="E665" s="4"/>
      <c r="F665" s="4"/>
    </row>
    <row r="666" spans="1:6" ht="15.75" x14ac:dyDescent="0.3">
      <c r="A666" s="4"/>
      <c r="B666" s="4"/>
      <c r="C666" s="4"/>
      <c r="D666" s="4"/>
      <c r="E666" s="4"/>
      <c r="F666" s="4"/>
    </row>
    <row r="667" spans="1:6" ht="15.75" x14ac:dyDescent="0.3">
      <c r="A667" s="4"/>
      <c r="B667" s="4"/>
      <c r="C667" s="4"/>
      <c r="D667" s="4"/>
      <c r="E667" s="4"/>
      <c r="F667" s="4"/>
    </row>
    <row r="668" spans="1:6" ht="15.75" x14ac:dyDescent="0.3">
      <c r="A668" s="4"/>
      <c r="B668" s="4"/>
      <c r="C668" s="4"/>
      <c r="D668" s="4"/>
      <c r="E668" s="4"/>
      <c r="F668" s="4"/>
    </row>
    <row r="669" spans="1:6" ht="15.75" x14ac:dyDescent="0.3">
      <c r="A669" s="4"/>
      <c r="B669" s="4"/>
      <c r="C669" s="4"/>
      <c r="D669" s="4"/>
      <c r="E669" s="4"/>
      <c r="F669" s="4"/>
    </row>
    <row r="670" spans="1:6" ht="15.75" x14ac:dyDescent="0.3">
      <c r="A670" s="4"/>
      <c r="B670" s="4"/>
      <c r="C670" s="4"/>
      <c r="D670" s="4"/>
      <c r="E670" s="4"/>
      <c r="F670" s="4"/>
    </row>
    <row r="671" spans="1:6" ht="15.75" x14ac:dyDescent="0.3">
      <c r="A671" s="4"/>
      <c r="B671" s="4"/>
      <c r="C671" s="4"/>
      <c r="D671" s="4"/>
      <c r="E671" s="4"/>
      <c r="F671" s="4"/>
    </row>
    <row r="672" spans="1:6" ht="15.75" x14ac:dyDescent="0.3">
      <c r="A672" s="4"/>
      <c r="B672" s="4"/>
      <c r="C672" s="4"/>
      <c r="D672" s="4"/>
      <c r="E672" s="4"/>
      <c r="F672" s="4"/>
    </row>
    <row r="673" spans="1:6" ht="15.75" x14ac:dyDescent="0.3">
      <c r="A673" s="4"/>
      <c r="B673" s="4"/>
      <c r="C673" s="4"/>
      <c r="D673" s="4"/>
      <c r="E673" s="4"/>
      <c r="F673" s="4"/>
    </row>
    <row r="674" spans="1:6" ht="15.75" x14ac:dyDescent="0.3">
      <c r="A674" s="4"/>
      <c r="B674" s="4"/>
      <c r="C674" s="4"/>
      <c r="D674" s="4"/>
      <c r="E674" s="4"/>
      <c r="F674" s="4"/>
    </row>
    <row r="675" spans="1:6" ht="15.75" x14ac:dyDescent="0.3">
      <c r="A675" s="4"/>
      <c r="B675" s="4"/>
      <c r="C675" s="4"/>
      <c r="D675" s="4"/>
      <c r="E675" s="4"/>
      <c r="F675" s="4"/>
    </row>
    <row r="676" spans="1:6" ht="15.75" x14ac:dyDescent="0.3">
      <c r="A676" s="4"/>
      <c r="B676" s="4"/>
      <c r="C676" s="4"/>
      <c r="D676" s="4"/>
      <c r="E676" s="4"/>
      <c r="F676" s="4"/>
    </row>
    <row r="677" spans="1:6" ht="15.75" x14ac:dyDescent="0.3">
      <c r="A677" s="4"/>
      <c r="B677" s="4"/>
      <c r="C677" s="4"/>
      <c r="D677" s="4"/>
      <c r="E677" s="4"/>
      <c r="F677" s="4"/>
    </row>
    <row r="678" spans="1:6" ht="15.75" x14ac:dyDescent="0.3">
      <c r="A678" s="4"/>
      <c r="B678" s="4"/>
      <c r="C678" s="4"/>
      <c r="D678" s="4"/>
      <c r="E678" s="4"/>
      <c r="F678" s="4"/>
    </row>
    <row r="679" spans="1:6" ht="15.75" x14ac:dyDescent="0.3">
      <c r="A679" s="4"/>
      <c r="B679" s="4"/>
      <c r="C679" s="4"/>
      <c r="D679" s="4"/>
      <c r="E679" s="4"/>
      <c r="F679" s="4"/>
    </row>
    <row r="680" spans="1:6" ht="15.75" x14ac:dyDescent="0.3">
      <c r="A680" s="4"/>
      <c r="B680" s="4"/>
      <c r="C680" s="4"/>
      <c r="D680" s="4"/>
      <c r="E680" s="4"/>
      <c r="F680" s="4"/>
    </row>
    <row r="681" spans="1:6" ht="15.75" x14ac:dyDescent="0.3">
      <c r="A681" s="4"/>
      <c r="B681" s="4"/>
      <c r="C681" s="4"/>
      <c r="D681" s="4"/>
      <c r="E681" s="4"/>
      <c r="F681" s="4"/>
    </row>
    <row r="682" spans="1:6" ht="15.75" x14ac:dyDescent="0.3">
      <c r="A682" s="4"/>
      <c r="B682" s="4"/>
      <c r="C682" s="4"/>
      <c r="D682" s="4"/>
      <c r="E682" s="4"/>
      <c r="F682" s="4"/>
    </row>
    <row r="683" spans="1:6" ht="15.75" x14ac:dyDescent="0.3">
      <c r="A683" s="4"/>
      <c r="B683" s="4"/>
      <c r="C683" s="4"/>
      <c r="D683" s="4"/>
      <c r="E683" s="4"/>
      <c r="F683" s="4"/>
    </row>
    <row r="684" spans="1:6" ht="15.75" x14ac:dyDescent="0.3">
      <c r="A684" s="4"/>
      <c r="B684" s="4"/>
      <c r="C684" s="4"/>
      <c r="D684" s="4"/>
      <c r="E684" s="4"/>
      <c r="F684" s="4"/>
    </row>
    <row r="685" spans="1:6" ht="15.75" x14ac:dyDescent="0.3">
      <c r="A685" s="4"/>
      <c r="B685" s="4"/>
      <c r="C685" s="4"/>
      <c r="D685" s="4"/>
      <c r="E685" s="4"/>
      <c r="F685" s="4"/>
    </row>
    <row r="686" spans="1:6" ht="15.75" x14ac:dyDescent="0.3">
      <c r="A686" s="4"/>
      <c r="B686" s="4"/>
      <c r="C686" s="4"/>
      <c r="D686" s="4"/>
      <c r="E686" s="4"/>
      <c r="F686" s="4"/>
    </row>
    <row r="687" spans="1:6" ht="15.75" x14ac:dyDescent="0.3">
      <c r="A687" s="4"/>
      <c r="B687" s="4"/>
      <c r="C687" s="4"/>
      <c r="D687" s="4"/>
      <c r="E687" s="4"/>
      <c r="F687" s="4"/>
    </row>
    <row r="688" spans="1:6" ht="15.75" x14ac:dyDescent="0.3">
      <c r="A688" s="4"/>
      <c r="B688" s="4"/>
      <c r="C688" s="4"/>
      <c r="D688" s="4"/>
      <c r="E688" s="4"/>
      <c r="F688" s="4"/>
    </row>
    <row r="689" spans="1:6" ht="15.75" x14ac:dyDescent="0.3">
      <c r="A689" s="4"/>
      <c r="B689" s="4"/>
      <c r="C689" s="4"/>
      <c r="D689" s="4"/>
      <c r="E689" s="4"/>
      <c r="F689" s="4"/>
    </row>
    <row r="690" spans="1:6" ht="15.75" x14ac:dyDescent="0.3">
      <c r="A690" s="4"/>
      <c r="B690" s="4"/>
      <c r="C690" s="4"/>
      <c r="D690" s="4"/>
      <c r="E690" s="4"/>
      <c r="F690" s="4"/>
    </row>
    <row r="691" spans="1:6" ht="15.75" x14ac:dyDescent="0.3">
      <c r="A691" s="4"/>
      <c r="B691" s="4"/>
      <c r="C691" s="4"/>
      <c r="D691" s="4"/>
      <c r="E691" s="4"/>
      <c r="F691" s="4"/>
    </row>
    <row r="692" spans="1:6" ht="15.75" x14ac:dyDescent="0.3">
      <c r="A692" s="4"/>
      <c r="B692" s="4"/>
      <c r="C692" s="4"/>
      <c r="D692" s="4"/>
      <c r="E692" s="4"/>
      <c r="F692" s="4"/>
    </row>
    <row r="693" spans="1:6" ht="15.75" x14ac:dyDescent="0.3">
      <c r="A693" s="4"/>
      <c r="B693" s="4"/>
      <c r="C693" s="4"/>
      <c r="D693" s="4"/>
      <c r="E693" s="4"/>
      <c r="F693" s="4"/>
    </row>
    <row r="694" spans="1:6" ht="15.75" x14ac:dyDescent="0.3">
      <c r="A694" s="4"/>
      <c r="B694" s="4"/>
      <c r="C694" s="4"/>
      <c r="D694" s="4"/>
      <c r="E694" s="4"/>
      <c r="F694" s="4"/>
    </row>
    <row r="695" spans="1:6" ht="15.75" x14ac:dyDescent="0.3">
      <c r="A695" s="4"/>
      <c r="B695" s="4"/>
      <c r="C695" s="4"/>
      <c r="D695" s="4"/>
      <c r="E695" s="4"/>
      <c r="F695" s="4"/>
    </row>
    <row r="696" spans="1:6" ht="15.75" x14ac:dyDescent="0.3">
      <c r="A696" s="4"/>
      <c r="B696" s="4"/>
      <c r="C696" s="4"/>
      <c r="D696" s="4"/>
      <c r="E696" s="4"/>
      <c r="F696" s="4"/>
    </row>
    <row r="697" spans="1:6" ht="15.75" x14ac:dyDescent="0.3">
      <c r="A697" s="4"/>
      <c r="B697" s="4"/>
      <c r="C697" s="4"/>
      <c r="D697" s="4"/>
      <c r="E697" s="4"/>
      <c r="F697" s="4"/>
    </row>
    <row r="698" spans="1:6" ht="15.75" x14ac:dyDescent="0.3">
      <c r="A698" s="4"/>
      <c r="B698" s="4"/>
      <c r="C698" s="4"/>
      <c r="D698" s="4"/>
      <c r="E698" s="4"/>
      <c r="F698" s="4"/>
    </row>
    <row r="699" spans="1:6" ht="15.75" x14ac:dyDescent="0.3">
      <c r="A699" s="4"/>
      <c r="B699" s="4"/>
      <c r="C699" s="4"/>
      <c r="D699" s="4"/>
      <c r="E699" s="4"/>
      <c r="F699" s="4"/>
    </row>
    <row r="700" spans="1:6" ht="15.75" x14ac:dyDescent="0.3">
      <c r="A700" s="4"/>
      <c r="B700" s="4"/>
      <c r="C700" s="4"/>
      <c r="D700" s="4"/>
      <c r="E700" s="4"/>
      <c r="F700" s="4"/>
    </row>
    <row r="701" spans="1:6" ht="15.75" x14ac:dyDescent="0.3">
      <c r="A701" s="4"/>
      <c r="B701" s="4"/>
      <c r="C701" s="4"/>
      <c r="D701" s="4"/>
      <c r="E701" s="4"/>
      <c r="F701" s="4"/>
    </row>
    <row r="702" spans="1:6" ht="15.75" x14ac:dyDescent="0.3">
      <c r="A702" s="4"/>
      <c r="B702" s="4"/>
      <c r="C702" s="4"/>
      <c r="D702" s="4"/>
      <c r="E702" s="4"/>
      <c r="F702" s="4"/>
    </row>
    <row r="703" spans="1:6" ht="15.75" x14ac:dyDescent="0.3">
      <c r="A703" s="4"/>
      <c r="B703" s="4"/>
      <c r="C703" s="4"/>
      <c r="D703" s="4"/>
      <c r="E703" s="4"/>
      <c r="F703" s="4"/>
    </row>
    <row r="704" spans="1:6" ht="15.75" x14ac:dyDescent="0.3">
      <c r="A704" s="4"/>
      <c r="B704" s="4"/>
      <c r="C704" s="4"/>
      <c r="D704" s="4"/>
      <c r="E704" s="4"/>
      <c r="F704" s="4"/>
    </row>
    <row r="705" spans="1:6" ht="15.75" x14ac:dyDescent="0.3">
      <c r="A705" s="4"/>
      <c r="B705" s="4"/>
      <c r="C705" s="4"/>
      <c r="D705" s="4"/>
      <c r="E705" s="4"/>
      <c r="F705" s="4"/>
    </row>
    <row r="706" spans="1:6" ht="15.75" x14ac:dyDescent="0.3">
      <c r="A706" s="4"/>
      <c r="B706" s="4"/>
      <c r="C706" s="4"/>
      <c r="D706" s="4"/>
      <c r="E706" s="4"/>
      <c r="F706" s="4"/>
    </row>
    <row r="707" spans="1:6" ht="15.75" x14ac:dyDescent="0.3">
      <c r="A707" s="4"/>
      <c r="B707" s="4"/>
      <c r="C707" s="4"/>
      <c r="D707" s="4"/>
      <c r="E707" s="4"/>
      <c r="F707" s="4"/>
    </row>
    <row r="708" spans="1:6" ht="15.75" x14ac:dyDescent="0.3">
      <c r="A708" s="4"/>
      <c r="B708" s="4"/>
      <c r="C708" s="4"/>
      <c r="D708" s="4"/>
      <c r="E708" s="4"/>
      <c r="F708" s="4"/>
    </row>
    <row r="709" spans="1:6" ht="15.75" x14ac:dyDescent="0.3">
      <c r="A709" s="4"/>
      <c r="B709" s="4"/>
      <c r="C709" s="4"/>
      <c r="D709" s="4"/>
      <c r="E709" s="4"/>
      <c r="F709" s="4"/>
    </row>
    <row r="710" spans="1:6" ht="15.75" x14ac:dyDescent="0.3">
      <c r="A710" s="4"/>
      <c r="B710" s="4"/>
      <c r="C710" s="4"/>
      <c r="D710" s="4"/>
      <c r="E710" s="4"/>
      <c r="F710" s="4"/>
    </row>
    <row r="711" spans="1:6" ht="15.75" x14ac:dyDescent="0.3">
      <c r="A711" s="4"/>
      <c r="B711" s="4"/>
      <c r="C711" s="4"/>
      <c r="D711" s="4"/>
      <c r="E711" s="4"/>
      <c r="F711" s="4"/>
    </row>
    <row r="712" spans="1:6" ht="15.75" x14ac:dyDescent="0.3">
      <c r="A712" s="4"/>
      <c r="B712" s="4"/>
      <c r="C712" s="4"/>
      <c r="D712" s="4"/>
      <c r="E712" s="4"/>
      <c r="F712" s="4"/>
    </row>
    <row r="713" spans="1:6" ht="15.75" x14ac:dyDescent="0.3">
      <c r="A713" s="4"/>
      <c r="B713" s="4"/>
      <c r="C713" s="4"/>
      <c r="D713" s="4"/>
      <c r="E713" s="4"/>
      <c r="F713" s="4"/>
    </row>
    <row r="714" spans="1:6" ht="15.75" x14ac:dyDescent="0.3">
      <c r="A714" s="4"/>
      <c r="B714" s="4"/>
      <c r="C714" s="4"/>
      <c r="D714" s="4"/>
      <c r="E714" s="4"/>
      <c r="F714" s="4"/>
    </row>
    <row r="715" spans="1:6" ht="15.75" x14ac:dyDescent="0.3">
      <c r="A715" s="4"/>
      <c r="B715" s="4"/>
      <c r="C715" s="4"/>
      <c r="D715" s="4"/>
      <c r="E715" s="4"/>
      <c r="F715" s="4"/>
    </row>
    <row r="716" spans="1:6" ht="15.75" x14ac:dyDescent="0.3">
      <c r="A716" s="4"/>
      <c r="B716" s="4"/>
      <c r="C716" s="4"/>
      <c r="D716" s="4"/>
      <c r="E716" s="4"/>
      <c r="F716" s="4"/>
    </row>
    <row r="717" spans="1:6" ht="15.75" x14ac:dyDescent="0.3">
      <c r="A717" s="4"/>
      <c r="B717" s="4"/>
      <c r="C717" s="4"/>
      <c r="D717" s="4"/>
      <c r="E717" s="4"/>
      <c r="F717" s="4"/>
    </row>
    <row r="718" spans="1:6" ht="15.75" x14ac:dyDescent="0.3">
      <c r="A718" s="4"/>
      <c r="B718" s="4"/>
      <c r="C718" s="4"/>
      <c r="D718" s="4"/>
      <c r="E718" s="4"/>
      <c r="F718" s="4"/>
    </row>
    <row r="719" spans="1:6" ht="15.75" x14ac:dyDescent="0.3">
      <c r="A719" s="4"/>
      <c r="B719" s="4"/>
      <c r="C719" s="4"/>
      <c r="D719" s="4"/>
      <c r="E719" s="4"/>
      <c r="F719" s="4"/>
    </row>
    <row r="720" spans="1:6" ht="15.75" x14ac:dyDescent="0.3">
      <c r="A720" s="4"/>
      <c r="B720" s="4"/>
      <c r="C720" s="4"/>
      <c r="D720" s="4"/>
      <c r="E720" s="4"/>
      <c r="F720" s="4"/>
    </row>
    <row r="721" spans="1:6" ht="15.75" x14ac:dyDescent="0.3">
      <c r="A721" s="4"/>
      <c r="B721" s="4"/>
      <c r="C721" s="4"/>
      <c r="D721" s="4"/>
      <c r="E721" s="4"/>
      <c r="F721" s="4"/>
    </row>
    <row r="722" spans="1:6" ht="15.75" x14ac:dyDescent="0.3">
      <c r="A722" s="4"/>
      <c r="B722" s="4"/>
      <c r="C722" s="4"/>
      <c r="D722" s="4"/>
      <c r="E722" s="4"/>
      <c r="F722" s="4"/>
    </row>
    <row r="723" spans="1:6" ht="15.75" x14ac:dyDescent="0.3">
      <c r="A723" s="4"/>
      <c r="B723" s="4"/>
      <c r="C723" s="4"/>
      <c r="D723" s="4"/>
      <c r="E723" s="4"/>
      <c r="F723" s="4"/>
    </row>
    <row r="724" spans="1:6" ht="15.75" x14ac:dyDescent="0.3">
      <c r="A724" s="4"/>
      <c r="B724" s="4"/>
      <c r="C724" s="4"/>
      <c r="D724" s="4"/>
      <c r="E724" s="4"/>
      <c r="F724" s="4"/>
    </row>
    <row r="725" spans="1:6" ht="15.75" x14ac:dyDescent="0.3">
      <c r="A725" s="4"/>
      <c r="B725" s="4"/>
      <c r="C725" s="4"/>
      <c r="D725" s="4"/>
      <c r="E725" s="4"/>
      <c r="F725" s="4"/>
    </row>
    <row r="726" spans="1:6" ht="15.75" x14ac:dyDescent="0.3">
      <c r="A726" s="4"/>
      <c r="B726" s="4"/>
      <c r="C726" s="4"/>
      <c r="D726" s="4"/>
      <c r="E726" s="4"/>
      <c r="F726" s="4"/>
    </row>
    <row r="727" spans="1:6" ht="15.75" x14ac:dyDescent="0.3">
      <c r="A727" s="4"/>
      <c r="B727" s="4"/>
      <c r="C727" s="4"/>
      <c r="D727" s="4"/>
      <c r="E727" s="4"/>
      <c r="F727" s="4"/>
    </row>
    <row r="728" spans="1:6" ht="15.75" x14ac:dyDescent="0.3">
      <c r="A728" s="4"/>
      <c r="B728" s="4"/>
      <c r="C728" s="4"/>
      <c r="D728" s="4"/>
      <c r="E728" s="4"/>
      <c r="F728" s="4"/>
    </row>
    <row r="729" spans="1:6" ht="15.75" x14ac:dyDescent="0.3">
      <c r="A729" s="4"/>
      <c r="B729" s="4"/>
      <c r="C729" s="4"/>
      <c r="D729" s="4"/>
      <c r="E729" s="4"/>
      <c r="F729" s="4"/>
    </row>
    <row r="730" spans="1:6" ht="15.75" x14ac:dyDescent="0.3">
      <c r="A730" s="4"/>
      <c r="B730" s="4"/>
      <c r="C730" s="4"/>
      <c r="D730" s="4"/>
      <c r="E730" s="4"/>
      <c r="F730" s="4"/>
    </row>
    <row r="731" spans="1:6" ht="15.75" x14ac:dyDescent="0.3">
      <c r="A731" s="4"/>
      <c r="B731" s="4"/>
      <c r="C731" s="4"/>
      <c r="D731" s="4"/>
      <c r="E731" s="4"/>
      <c r="F731" s="4"/>
    </row>
    <row r="732" spans="1:6" ht="15.75" x14ac:dyDescent="0.3">
      <c r="A732" s="4"/>
      <c r="B732" s="4"/>
      <c r="C732" s="4"/>
      <c r="D732" s="4"/>
      <c r="E732" s="4"/>
      <c r="F732" s="4"/>
    </row>
    <row r="733" spans="1:6" ht="15.75" x14ac:dyDescent="0.3">
      <c r="A733" s="4"/>
      <c r="B733" s="4"/>
      <c r="C733" s="4"/>
      <c r="D733" s="4"/>
      <c r="E733" s="4"/>
      <c r="F733" s="4"/>
    </row>
    <row r="734" spans="1:6" ht="15.75" x14ac:dyDescent="0.3">
      <c r="A734" s="4"/>
      <c r="B734" s="4"/>
      <c r="C734" s="4"/>
      <c r="D734" s="4"/>
      <c r="E734" s="4"/>
      <c r="F734" s="4"/>
    </row>
    <row r="735" spans="1:6" ht="15.75" x14ac:dyDescent="0.3">
      <c r="A735" s="4"/>
      <c r="B735" s="4"/>
      <c r="C735" s="4"/>
      <c r="D735" s="4"/>
      <c r="E735" s="4"/>
      <c r="F735" s="4"/>
    </row>
    <row r="736" spans="1:6" ht="15.75" x14ac:dyDescent="0.3">
      <c r="A736" s="4"/>
      <c r="B736" s="4"/>
      <c r="C736" s="4"/>
      <c r="D736" s="4"/>
      <c r="E736" s="4"/>
      <c r="F736" s="4"/>
    </row>
    <row r="737" spans="1:6" ht="15.75" x14ac:dyDescent="0.3">
      <c r="A737" s="4"/>
      <c r="B737" s="4"/>
      <c r="C737" s="4"/>
      <c r="D737" s="4"/>
      <c r="E737" s="4"/>
      <c r="F737" s="4"/>
    </row>
    <row r="738" spans="1:6" ht="15.75" x14ac:dyDescent="0.3">
      <c r="A738" s="4"/>
      <c r="B738" s="4"/>
      <c r="C738" s="4"/>
      <c r="D738" s="4"/>
      <c r="E738" s="4"/>
      <c r="F738" s="4"/>
    </row>
    <row r="739" spans="1:6" ht="15.75" x14ac:dyDescent="0.3">
      <c r="A739" s="4"/>
      <c r="B739" s="4"/>
      <c r="C739" s="4"/>
      <c r="D739" s="4"/>
      <c r="E739" s="4"/>
      <c r="F739" s="4"/>
    </row>
    <row r="740" spans="1:6" ht="15.75" x14ac:dyDescent="0.3">
      <c r="A740" s="4"/>
      <c r="B740" s="4"/>
      <c r="C740" s="4"/>
      <c r="D740" s="4"/>
      <c r="E740" s="4"/>
      <c r="F740" s="4"/>
    </row>
    <row r="741" spans="1:6" ht="15.75" x14ac:dyDescent="0.3">
      <c r="A741" s="4"/>
      <c r="B741" s="4"/>
      <c r="C741" s="4"/>
      <c r="D741" s="4"/>
      <c r="E741" s="4"/>
      <c r="F741" s="4"/>
    </row>
    <row r="742" spans="1:6" ht="15.75" x14ac:dyDescent="0.3">
      <c r="A742" s="4"/>
      <c r="B742" s="4"/>
      <c r="C742" s="4"/>
      <c r="D742" s="4"/>
      <c r="E742" s="4"/>
      <c r="F742" s="4"/>
    </row>
    <row r="743" spans="1:6" ht="15.75" x14ac:dyDescent="0.3">
      <c r="A743" s="4"/>
      <c r="B743" s="4"/>
      <c r="C743" s="4"/>
      <c r="D743" s="4"/>
      <c r="E743" s="4"/>
      <c r="F743" s="4"/>
    </row>
    <row r="744" spans="1:6" ht="15.75" x14ac:dyDescent="0.3">
      <c r="A744" s="4"/>
      <c r="B744" s="4"/>
      <c r="C744" s="4"/>
      <c r="D744" s="4"/>
      <c r="E744" s="4"/>
      <c r="F744" s="4"/>
    </row>
    <row r="745" spans="1:6" ht="15.75" x14ac:dyDescent="0.3">
      <c r="A745" s="4"/>
      <c r="B745" s="4"/>
      <c r="C745" s="4"/>
      <c r="D745" s="4"/>
      <c r="E745" s="4"/>
      <c r="F745" s="4"/>
    </row>
    <row r="746" spans="1:6" ht="15.75" x14ac:dyDescent="0.3">
      <c r="A746" s="4"/>
      <c r="B746" s="4"/>
      <c r="C746" s="4"/>
      <c r="D746" s="4"/>
      <c r="E746" s="4"/>
      <c r="F746" s="4"/>
    </row>
    <row r="747" spans="1:6" ht="15.75" x14ac:dyDescent="0.3">
      <c r="A747" s="4"/>
      <c r="B747" s="4"/>
      <c r="C747" s="4"/>
      <c r="D747" s="4"/>
      <c r="E747" s="4"/>
      <c r="F747" s="4"/>
    </row>
    <row r="748" spans="1:6" ht="15.75" x14ac:dyDescent="0.3">
      <c r="A748" s="4"/>
      <c r="B748" s="4"/>
      <c r="C748" s="4"/>
      <c r="D748" s="4"/>
      <c r="E748" s="4"/>
      <c r="F748" s="4"/>
    </row>
    <row r="749" spans="1:6" ht="15.75" x14ac:dyDescent="0.3">
      <c r="A749" s="4"/>
      <c r="B749" s="4"/>
      <c r="C749" s="4"/>
      <c r="D749" s="4"/>
      <c r="E749" s="4"/>
      <c r="F749" s="4"/>
    </row>
    <row r="750" spans="1:6" ht="15.75" x14ac:dyDescent="0.3">
      <c r="A750" s="4"/>
      <c r="B750" s="4"/>
      <c r="C750" s="4"/>
      <c r="D750" s="4"/>
      <c r="E750" s="4"/>
      <c r="F750" s="4"/>
    </row>
    <row r="751" spans="1:6" ht="15.75" x14ac:dyDescent="0.3">
      <c r="A751" s="4"/>
      <c r="B751" s="4"/>
      <c r="C751" s="4"/>
      <c r="D751" s="4"/>
      <c r="E751" s="4"/>
      <c r="F751" s="4"/>
    </row>
    <row r="752" spans="1:6" ht="15.75" x14ac:dyDescent="0.3">
      <c r="A752" s="4"/>
      <c r="B752" s="4"/>
      <c r="C752" s="4"/>
      <c r="D752" s="4"/>
      <c r="E752" s="4"/>
      <c r="F752" s="4"/>
    </row>
    <row r="753" spans="1:6" ht="15.75" x14ac:dyDescent="0.3">
      <c r="A753" s="4"/>
      <c r="B753" s="4"/>
      <c r="C753" s="4"/>
      <c r="D753" s="4"/>
      <c r="E753" s="4"/>
      <c r="F753" s="4"/>
    </row>
    <row r="754" spans="1:6" ht="15.75" x14ac:dyDescent="0.3">
      <c r="A754" s="4"/>
      <c r="B754" s="4"/>
      <c r="C754" s="4"/>
      <c r="D754" s="4"/>
      <c r="E754" s="4"/>
      <c r="F754" s="4"/>
    </row>
    <row r="755" spans="1:6" ht="15.75" x14ac:dyDescent="0.3">
      <c r="A755" s="4"/>
      <c r="B755" s="4"/>
      <c r="C755" s="4"/>
      <c r="D755" s="4"/>
      <c r="E755" s="4"/>
      <c r="F755" s="4"/>
    </row>
    <row r="756" spans="1:6" ht="15.75" x14ac:dyDescent="0.3">
      <c r="A756" s="4"/>
      <c r="B756" s="4"/>
      <c r="C756" s="4"/>
      <c r="D756" s="4"/>
      <c r="E756" s="4"/>
      <c r="F756" s="4"/>
    </row>
    <row r="757" spans="1:6" ht="15.75" x14ac:dyDescent="0.3">
      <c r="A757" s="4"/>
      <c r="B757" s="4"/>
      <c r="C757" s="4"/>
      <c r="D757" s="4"/>
      <c r="E757" s="4"/>
      <c r="F757" s="4"/>
    </row>
    <row r="758" spans="1:6" ht="15.75" x14ac:dyDescent="0.3">
      <c r="A758" s="4"/>
      <c r="B758" s="4"/>
      <c r="C758" s="4"/>
      <c r="D758" s="4"/>
      <c r="E758" s="4"/>
      <c r="F758" s="4"/>
    </row>
    <row r="759" spans="1:6" ht="15.75" x14ac:dyDescent="0.3">
      <c r="A759" s="4"/>
      <c r="B759" s="4"/>
      <c r="C759" s="4"/>
      <c r="D759" s="4"/>
      <c r="E759" s="4"/>
      <c r="F759" s="4"/>
    </row>
    <row r="760" spans="1:6" ht="15.75" x14ac:dyDescent="0.3">
      <c r="A760" s="4"/>
      <c r="B760" s="4"/>
      <c r="C760" s="4"/>
      <c r="D760" s="4"/>
      <c r="E760" s="4"/>
      <c r="F760" s="4"/>
    </row>
    <row r="761" spans="1:6" ht="15.75" x14ac:dyDescent="0.3">
      <c r="A761" s="4"/>
      <c r="B761" s="4"/>
      <c r="C761" s="4"/>
      <c r="D761" s="4"/>
      <c r="E761" s="4"/>
      <c r="F761" s="4"/>
    </row>
    <row r="762" spans="1:6" ht="15.75" x14ac:dyDescent="0.3">
      <c r="A762" s="4"/>
      <c r="B762" s="4"/>
      <c r="C762" s="4"/>
      <c r="D762" s="4"/>
      <c r="E762" s="4"/>
      <c r="F762" s="4"/>
    </row>
    <row r="763" spans="1:6" ht="15.75" x14ac:dyDescent="0.3">
      <c r="A763" s="4"/>
      <c r="B763" s="4"/>
      <c r="C763" s="4"/>
      <c r="D763" s="4"/>
      <c r="E763" s="4"/>
      <c r="F763" s="4"/>
    </row>
    <row r="764" spans="1:6" ht="15.75" x14ac:dyDescent="0.3">
      <c r="A764" s="4"/>
      <c r="B764" s="4"/>
      <c r="C764" s="4"/>
      <c r="D764" s="4"/>
      <c r="E764" s="4"/>
      <c r="F764" s="4"/>
    </row>
    <row r="765" spans="1:6" ht="15.75" x14ac:dyDescent="0.3">
      <c r="A765" s="4"/>
      <c r="B765" s="4"/>
      <c r="C765" s="4"/>
      <c r="D765" s="4"/>
      <c r="E765" s="4"/>
      <c r="F765" s="4"/>
    </row>
    <row r="766" spans="1:6" ht="15.75" x14ac:dyDescent="0.3">
      <c r="A766" s="4"/>
      <c r="B766" s="4"/>
      <c r="C766" s="4"/>
      <c r="D766" s="4"/>
      <c r="E766" s="4"/>
      <c r="F766" s="4"/>
    </row>
    <row r="767" spans="1:6" ht="15.75" x14ac:dyDescent="0.3">
      <c r="A767" s="4"/>
      <c r="B767" s="4"/>
      <c r="C767" s="4"/>
      <c r="D767" s="4"/>
      <c r="E767" s="4"/>
      <c r="F767" s="4"/>
    </row>
    <row r="768" spans="1:6" ht="15.75" x14ac:dyDescent="0.3">
      <c r="A768" s="4"/>
      <c r="B768" s="4"/>
      <c r="C768" s="4"/>
      <c r="D768" s="4"/>
      <c r="E768" s="4"/>
      <c r="F768" s="4"/>
    </row>
    <row r="769" spans="1:6" ht="15.75" x14ac:dyDescent="0.3">
      <c r="A769" s="4"/>
      <c r="B769" s="4"/>
      <c r="C769" s="4"/>
      <c r="D769" s="4"/>
      <c r="E769" s="4"/>
      <c r="F769" s="4"/>
    </row>
    <row r="770" spans="1:6" ht="15.75" x14ac:dyDescent="0.3">
      <c r="A770" s="4"/>
      <c r="B770" s="4"/>
      <c r="C770" s="4"/>
      <c r="D770" s="4"/>
      <c r="E770" s="4"/>
      <c r="F770" s="4"/>
    </row>
    <row r="771" spans="1:6" ht="15.75" x14ac:dyDescent="0.3">
      <c r="A771" s="4"/>
      <c r="B771" s="4"/>
      <c r="C771" s="4"/>
      <c r="D771" s="4"/>
      <c r="E771" s="4"/>
      <c r="F771" s="4"/>
    </row>
    <row r="772" spans="1:6" ht="15.75" x14ac:dyDescent="0.3">
      <c r="A772" s="4"/>
      <c r="B772" s="4"/>
      <c r="C772" s="4"/>
      <c r="D772" s="4"/>
      <c r="E772" s="4"/>
      <c r="F772" s="4"/>
    </row>
    <row r="773" spans="1:6" ht="15.75" x14ac:dyDescent="0.3">
      <c r="A773" s="4"/>
      <c r="B773" s="4"/>
      <c r="C773" s="4"/>
      <c r="D773" s="4"/>
      <c r="E773" s="4"/>
      <c r="F773" s="4"/>
    </row>
    <row r="774" spans="1:6" ht="15.75" x14ac:dyDescent="0.3">
      <c r="A774" s="4"/>
      <c r="B774" s="4"/>
      <c r="C774" s="4"/>
      <c r="D774" s="4"/>
      <c r="E774" s="4"/>
      <c r="F774" s="4"/>
    </row>
    <row r="775" spans="1:6" ht="15.75" x14ac:dyDescent="0.3">
      <c r="A775" s="4"/>
      <c r="B775" s="4"/>
      <c r="C775" s="4"/>
      <c r="D775" s="4"/>
      <c r="E775" s="4"/>
      <c r="F775" s="4"/>
    </row>
    <row r="776" spans="1:6" ht="15.75" x14ac:dyDescent="0.3">
      <c r="A776" s="4"/>
      <c r="B776" s="4"/>
      <c r="C776" s="4"/>
      <c r="D776" s="4"/>
      <c r="E776" s="4"/>
      <c r="F776" s="4"/>
    </row>
    <row r="777" spans="1:6" ht="15.75" x14ac:dyDescent="0.3">
      <c r="A777" s="4"/>
      <c r="B777" s="4"/>
      <c r="C777" s="4"/>
      <c r="D777" s="4"/>
      <c r="E777" s="4"/>
      <c r="F777" s="4"/>
    </row>
    <row r="778" spans="1:6" ht="15.75" x14ac:dyDescent="0.3">
      <c r="A778" s="4"/>
      <c r="B778" s="4"/>
      <c r="C778" s="4"/>
      <c r="D778" s="4"/>
      <c r="E778" s="4"/>
      <c r="F778" s="4"/>
    </row>
    <row r="779" spans="1:6" ht="15.75" x14ac:dyDescent="0.3">
      <c r="A779" s="4"/>
      <c r="B779" s="4"/>
      <c r="C779" s="4"/>
      <c r="D779" s="4"/>
      <c r="E779" s="4"/>
      <c r="F779" s="4"/>
    </row>
    <row r="780" spans="1:6" ht="15.75" x14ac:dyDescent="0.3">
      <c r="A780" s="4"/>
      <c r="B780" s="4"/>
      <c r="C780" s="4"/>
      <c r="D780" s="4"/>
      <c r="E780" s="4"/>
      <c r="F780" s="4"/>
    </row>
    <row r="781" spans="1:6" ht="15.75" x14ac:dyDescent="0.3">
      <c r="A781" s="4"/>
      <c r="B781" s="4"/>
      <c r="C781" s="4"/>
      <c r="D781" s="4"/>
      <c r="E781" s="4"/>
      <c r="F781" s="4"/>
    </row>
    <row r="782" spans="1:6" ht="15.75" x14ac:dyDescent="0.3">
      <c r="A782" s="4"/>
      <c r="B782" s="4"/>
      <c r="C782" s="4"/>
      <c r="D782" s="4"/>
      <c r="E782" s="4"/>
      <c r="F782" s="4"/>
    </row>
    <row r="783" spans="1:6" ht="15.75" x14ac:dyDescent="0.3">
      <c r="A783" s="4"/>
      <c r="B783" s="4"/>
      <c r="C783" s="4"/>
      <c r="D783" s="4"/>
      <c r="E783" s="4"/>
      <c r="F783" s="4"/>
    </row>
    <row r="784" spans="1:6" ht="15.75" x14ac:dyDescent="0.3">
      <c r="A784" s="4"/>
      <c r="B784" s="4"/>
      <c r="C784" s="4"/>
      <c r="D784" s="4"/>
      <c r="E784" s="4"/>
      <c r="F784" s="4"/>
    </row>
    <row r="785" spans="1:6" ht="15.75" x14ac:dyDescent="0.3">
      <c r="A785" s="4"/>
      <c r="B785" s="4"/>
      <c r="C785" s="4"/>
      <c r="D785" s="4"/>
      <c r="E785" s="4"/>
      <c r="F785" s="4"/>
    </row>
    <row r="786" spans="1:6" ht="15.75" x14ac:dyDescent="0.3">
      <c r="A786" s="4"/>
      <c r="B786" s="4"/>
      <c r="C786" s="4"/>
      <c r="D786" s="4"/>
      <c r="E786" s="4"/>
      <c r="F786" s="4"/>
    </row>
    <row r="787" spans="1:6" ht="15.75" x14ac:dyDescent="0.3">
      <c r="A787" s="4"/>
      <c r="B787" s="4"/>
      <c r="C787" s="4"/>
      <c r="D787" s="4"/>
      <c r="E787" s="4"/>
      <c r="F787" s="4"/>
    </row>
    <row r="788" spans="1:6" ht="15.75" x14ac:dyDescent="0.3">
      <c r="A788" s="4"/>
      <c r="B788" s="4"/>
      <c r="C788" s="4"/>
      <c r="D788" s="4"/>
      <c r="E788" s="4"/>
      <c r="F788" s="4"/>
    </row>
    <row r="789" spans="1:6" ht="15.75" x14ac:dyDescent="0.3">
      <c r="A789" s="4"/>
      <c r="B789" s="4"/>
      <c r="C789" s="4"/>
      <c r="D789" s="4"/>
      <c r="E789" s="4"/>
      <c r="F789" s="4"/>
    </row>
    <row r="790" spans="1:6" ht="15.75" x14ac:dyDescent="0.3">
      <c r="A790" s="4"/>
      <c r="B790" s="4"/>
      <c r="C790" s="4"/>
      <c r="D790" s="4"/>
      <c r="E790" s="4"/>
      <c r="F790" s="4"/>
    </row>
    <row r="791" spans="1:6" ht="15.75" x14ac:dyDescent="0.3">
      <c r="A791" s="4"/>
      <c r="B791" s="4"/>
      <c r="C791" s="4"/>
      <c r="D791" s="4"/>
      <c r="E791" s="4"/>
      <c r="F791" s="4"/>
    </row>
    <row r="792" spans="1:6" ht="15.75" x14ac:dyDescent="0.3">
      <c r="A792" s="4"/>
      <c r="B792" s="4"/>
      <c r="C792" s="4"/>
      <c r="D792" s="4"/>
      <c r="E792" s="4"/>
      <c r="F792" s="4"/>
    </row>
    <row r="793" spans="1:6" ht="15.75" x14ac:dyDescent="0.3">
      <c r="A793" s="4"/>
      <c r="B793" s="4"/>
      <c r="C793" s="4"/>
      <c r="D793" s="4"/>
      <c r="E793" s="4"/>
      <c r="F793" s="4"/>
    </row>
    <row r="794" spans="1:6" ht="15.75" x14ac:dyDescent="0.3">
      <c r="A794" s="4"/>
      <c r="B794" s="4"/>
      <c r="C794" s="4"/>
      <c r="D794" s="4"/>
      <c r="E794" s="4"/>
      <c r="F794" s="4"/>
    </row>
    <row r="795" spans="1:6" ht="15.75" x14ac:dyDescent="0.3">
      <c r="A795" s="4"/>
      <c r="B795" s="4"/>
      <c r="C795" s="4"/>
      <c r="D795" s="4"/>
      <c r="E795" s="4"/>
      <c r="F795" s="4"/>
    </row>
    <row r="796" spans="1:6" ht="15.75" x14ac:dyDescent="0.3">
      <c r="A796" s="4"/>
      <c r="B796" s="4"/>
      <c r="C796" s="4"/>
      <c r="D796" s="4"/>
      <c r="E796" s="4"/>
      <c r="F796" s="4"/>
    </row>
    <row r="797" spans="1:6" ht="15.75" x14ac:dyDescent="0.3">
      <c r="A797" s="4"/>
      <c r="B797" s="4"/>
      <c r="C797" s="4"/>
      <c r="D797" s="4"/>
      <c r="E797" s="4"/>
      <c r="F797" s="4"/>
    </row>
    <row r="798" spans="1:6" ht="15.75" x14ac:dyDescent="0.3">
      <c r="A798" s="4"/>
      <c r="B798" s="4"/>
      <c r="C798" s="4"/>
      <c r="D798" s="4"/>
      <c r="E798" s="4"/>
      <c r="F798" s="4"/>
    </row>
    <row r="799" spans="1:6" ht="15.75" x14ac:dyDescent="0.3">
      <c r="A799" s="4"/>
      <c r="B799" s="4"/>
      <c r="C799" s="4"/>
      <c r="D799" s="4"/>
      <c r="E799" s="4"/>
      <c r="F799" s="4"/>
    </row>
    <row r="800" spans="1:6" ht="15.75" x14ac:dyDescent="0.3">
      <c r="A800" s="4"/>
      <c r="B800" s="4"/>
      <c r="C800" s="4"/>
      <c r="D800" s="4"/>
      <c r="E800" s="4"/>
      <c r="F800" s="4"/>
    </row>
    <row r="801" spans="1:6" ht="15.75" x14ac:dyDescent="0.3">
      <c r="A801" s="4"/>
      <c r="B801" s="4"/>
      <c r="C801" s="4"/>
      <c r="D801" s="4"/>
      <c r="E801" s="4"/>
      <c r="F801" s="4"/>
    </row>
    <row r="802" spans="1:6" ht="15.75" x14ac:dyDescent="0.3">
      <c r="A802" s="4"/>
      <c r="B802" s="4"/>
      <c r="C802" s="4"/>
      <c r="D802" s="4"/>
      <c r="E802" s="4"/>
      <c r="F802" s="4"/>
    </row>
    <row r="803" spans="1:6" ht="15.75" x14ac:dyDescent="0.3">
      <c r="A803" s="4"/>
      <c r="B803" s="4"/>
      <c r="C803" s="4"/>
      <c r="D803" s="4"/>
      <c r="E803" s="4"/>
      <c r="F803" s="4"/>
    </row>
    <row r="804" spans="1:6" ht="15.75" x14ac:dyDescent="0.3">
      <c r="A804" s="4"/>
      <c r="B804" s="4"/>
      <c r="C804" s="4"/>
      <c r="D804" s="4"/>
      <c r="E804" s="4"/>
      <c r="F804" s="4"/>
    </row>
    <row r="805" spans="1:6" ht="15.75" x14ac:dyDescent="0.3">
      <c r="A805" s="4"/>
      <c r="B805" s="4"/>
      <c r="C805" s="4"/>
      <c r="D805" s="4"/>
      <c r="E805" s="4"/>
      <c r="F805" s="4"/>
    </row>
    <row r="806" spans="1:6" ht="15.75" x14ac:dyDescent="0.3">
      <c r="A806" s="4"/>
      <c r="B806" s="4"/>
      <c r="C806" s="4"/>
      <c r="D806" s="4"/>
      <c r="E806" s="4"/>
      <c r="F806" s="4"/>
    </row>
    <row r="807" spans="1:6" ht="15.75" x14ac:dyDescent="0.3">
      <c r="A807" s="4"/>
      <c r="B807" s="4"/>
      <c r="C807" s="4"/>
      <c r="D807" s="4"/>
      <c r="E807" s="4"/>
      <c r="F807" s="4"/>
    </row>
    <row r="808" spans="1:6" ht="15.75" x14ac:dyDescent="0.3">
      <c r="A808" s="4"/>
      <c r="B808" s="4"/>
      <c r="C808" s="4"/>
      <c r="D808" s="4"/>
      <c r="E808" s="4"/>
      <c r="F808" s="4"/>
    </row>
    <row r="809" spans="1:6" ht="15.75" x14ac:dyDescent="0.3">
      <c r="A809" s="4"/>
      <c r="B809" s="4"/>
      <c r="C809" s="4"/>
      <c r="D809" s="4"/>
      <c r="E809" s="4"/>
      <c r="F809" s="4"/>
    </row>
    <row r="810" spans="1:6" ht="15.75" x14ac:dyDescent="0.3">
      <c r="A810" s="4"/>
      <c r="B810" s="4"/>
      <c r="C810" s="4"/>
      <c r="D810" s="4"/>
      <c r="E810" s="4"/>
      <c r="F810" s="4"/>
    </row>
    <row r="811" spans="1:6" ht="15.75" x14ac:dyDescent="0.3">
      <c r="A811" s="4"/>
      <c r="B811" s="4"/>
      <c r="C811" s="4"/>
      <c r="D811" s="4"/>
      <c r="E811" s="4"/>
      <c r="F811" s="4"/>
    </row>
    <row r="812" spans="1:6" ht="15.75" x14ac:dyDescent="0.3">
      <c r="A812" s="4"/>
      <c r="B812" s="4"/>
      <c r="C812" s="4"/>
      <c r="D812" s="4"/>
      <c r="E812" s="4"/>
      <c r="F812" s="4"/>
    </row>
    <row r="813" spans="1:6" ht="15.75" x14ac:dyDescent="0.3">
      <c r="A813" s="4"/>
      <c r="B813" s="4"/>
      <c r="C813" s="4"/>
      <c r="D813" s="4"/>
      <c r="E813" s="4"/>
      <c r="F813" s="4"/>
    </row>
    <row r="814" spans="1:6" ht="15.75" x14ac:dyDescent="0.3">
      <c r="A814" s="4"/>
      <c r="B814" s="4"/>
      <c r="C814" s="4"/>
      <c r="D814" s="4"/>
      <c r="E814" s="4"/>
      <c r="F814" s="4"/>
    </row>
    <row r="815" spans="1:6" ht="15.75" x14ac:dyDescent="0.3">
      <c r="A815" s="4"/>
      <c r="B815" s="4"/>
      <c r="C815" s="4"/>
      <c r="D815" s="4"/>
      <c r="E815" s="4"/>
      <c r="F815" s="4"/>
    </row>
    <row r="816" spans="1:6" ht="15.75" x14ac:dyDescent="0.3">
      <c r="A816" s="4"/>
      <c r="B816" s="4"/>
      <c r="C816" s="4"/>
      <c r="D816" s="4"/>
      <c r="E816" s="4"/>
      <c r="F816" s="4"/>
    </row>
    <row r="817" spans="1:6" ht="15.75" x14ac:dyDescent="0.3">
      <c r="A817" s="4"/>
      <c r="B817" s="4"/>
      <c r="C817" s="4"/>
      <c r="D817" s="4"/>
      <c r="E817" s="4"/>
      <c r="F817" s="4"/>
    </row>
    <row r="818" spans="1:6" ht="15.75" x14ac:dyDescent="0.3">
      <c r="A818" s="4"/>
      <c r="B818" s="4"/>
      <c r="C818" s="4"/>
      <c r="D818" s="4"/>
      <c r="E818" s="4"/>
      <c r="F818" s="4"/>
    </row>
    <row r="819" spans="1:6" ht="15.75" x14ac:dyDescent="0.3">
      <c r="A819" s="4"/>
      <c r="B819" s="4"/>
      <c r="C819" s="4"/>
      <c r="D819" s="4"/>
      <c r="E819" s="4"/>
      <c r="F819" s="4"/>
    </row>
    <row r="820" spans="1:6" ht="15.75" x14ac:dyDescent="0.3">
      <c r="A820" s="4"/>
      <c r="B820" s="4"/>
      <c r="C820" s="4"/>
      <c r="D820" s="4"/>
      <c r="E820" s="4"/>
      <c r="F820" s="4"/>
    </row>
    <row r="821" spans="1:6" ht="15.75" x14ac:dyDescent="0.3">
      <c r="A821" s="4"/>
      <c r="B821" s="4"/>
      <c r="C821" s="4"/>
      <c r="D821" s="4"/>
      <c r="E821" s="4"/>
      <c r="F821" s="4"/>
    </row>
    <row r="822" spans="1:6" ht="15.75" x14ac:dyDescent="0.3">
      <c r="A822" s="4"/>
      <c r="B822" s="4"/>
      <c r="C822" s="4"/>
      <c r="D822" s="4"/>
      <c r="E822" s="4"/>
      <c r="F822" s="4"/>
    </row>
    <row r="823" spans="1:6" ht="15.75" x14ac:dyDescent="0.3">
      <c r="A823" s="4"/>
      <c r="B823" s="4"/>
      <c r="C823" s="4"/>
      <c r="D823" s="4"/>
      <c r="E823" s="4"/>
      <c r="F823" s="4"/>
    </row>
    <row r="824" spans="1:6" ht="15.75" x14ac:dyDescent="0.3">
      <c r="A824" s="4"/>
      <c r="B824" s="4"/>
      <c r="C824" s="4"/>
      <c r="D824" s="4"/>
      <c r="E824" s="4"/>
      <c r="F824" s="4"/>
    </row>
    <row r="825" spans="1:6" ht="15.75" x14ac:dyDescent="0.3">
      <c r="A825" s="4"/>
      <c r="B825" s="4"/>
      <c r="C825" s="4"/>
      <c r="D825" s="4"/>
      <c r="E825" s="4"/>
      <c r="F825" s="4"/>
    </row>
    <row r="826" spans="1:6" ht="15.75" x14ac:dyDescent="0.3">
      <c r="A826" s="4"/>
      <c r="B826" s="4"/>
      <c r="C826" s="4"/>
      <c r="D826" s="4"/>
      <c r="E826" s="4"/>
      <c r="F826" s="4"/>
    </row>
    <row r="827" spans="1:6" ht="15.75" x14ac:dyDescent="0.3">
      <c r="A827" s="4"/>
      <c r="B827" s="4"/>
      <c r="C827" s="4"/>
      <c r="D827" s="4"/>
      <c r="E827" s="4"/>
      <c r="F827" s="4"/>
    </row>
    <row r="828" spans="1:6" ht="15.75" x14ac:dyDescent="0.3">
      <c r="A828" s="4"/>
      <c r="B828" s="4"/>
      <c r="C828" s="4"/>
      <c r="D828" s="4"/>
      <c r="E828" s="4"/>
      <c r="F828" s="4"/>
    </row>
    <row r="829" spans="1:6" ht="15.75" x14ac:dyDescent="0.3">
      <c r="A829" s="4"/>
      <c r="B829" s="4"/>
      <c r="C829" s="4"/>
      <c r="D829" s="4"/>
      <c r="E829" s="4"/>
      <c r="F829" s="4"/>
    </row>
    <row r="830" spans="1:6" ht="15.75" x14ac:dyDescent="0.3">
      <c r="A830" s="4"/>
      <c r="B830" s="4"/>
      <c r="C830" s="4"/>
      <c r="D830" s="4"/>
      <c r="E830" s="4"/>
      <c r="F830" s="4"/>
    </row>
    <row r="831" spans="1:6" ht="15.75" x14ac:dyDescent="0.3">
      <c r="A831" s="4"/>
      <c r="B831" s="4"/>
      <c r="C831" s="4"/>
      <c r="D831" s="4"/>
      <c r="E831" s="4"/>
      <c r="F831" s="4"/>
    </row>
    <row r="832" spans="1:6" ht="15.75" x14ac:dyDescent="0.3">
      <c r="A832" s="4"/>
      <c r="B832" s="4"/>
      <c r="C832" s="4"/>
      <c r="D832" s="4"/>
      <c r="E832" s="4"/>
      <c r="F832" s="4"/>
    </row>
    <row r="833" spans="1:6" ht="15.75" x14ac:dyDescent="0.3">
      <c r="A833" s="4"/>
      <c r="B833" s="4"/>
      <c r="C833" s="4"/>
      <c r="D833" s="4"/>
      <c r="E833" s="4"/>
      <c r="F833" s="4"/>
    </row>
    <row r="834" spans="1:6" ht="15.75" x14ac:dyDescent="0.3">
      <c r="A834" s="4"/>
      <c r="B834" s="4"/>
      <c r="C834" s="4"/>
      <c r="D834" s="4"/>
      <c r="E834" s="4"/>
      <c r="F834" s="4"/>
    </row>
    <row r="835" spans="1:6" ht="15.75" x14ac:dyDescent="0.3">
      <c r="A835" s="4"/>
      <c r="B835" s="4"/>
      <c r="C835" s="4"/>
      <c r="D835" s="4"/>
      <c r="E835" s="4"/>
      <c r="F835" s="4"/>
    </row>
    <row r="836" spans="1:6" ht="15.75" x14ac:dyDescent="0.3">
      <c r="A836" s="4"/>
      <c r="B836" s="4"/>
      <c r="C836" s="4"/>
      <c r="D836" s="4"/>
      <c r="E836" s="4"/>
      <c r="F836" s="4"/>
    </row>
    <row r="837" spans="1:6" ht="15.75" x14ac:dyDescent="0.3">
      <c r="A837" s="4"/>
      <c r="B837" s="4"/>
      <c r="C837" s="4"/>
      <c r="D837" s="4"/>
      <c r="E837" s="4"/>
      <c r="F837" s="4"/>
    </row>
    <row r="838" spans="1:6" ht="15.75" x14ac:dyDescent="0.3">
      <c r="A838" s="4"/>
      <c r="B838" s="4"/>
      <c r="C838" s="4"/>
      <c r="D838" s="4"/>
      <c r="E838" s="4"/>
      <c r="F838" s="4"/>
    </row>
    <row r="839" spans="1:6" ht="15.75" x14ac:dyDescent="0.3">
      <c r="A839" s="4"/>
      <c r="B839" s="4"/>
      <c r="C839" s="4"/>
      <c r="D839" s="4"/>
      <c r="E839" s="4"/>
      <c r="F839" s="4"/>
    </row>
    <row r="840" spans="1:6" ht="15.75" x14ac:dyDescent="0.3">
      <c r="A840" s="4"/>
      <c r="B840" s="4"/>
      <c r="C840" s="4"/>
      <c r="D840" s="4"/>
      <c r="E840" s="4"/>
      <c r="F840" s="4"/>
    </row>
    <row r="841" spans="1:6" ht="15.75" x14ac:dyDescent="0.3">
      <c r="A841" s="4"/>
      <c r="B841" s="4"/>
      <c r="C841" s="4"/>
      <c r="D841" s="4"/>
      <c r="E841" s="4"/>
      <c r="F841" s="4"/>
    </row>
    <row r="842" spans="1:6" ht="15.75" x14ac:dyDescent="0.3">
      <c r="A842" s="4"/>
      <c r="B842" s="4"/>
      <c r="C842" s="4"/>
      <c r="D842" s="4"/>
      <c r="E842" s="4"/>
      <c r="F842" s="4"/>
    </row>
    <row r="843" spans="1:6" ht="15.75" x14ac:dyDescent="0.3">
      <c r="A843" s="4"/>
      <c r="B843" s="4"/>
      <c r="C843" s="4"/>
      <c r="D843" s="4"/>
      <c r="E843" s="4"/>
      <c r="F843" s="4"/>
    </row>
    <row r="844" spans="1:6" ht="15.75" x14ac:dyDescent="0.3">
      <c r="A844" s="4"/>
      <c r="B844" s="4"/>
      <c r="C844" s="4"/>
      <c r="D844" s="4"/>
      <c r="E844" s="4"/>
      <c r="F844" s="4"/>
    </row>
    <row r="845" spans="1:6" ht="15.75" x14ac:dyDescent="0.3">
      <c r="A845" s="4"/>
      <c r="B845" s="4"/>
      <c r="C845" s="4"/>
      <c r="D845" s="4"/>
      <c r="E845" s="4"/>
      <c r="F845" s="4"/>
    </row>
    <row r="846" spans="1:6" ht="15.75" x14ac:dyDescent="0.3">
      <c r="A846" s="4"/>
      <c r="B846" s="4"/>
      <c r="C846" s="4"/>
      <c r="D846" s="4"/>
      <c r="E846" s="4"/>
      <c r="F846" s="4"/>
    </row>
    <row r="847" spans="1:6" ht="15.75" x14ac:dyDescent="0.3">
      <c r="A847" s="4"/>
      <c r="B847" s="4"/>
      <c r="C847" s="4"/>
      <c r="D847" s="4"/>
      <c r="E847" s="4"/>
      <c r="F847" s="4"/>
    </row>
    <row r="848" spans="1:6" ht="15.75" x14ac:dyDescent="0.3">
      <c r="A848" s="4"/>
      <c r="B848" s="4"/>
      <c r="C848" s="4"/>
      <c r="D848" s="4"/>
      <c r="E848" s="4"/>
      <c r="F848" s="4"/>
    </row>
    <row r="849" spans="1:6" ht="15.75" x14ac:dyDescent="0.3">
      <c r="A849" s="4"/>
      <c r="B849" s="4"/>
      <c r="C849" s="4"/>
      <c r="D849" s="4"/>
      <c r="E849" s="4"/>
      <c r="F849" s="4"/>
    </row>
    <row r="850" spans="1:6" ht="15.75" x14ac:dyDescent="0.3">
      <c r="A850" s="4"/>
      <c r="B850" s="4"/>
      <c r="C850" s="4"/>
      <c r="D850" s="4"/>
      <c r="E850" s="4"/>
      <c r="F850" s="4"/>
    </row>
    <row r="851" spans="1:6" ht="15.75" x14ac:dyDescent="0.3">
      <c r="A851" s="4"/>
      <c r="B851" s="4"/>
      <c r="C851" s="4"/>
      <c r="D851" s="4"/>
      <c r="E851" s="4"/>
      <c r="F851" s="4"/>
    </row>
    <row r="852" spans="1:6" ht="15.75" x14ac:dyDescent="0.3">
      <c r="A852" s="4"/>
      <c r="B852" s="4"/>
      <c r="C852" s="4"/>
      <c r="D852" s="4"/>
      <c r="E852" s="4"/>
      <c r="F852" s="4"/>
    </row>
    <row r="853" spans="1:6" ht="15.75" x14ac:dyDescent="0.3">
      <c r="A853" s="4"/>
      <c r="B853" s="4"/>
      <c r="C853" s="4"/>
      <c r="D853" s="4"/>
      <c r="E853" s="4"/>
      <c r="F853" s="4"/>
    </row>
    <row r="854" spans="1:6" ht="15.75" x14ac:dyDescent="0.3">
      <c r="A854" s="4"/>
      <c r="B854" s="4"/>
      <c r="C854" s="4"/>
      <c r="D854" s="4"/>
      <c r="E854" s="4"/>
      <c r="F854" s="4"/>
    </row>
    <row r="855" spans="1:6" ht="15.75" x14ac:dyDescent="0.3">
      <c r="A855" s="4"/>
      <c r="B855" s="4"/>
      <c r="C855" s="4"/>
      <c r="D855" s="4"/>
      <c r="E855" s="4"/>
      <c r="F855" s="4"/>
    </row>
    <row r="856" spans="1:6" ht="15.75" x14ac:dyDescent="0.3">
      <c r="A856" s="4"/>
      <c r="B856" s="4"/>
      <c r="C856" s="4"/>
      <c r="D856" s="4"/>
      <c r="E856" s="4"/>
      <c r="F856" s="4"/>
    </row>
    <row r="857" spans="1:6" ht="15.75" x14ac:dyDescent="0.3">
      <c r="A857" s="4"/>
      <c r="B857" s="4"/>
      <c r="C857" s="4"/>
      <c r="D857" s="4"/>
      <c r="E857" s="4"/>
      <c r="F857" s="4"/>
    </row>
    <row r="858" spans="1:6" ht="15.75" x14ac:dyDescent="0.3">
      <c r="A858" s="4"/>
      <c r="B858" s="4"/>
      <c r="C858" s="4"/>
      <c r="D858" s="4"/>
      <c r="E858" s="4"/>
      <c r="F858" s="4"/>
    </row>
    <row r="859" spans="1:6" ht="15.75" x14ac:dyDescent="0.3">
      <c r="A859" s="4"/>
      <c r="B859" s="4"/>
      <c r="C859" s="4"/>
      <c r="D859" s="4"/>
      <c r="E859" s="4"/>
      <c r="F859" s="4"/>
    </row>
    <row r="860" spans="1:6" ht="15.75" x14ac:dyDescent="0.3">
      <c r="A860" s="4"/>
      <c r="B860" s="4"/>
      <c r="C860" s="4"/>
      <c r="D860" s="4"/>
      <c r="E860" s="4"/>
      <c r="F860" s="4"/>
    </row>
    <row r="861" spans="1:6" ht="15.75" x14ac:dyDescent="0.3">
      <c r="A861" s="4"/>
      <c r="B861" s="4"/>
      <c r="C861" s="4"/>
      <c r="D861" s="4"/>
      <c r="E861" s="4"/>
      <c r="F861" s="4"/>
    </row>
    <row r="862" spans="1:6" ht="15.75" x14ac:dyDescent="0.3">
      <c r="A862" s="4"/>
      <c r="B862" s="4"/>
      <c r="C862" s="4"/>
      <c r="D862" s="4"/>
      <c r="E862" s="4"/>
      <c r="F862" s="4"/>
    </row>
    <row r="863" spans="1:6" ht="15.75" x14ac:dyDescent="0.3">
      <c r="A863" s="4"/>
      <c r="B863" s="4"/>
      <c r="C863" s="4"/>
      <c r="D863" s="4"/>
      <c r="E863" s="4"/>
      <c r="F863" s="4"/>
    </row>
    <row r="864" spans="1:6" ht="15.75" x14ac:dyDescent="0.3">
      <c r="A864" s="4"/>
      <c r="B864" s="4"/>
      <c r="C864" s="4"/>
      <c r="D864" s="4"/>
      <c r="E864" s="4"/>
      <c r="F864" s="4"/>
    </row>
    <row r="865" spans="1:6" ht="15.75" x14ac:dyDescent="0.3">
      <c r="A865" s="4"/>
      <c r="B865" s="4"/>
      <c r="C865" s="4"/>
      <c r="D865" s="4"/>
      <c r="E865" s="4"/>
      <c r="F865" s="4"/>
    </row>
    <row r="866" spans="1:6" ht="15.75" x14ac:dyDescent="0.3">
      <c r="A866" s="4"/>
      <c r="B866" s="4"/>
      <c r="C866" s="4"/>
      <c r="D866" s="4"/>
      <c r="E866" s="4"/>
      <c r="F866" s="4"/>
    </row>
    <row r="867" spans="1:6" ht="15.75" x14ac:dyDescent="0.3">
      <c r="A867" s="4"/>
      <c r="B867" s="4"/>
      <c r="C867" s="4"/>
      <c r="D867" s="4"/>
      <c r="E867" s="4"/>
      <c r="F867" s="4"/>
    </row>
    <row r="868" spans="1:6" ht="15.75" x14ac:dyDescent="0.3">
      <c r="A868" s="4"/>
      <c r="B868" s="4"/>
      <c r="C868" s="4"/>
      <c r="D868" s="4"/>
      <c r="E868" s="4"/>
      <c r="F868" s="4"/>
    </row>
    <row r="869" spans="1:6" ht="15.75" x14ac:dyDescent="0.3">
      <c r="A869" s="4"/>
      <c r="B869" s="4"/>
      <c r="C869" s="4"/>
      <c r="D869" s="4"/>
      <c r="E869" s="4"/>
      <c r="F869" s="4"/>
    </row>
    <row r="870" spans="1:6" ht="15.75" x14ac:dyDescent="0.3">
      <c r="A870" s="4"/>
      <c r="B870" s="4"/>
      <c r="C870" s="4"/>
      <c r="D870" s="4"/>
      <c r="E870" s="4"/>
      <c r="F870" s="4"/>
    </row>
    <row r="871" spans="1:6" ht="15.75" x14ac:dyDescent="0.3">
      <c r="A871" s="4"/>
      <c r="B871" s="4"/>
      <c r="C871" s="4"/>
      <c r="D871" s="4"/>
      <c r="E871" s="4"/>
      <c r="F871" s="4"/>
    </row>
    <row r="872" spans="1:6" ht="15.75" x14ac:dyDescent="0.3">
      <c r="A872" s="4"/>
      <c r="B872" s="4"/>
      <c r="C872" s="4"/>
      <c r="D872" s="4"/>
      <c r="E872" s="4"/>
      <c r="F872" s="4"/>
    </row>
    <row r="873" spans="1:6" ht="15.75" x14ac:dyDescent="0.3">
      <c r="A873" s="4"/>
      <c r="B873" s="4"/>
      <c r="C873" s="4"/>
      <c r="D873" s="4"/>
      <c r="E873" s="4"/>
      <c r="F873" s="4"/>
    </row>
    <row r="874" spans="1:6" ht="15.75" x14ac:dyDescent="0.3">
      <c r="A874" s="4"/>
      <c r="B874" s="4"/>
      <c r="C874" s="4"/>
      <c r="D874" s="4"/>
      <c r="E874" s="4"/>
      <c r="F874" s="4"/>
    </row>
    <row r="875" spans="1:6" ht="15.75" x14ac:dyDescent="0.3">
      <c r="A875" s="4"/>
      <c r="B875" s="4"/>
      <c r="C875" s="4"/>
      <c r="D875" s="4"/>
      <c r="E875" s="4"/>
      <c r="F875" s="4"/>
    </row>
    <row r="876" spans="1:6" ht="15.75" x14ac:dyDescent="0.3">
      <c r="A876" s="4"/>
      <c r="B876" s="4"/>
      <c r="C876" s="4"/>
      <c r="D876" s="4"/>
      <c r="E876" s="4"/>
      <c r="F876" s="4"/>
    </row>
    <row r="877" spans="1:6" ht="15.75" x14ac:dyDescent="0.3">
      <c r="A877" s="4"/>
      <c r="B877" s="4"/>
      <c r="C877" s="4"/>
      <c r="D877" s="4"/>
      <c r="E877" s="4"/>
      <c r="F877" s="4"/>
    </row>
    <row r="878" spans="1:6" ht="15.75" x14ac:dyDescent="0.3">
      <c r="A878" s="4"/>
      <c r="B878" s="4"/>
      <c r="C878" s="4"/>
      <c r="D878" s="4"/>
      <c r="E878" s="4"/>
      <c r="F878" s="4"/>
    </row>
    <row r="879" spans="1:6" ht="15.75" x14ac:dyDescent="0.3">
      <c r="A879" s="4"/>
      <c r="B879" s="4"/>
      <c r="C879" s="4"/>
      <c r="D879" s="4"/>
      <c r="E879" s="4"/>
      <c r="F879" s="4"/>
    </row>
    <row r="880" spans="1:6" ht="15.75" x14ac:dyDescent="0.3">
      <c r="A880" s="4"/>
      <c r="B880" s="4"/>
      <c r="C880" s="4"/>
      <c r="D880" s="4"/>
      <c r="E880" s="4"/>
      <c r="F880" s="4"/>
    </row>
    <row r="881" spans="1:6" ht="15.75" x14ac:dyDescent="0.3">
      <c r="A881" s="4"/>
      <c r="B881" s="4"/>
      <c r="C881" s="4"/>
      <c r="D881" s="4"/>
      <c r="E881" s="4"/>
      <c r="F881" s="4"/>
    </row>
    <row r="882" spans="1:6" ht="15.75" x14ac:dyDescent="0.3">
      <c r="A882" s="4"/>
      <c r="B882" s="4"/>
      <c r="C882" s="4"/>
      <c r="D882" s="4"/>
      <c r="E882" s="4"/>
      <c r="F882" s="4"/>
    </row>
    <row r="883" spans="1:6" ht="15.75" x14ac:dyDescent="0.3">
      <c r="A883" s="4"/>
      <c r="B883" s="4"/>
      <c r="C883" s="4"/>
      <c r="D883" s="4"/>
      <c r="E883" s="4"/>
      <c r="F883" s="4"/>
    </row>
    <row r="884" spans="1:6" ht="15.75" x14ac:dyDescent="0.3">
      <c r="A884" s="4"/>
      <c r="B884" s="4"/>
      <c r="C884" s="4"/>
      <c r="D884" s="4"/>
      <c r="E884" s="4"/>
      <c r="F884" s="4"/>
    </row>
    <row r="885" spans="1:6" ht="15.75" x14ac:dyDescent="0.3">
      <c r="A885" s="4"/>
      <c r="B885" s="4"/>
      <c r="C885" s="4"/>
      <c r="D885" s="4"/>
      <c r="E885" s="4"/>
      <c r="F885" s="4"/>
    </row>
    <row r="886" spans="1:6" ht="15.75" x14ac:dyDescent="0.3">
      <c r="A886" s="4"/>
      <c r="B886" s="4"/>
      <c r="C886" s="4"/>
      <c r="D886" s="4"/>
      <c r="E886" s="4"/>
      <c r="F886" s="4"/>
    </row>
    <row r="887" spans="1:6" ht="15.75" x14ac:dyDescent="0.3">
      <c r="A887" s="4"/>
      <c r="B887" s="4"/>
      <c r="C887" s="4"/>
      <c r="D887" s="4"/>
      <c r="E887" s="4"/>
      <c r="F887" s="4"/>
    </row>
    <row r="888" spans="1:6" ht="15.75" x14ac:dyDescent="0.3">
      <c r="A888" s="4"/>
      <c r="B888" s="4"/>
      <c r="C888" s="4"/>
      <c r="D888" s="4"/>
      <c r="E888" s="4"/>
      <c r="F888" s="4"/>
    </row>
    <row r="889" spans="1:6" ht="15.75" x14ac:dyDescent="0.3">
      <c r="A889" s="4"/>
      <c r="B889" s="4"/>
      <c r="C889" s="4"/>
      <c r="D889" s="4"/>
      <c r="E889" s="4"/>
      <c r="F889" s="4"/>
    </row>
    <row r="890" spans="1:6" ht="15.75" x14ac:dyDescent="0.3">
      <c r="A890" s="4"/>
      <c r="B890" s="4"/>
      <c r="C890" s="4"/>
      <c r="D890" s="4"/>
      <c r="E890" s="4"/>
      <c r="F890" s="4"/>
    </row>
    <row r="891" spans="1:6" ht="15.75" x14ac:dyDescent="0.3">
      <c r="A891" s="4"/>
      <c r="B891" s="4"/>
      <c r="C891" s="4"/>
      <c r="D891" s="4"/>
      <c r="E891" s="4"/>
      <c r="F891" s="4"/>
    </row>
    <row r="892" spans="1:6" ht="15.75" x14ac:dyDescent="0.3">
      <c r="A892" s="4"/>
      <c r="B892" s="4"/>
      <c r="C892" s="4"/>
      <c r="D892" s="4"/>
      <c r="E892" s="4"/>
      <c r="F892" s="4"/>
    </row>
    <row r="893" spans="1:6" ht="15.75" x14ac:dyDescent="0.3">
      <c r="A893" s="4"/>
      <c r="B893" s="4"/>
      <c r="C893" s="4"/>
      <c r="D893" s="4"/>
      <c r="E893" s="4"/>
      <c r="F893" s="4"/>
    </row>
    <row r="894" spans="1:6" ht="15.75" x14ac:dyDescent="0.3">
      <c r="A894" s="4"/>
      <c r="B894" s="4"/>
      <c r="C894" s="4"/>
      <c r="D894" s="4"/>
      <c r="E894" s="4"/>
      <c r="F894" s="4"/>
    </row>
    <row r="895" spans="1:6" ht="15.75" x14ac:dyDescent="0.3">
      <c r="A895" s="4"/>
      <c r="B895" s="4"/>
      <c r="C895" s="4"/>
      <c r="D895" s="4"/>
      <c r="E895" s="4"/>
      <c r="F895" s="4"/>
    </row>
    <row r="896" spans="1:6" ht="15.75" x14ac:dyDescent="0.3">
      <c r="A896" s="4"/>
      <c r="B896" s="4"/>
      <c r="C896" s="4"/>
      <c r="D896" s="4"/>
      <c r="E896" s="4"/>
      <c r="F896" s="4"/>
    </row>
    <row r="897" spans="1:6" ht="15.75" x14ac:dyDescent="0.3">
      <c r="A897" s="4"/>
      <c r="B897" s="4"/>
      <c r="C897" s="4"/>
      <c r="D897" s="4"/>
      <c r="E897" s="4"/>
      <c r="F897" s="4"/>
    </row>
    <row r="898" spans="1:6" ht="15.75" x14ac:dyDescent="0.3">
      <c r="A898" s="4"/>
      <c r="B898" s="4"/>
      <c r="C898" s="4"/>
      <c r="D898" s="4"/>
      <c r="E898" s="4"/>
      <c r="F898" s="4"/>
    </row>
    <row r="899" spans="1:6" ht="15.75" x14ac:dyDescent="0.3">
      <c r="A899" s="4"/>
      <c r="B899" s="4"/>
      <c r="C899" s="4"/>
      <c r="D899" s="4"/>
      <c r="E899" s="4"/>
      <c r="F899" s="4"/>
    </row>
    <row r="900" spans="1:6" ht="15.75" x14ac:dyDescent="0.3">
      <c r="A900" s="4"/>
      <c r="B900" s="4"/>
      <c r="C900" s="4"/>
      <c r="D900" s="4"/>
      <c r="E900" s="4"/>
      <c r="F900" s="4"/>
    </row>
    <row r="901" spans="1:6" ht="15.75" x14ac:dyDescent="0.3">
      <c r="A901" s="4"/>
      <c r="B901" s="4"/>
      <c r="C901" s="4"/>
      <c r="D901" s="4"/>
      <c r="E901" s="4"/>
      <c r="F901" s="4"/>
    </row>
    <row r="902" spans="1:6" ht="15.75" x14ac:dyDescent="0.3">
      <c r="A902" s="4"/>
      <c r="B902" s="4"/>
      <c r="C902" s="4"/>
      <c r="D902" s="4"/>
      <c r="E902" s="4"/>
      <c r="F902" s="4"/>
    </row>
    <row r="903" spans="1:6" ht="15.75" x14ac:dyDescent="0.3">
      <c r="A903" s="4"/>
      <c r="B903" s="4"/>
      <c r="C903" s="4"/>
      <c r="D903" s="4"/>
      <c r="E903" s="4"/>
      <c r="F903" s="4"/>
    </row>
    <row r="904" spans="1:6" ht="15.75" x14ac:dyDescent="0.3">
      <c r="A904" s="4"/>
      <c r="B904" s="4"/>
      <c r="C904" s="4"/>
      <c r="D904" s="4"/>
      <c r="E904" s="4"/>
      <c r="F904" s="4"/>
    </row>
    <row r="905" spans="1:6" ht="15.75" x14ac:dyDescent="0.3">
      <c r="A905" s="4"/>
      <c r="B905" s="4"/>
      <c r="C905" s="4"/>
      <c r="D905" s="4"/>
      <c r="E905" s="4"/>
      <c r="F905" s="4"/>
    </row>
    <row r="906" spans="1:6" ht="15.75" x14ac:dyDescent="0.3">
      <c r="A906" s="4"/>
      <c r="B906" s="4"/>
      <c r="C906" s="4"/>
      <c r="D906" s="4"/>
      <c r="E906" s="4"/>
      <c r="F906" s="4"/>
    </row>
    <row r="907" spans="1:6" ht="15.75" x14ac:dyDescent="0.3">
      <c r="A907" s="4"/>
      <c r="B907" s="4"/>
      <c r="C907" s="4"/>
      <c r="D907" s="4"/>
      <c r="E907" s="4"/>
      <c r="F907" s="4"/>
    </row>
    <row r="908" spans="1:6" ht="15.75" x14ac:dyDescent="0.3">
      <c r="A908" s="4"/>
      <c r="B908" s="4"/>
      <c r="C908" s="4"/>
      <c r="D908" s="4"/>
      <c r="E908" s="4"/>
      <c r="F908" s="4"/>
    </row>
    <row r="909" spans="1:6" ht="15.75" x14ac:dyDescent="0.3">
      <c r="A909" s="4"/>
      <c r="B909" s="4"/>
      <c r="C909" s="4"/>
      <c r="D909" s="4"/>
      <c r="E909" s="4"/>
      <c r="F909" s="4"/>
    </row>
    <row r="910" spans="1:6" ht="15.75" x14ac:dyDescent="0.3">
      <c r="A910" s="4"/>
      <c r="B910" s="4"/>
      <c r="C910" s="4"/>
      <c r="D910" s="4"/>
      <c r="E910" s="4"/>
      <c r="F910" s="4"/>
    </row>
    <row r="911" spans="1:6" ht="15.75" x14ac:dyDescent="0.3">
      <c r="A911" s="4"/>
      <c r="B911" s="4"/>
      <c r="C911" s="4"/>
      <c r="D911" s="4"/>
      <c r="E911" s="4"/>
      <c r="F911" s="4"/>
    </row>
    <row r="912" spans="1:6" ht="15.75" x14ac:dyDescent="0.3">
      <c r="A912" s="4"/>
      <c r="B912" s="4"/>
      <c r="C912" s="4"/>
      <c r="D912" s="4"/>
      <c r="E912" s="4"/>
      <c r="F912" s="4"/>
    </row>
    <row r="913" spans="1:6" ht="15.75" x14ac:dyDescent="0.3">
      <c r="A913" s="4"/>
      <c r="B913" s="4"/>
      <c r="C913" s="4"/>
      <c r="D913" s="4"/>
      <c r="E913" s="4"/>
      <c r="F913" s="4"/>
    </row>
    <row r="914" spans="1:6" ht="15.75" x14ac:dyDescent="0.3">
      <c r="A914" s="4"/>
      <c r="B914" s="4"/>
      <c r="C914" s="4"/>
      <c r="D914" s="4"/>
      <c r="E914" s="4"/>
      <c r="F914" s="4"/>
    </row>
    <row r="915" spans="1:6" ht="15.75" x14ac:dyDescent="0.3">
      <c r="A915" s="4"/>
      <c r="B915" s="4"/>
      <c r="C915" s="4"/>
      <c r="D915" s="4"/>
      <c r="E915" s="4"/>
      <c r="F915" s="4"/>
    </row>
    <row r="916" spans="1:6" ht="15.75" x14ac:dyDescent="0.3">
      <c r="A916" s="4"/>
      <c r="B916" s="4"/>
      <c r="C916" s="4"/>
      <c r="D916" s="4"/>
      <c r="E916" s="4"/>
      <c r="F916" s="4"/>
    </row>
    <row r="917" spans="1:6" ht="15.75" x14ac:dyDescent="0.3">
      <c r="A917" s="4"/>
      <c r="B917" s="4"/>
      <c r="C917" s="4"/>
      <c r="D917" s="4"/>
      <c r="E917" s="4"/>
      <c r="F917" s="4"/>
    </row>
    <row r="918" spans="1:6" ht="15.75" x14ac:dyDescent="0.3">
      <c r="A918" s="4"/>
      <c r="B918" s="4"/>
      <c r="C918" s="4"/>
      <c r="D918" s="4"/>
      <c r="E918" s="4"/>
      <c r="F918" s="4"/>
    </row>
    <row r="919" spans="1:6" ht="15.75" x14ac:dyDescent="0.3">
      <c r="A919" s="4"/>
      <c r="B919" s="4"/>
      <c r="C919" s="4"/>
      <c r="D919" s="4"/>
      <c r="E919" s="4"/>
      <c r="F919" s="4"/>
    </row>
    <row r="920" spans="1:6" ht="15.75" x14ac:dyDescent="0.3">
      <c r="A920" s="4"/>
      <c r="B920" s="4"/>
      <c r="C920" s="4"/>
      <c r="D920" s="4"/>
      <c r="E920" s="4"/>
      <c r="F920" s="4"/>
    </row>
    <row r="921" spans="1:6" ht="15.75" x14ac:dyDescent="0.3">
      <c r="A921" s="4"/>
      <c r="B921" s="4"/>
      <c r="C921" s="4"/>
      <c r="D921" s="4"/>
      <c r="E921" s="4"/>
      <c r="F921" s="4"/>
    </row>
    <row r="922" spans="1:6" ht="15.75" x14ac:dyDescent="0.3">
      <c r="A922" s="4"/>
      <c r="B922" s="4"/>
      <c r="C922" s="4"/>
      <c r="D922" s="4"/>
      <c r="E922" s="4"/>
      <c r="F922" s="4"/>
    </row>
    <row r="923" spans="1:6" ht="15.75" x14ac:dyDescent="0.3">
      <c r="A923" s="4"/>
      <c r="B923" s="4"/>
      <c r="C923" s="4"/>
      <c r="D923" s="4"/>
      <c r="E923" s="4"/>
      <c r="F923" s="4"/>
    </row>
    <row r="924" spans="1:6" ht="15.75" x14ac:dyDescent="0.3">
      <c r="A924" s="4"/>
      <c r="B924" s="4"/>
      <c r="C924" s="4"/>
      <c r="D924" s="4"/>
      <c r="E924" s="4"/>
      <c r="F924" s="4"/>
    </row>
    <row r="925" spans="1:6" ht="15.75" x14ac:dyDescent="0.3">
      <c r="A925" s="4"/>
      <c r="B925" s="4"/>
      <c r="C925" s="4"/>
      <c r="D925" s="4"/>
      <c r="E925" s="4"/>
      <c r="F925" s="4"/>
    </row>
    <row r="926" spans="1:6" ht="15.75" x14ac:dyDescent="0.3">
      <c r="A926" s="4"/>
      <c r="B926" s="4"/>
      <c r="C926" s="4"/>
      <c r="D926" s="4"/>
      <c r="E926" s="4"/>
      <c r="F926" s="4"/>
    </row>
    <row r="927" spans="1:6" ht="15.75" x14ac:dyDescent="0.3">
      <c r="A927" s="4"/>
      <c r="B927" s="4"/>
      <c r="C927" s="4"/>
      <c r="D927" s="4"/>
      <c r="E927" s="4"/>
      <c r="F927" s="4"/>
    </row>
    <row r="928" spans="1:6" ht="15.75" x14ac:dyDescent="0.3">
      <c r="A928" s="4"/>
      <c r="B928" s="4"/>
      <c r="C928" s="4"/>
      <c r="D928" s="4"/>
      <c r="E928" s="4"/>
      <c r="F928" s="4"/>
    </row>
    <row r="929" spans="1:6" ht="15.75" x14ac:dyDescent="0.3">
      <c r="A929" s="4"/>
      <c r="B929" s="4"/>
      <c r="C929" s="4"/>
      <c r="D929" s="4"/>
      <c r="E929" s="4"/>
      <c r="F929" s="4"/>
    </row>
    <row r="930" spans="1:6" ht="15.75" x14ac:dyDescent="0.3">
      <c r="A930" s="4"/>
      <c r="B930" s="4"/>
      <c r="C930" s="4"/>
      <c r="D930" s="4"/>
      <c r="E930" s="4"/>
      <c r="F930" s="4"/>
    </row>
    <row r="931" spans="1:6" ht="15.75" x14ac:dyDescent="0.3">
      <c r="A931" s="4"/>
      <c r="B931" s="4"/>
      <c r="C931" s="4"/>
      <c r="D931" s="4"/>
      <c r="E931" s="4"/>
      <c r="F931" s="4"/>
    </row>
    <row r="932" spans="1:6" ht="15.75" x14ac:dyDescent="0.3">
      <c r="A932" s="4"/>
      <c r="B932" s="4"/>
      <c r="C932" s="4"/>
      <c r="D932" s="4"/>
      <c r="E932" s="4"/>
      <c r="F932" s="4"/>
    </row>
    <row r="933" spans="1:6" ht="15.75" x14ac:dyDescent="0.3">
      <c r="A933" s="4"/>
      <c r="B933" s="4"/>
      <c r="C933" s="4"/>
      <c r="D933" s="4"/>
      <c r="E933" s="4"/>
      <c r="F933" s="4"/>
    </row>
    <row r="934" spans="1:6" ht="15.75" x14ac:dyDescent="0.3">
      <c r="A934" s="4"/>
      <c r="B934" s="4"/>
      <c r="C934" s="4"/>
      <c r="D934" s="4"/>
      <c r="E934" s="4"/>
      <c r="F934" s="4"/>
    </row>
    <row r="935" spans="1:6" ht="15.75" x14ac:dyDescent="0.3">
      <c r="A935" s="4"/>
      <c r="B935" s="4"/>
      <c r="C935" s="4"/>
      <c r="D935" s="4"/>
      <c r="E935" s="4"/>
      <c r="F935" s="4"/>
    </row>
    <row r="936" spans="1:6" ht="15.75" x14ac:dyDescent="0.3">
      <c r="A936" s="4"/>
      <c r="B936" s="4"/>
      <c r="C936" s="4"/>
      <c r="D936" s="4"/>
      <c r="E936" s="4"/>
      <c r="F936" s="4"/>
    </row>
    <row r="937" spans="1:6" ht="15.75" x14ac:dyDescent="0.3">
      <c r="A937" s="4"/>
      <c r="B937" s="4"/>
      <c r="C937" s="4"/>
      <c r="D937" s="4"/>
      <c r="E937" s="4"/>
      <c r="F937" s="4"/>
    </row>
    <row r="938" spans="1:6" ht="15.75" x14ac:dyDescent="0.3">
      <c r="A938" s="4"/>
      <c r="B938" s="4"/>
      <c r="C938" s="4"/>
      <c r="D938" s="4"/>
      <c r="E938" s="4"/>
      <c r="F938" s="4"/>
    </row>
    <row r="939" spans="1:6" ht="15.75" x14ac:dyDescent="0.3">
      <c r="A939" s="4"/>
      <c r="B939" s="4"/>
      <c r="C939" s="4"/>
      <c r="D939" s="4"/>
      <c r="E939" s="4"/>
      <c r="F939" s="4"/>
    </row>
    <row r="940" spans="1:6" ht="15.75" x14ac:dyDescent="0.3">
      <c r="A940" s="4"/>
      <c r="B940" s="4"/>
      <c r="C940" s="4"/>
      <c r="D940" s="4"/>
      <c r="E940" s="4"/>
      <c r="F940" s="4"/>
    </row>
    <row r="941" spans="1:6" ht="15.75" x14ac:dyDescent="0.3">
      <c r="A941" s="4"/>
      <c r="B941" s="4"/>
      <c r="C941" s="4"/>
      <c r="D941" s="4"/>
      <c r="E941" s="4"/>
      <c r="F941" s="4"/>
    </row>
    <row r="942" spans="1:6" ht="15.75" x14ac:dyDescent="0.3">
      <c r="A942" s="4"/>
      <c r="B942" s="4"/>
      <c r="C942" s="4"/>
      <c r="D942" s="4"/>
      <c r="E942" s="4"/>
      <c r="F942" s="4"/>
    </row>
    <row r="943" spans="1:6" ht="15.75" x14ac:dyDescent="0.3">
      <c r="A943" s="4"/>
      <c r="B943" s="4"/>
      <c r="C943" s="4"/>
      <c r="D943" s="4"/>
      <c r="E943" s="4"/>
      <c r="F943" s="4"/>
    </row>
    <row r="944" spans="1:6" ht="15.75" x14ac:dyDescent="0.3">
      <c r="A944" s="4"/>
      <c r="B944" s="4"/>
      <c r="C944" s="4"/>
      <c r="D944" s="4"/>
      <c r="E944" s="4"/>
      <c r="F944" s="4"/>
    </row>
    <row r="945" spans="1:6" ht="15.75" x14ac:dyDescent="0.3">
      <c r="A945" s="4"/>
      <c r="B945" s="4"/>
      <c r="C945" s="4"/>
      <c r="D945" s="4"/>
      <c r="E945" s="4"/>
      <c r="F945" s="4"/>
    </row>
    <row r="946" spans="1:6" ht="15.75" x14ac:dyDescent="0.3">
      <c r="A946" s="4"/>
      <c r="B946" s="4"/>
      <c r="C946" s="4"/>
      <c r="D946" s="4"/>
      <c r="E946" s="4"/>
      <c r="F946" s="4"/>
    </row>
    <row r="947" spans="1:6" ht="15.75" x14ac:dyDescent="0.3">
      <c r="A947" s="4"/>
      <c r="B947" s="4"/>
      <c r="C947" s="4"/>
      <c r="D947" s="4"/>
      <c r="E947" s="4"/>
      <c r="F947" s="4"/>
    </row>
    <row r="948" spans="1:6" ht="15.75" x14ac:dyDescent="0.3">
      <c r="A948" s="4"/>
      <c r="B948" s="4"/>
      <c r="C948" s="4"/>
      <c r="D948" s="4"/>
      <c r="E948" s="4"/>
      <c r="F948" s="4"/>
    </row>
    <row r="949" spans="1:6" ht="15.75" x14ac:dyDescent="0.3">
      <c r="A949" s="4"/>
      <c r="B949" s="4"/>
      <c r="C949" s="4"/>
      <c r="D949" s="4"/>
      <c r="E949" s="4"/>
      <c r="F949" s="4"/>
    </row>
    <row r="950" spans="1:6" ht="15.75" x14ac:dyDescent="0.3">
      <c r="A950" s="4"/>
      <c r="B950" s="4"/>
      <c r="C950" s="4"/>
      <c r="D950" s="4"/>
      <c r="E950" s="4"/>
      <c r="F950" s="4"/>
    </row>
    <row r="951" spans="1:6" ht="15.75" x14ac:dyDescent="0.3">
      <c r="A951" s="4"/>
      <c r="B951" s="4"/>
      <c r="C951" s="4"/>
      <c r="D951" s="4"/>
      <c r="E951" s="4"/>
      <c r="F951" s="4"/>
    </row>
    <row r="952" spans="1:6" ht="15.75" x14ac:dyDescent="0.3">
      <c r="A952" s="4"/>
      <c r="B952" s="4"/>
      <c r="C952" s="4"/>
      <c r="D952" s="4"/>
      <c r="E952" s="4"/>
      <c r="F952" s="4"/>
    </row>
    <row r="953" spans="1:6" ht="15.75" x14ac:dyDescent="0.3">
      <c r="A953" s="4"/>
      <c r="B953" s="4"/>
      <c r="C953" s="4"/>
      <c r="D953" s="4"/>
      <c r="E953" s="4"/>
      <c r="F953" s="4"/>
    </row>
    <row r="954" spans="1:6" ht="15.75" x14ac:dyDescent="0.3">
      <c r="A954" s="4"/>
      <c r="B954" s="4"/>
      <c r="C954" s="4"/>
      <c r="D954" s="4"/>
      <c r="E954" s="4"/>
      <c r="F954" s="4"/>
    </row>
    <row r="955" spans="1:6" ht="15.75" x14ac:dyDescent="0.3">
      <c r="A955" s="4"/>
      <c r="B955" s="4"/>
      <c r="C955" s="4"/>
      <c r="D955" s="4"/>
      <c r="E955" s="4"/>
      <c r="F955" s="4"/>
    </row>
    <row r="956" spans="1:6" ht="15.75" x14ac:dyDescent="0.3">
      <c r="A956" s="4"/>
      <c r="B956" s="4"/>
      <c r="C956" s="4"/>
      <c r="D956" s="4"/>
      <c r="E956" s="4"/>
      <c r="F956" s="4"/>
    </row>
    <row r="957" spans="1:6" ht="15.75" x14ac:dyDescent="0.3">
      <c r="A957" s="4"/>
      <c r="B957" s="4"/>
      <c r="C957" s="4"/>
      <c r="D957" s="4"/>
      <c r="E957" s="4"/>
      <c r="F957" s="4"/>
    </row>
    <row r="958" spans="1:6" ht="15.75" x14ac:dyDescent="0.3">
      <c r="A958" s="4"/>
      <c r="B958" s="4"/>
      <c r="C958" s="4"/>
      <c r="D958" s="4"/>
      <c r="E958" s="4"/>
      <c r="F958" s="4"/>
    </row>
    <row r="959" spans="1:6" ht="15.75" x14ac:dyDescent="0.3">
      <c r="A959" s="4"/>
      <c r="B959" s="4"/>
      <c r="C959" s="4"/>
      <c r="D959" s="4"/>
      <c r="E959" s="4"/>
      <c r="F959" s="4"/>
    </row>
    <row r="960" spans="1:6" ht="15.75" x14ac:dyDescent="0.3">
      <c r="A960" s="4"/>
      <c r="B960" s="4"/>
      <c r="C960" s="4"/>
      <c r="D960" s="4"/>
      <c r="E960" s="4"/>
      <c r="F960" s="4"/>
    </row>
    <row r="961" spans="1:6" ht="15.75" x14ac:dyDescent="0.3">
      <c r="A961" s="4"/>
      <c r="B961" s="4"/>
      <c r="C961" s="4"/>
      <c r="D961" s="4"/>
      <c r="E961" s="4"/>
      <c r="F961" s="4"/>
    </row>
    <row r="962" spans="1:6" ht="15.75" x14ac:dyDescent="0.3">
      <c r="A962" s="4"/>
      <c r="B962" s="4"/>
      <c r="C962" s="4"/>
      <c r="D962" s="4"/>
      <c r="E962" s="4"/>
      <c r="F962" s="4"/>
    </row>
    <row r="963" spans="1:6" ht="15.75" x14ac:dyDescent="0.3">
      <c r="A963" s="4"/>
      <c r="B963" s="4"/>
      <c r="C963" s="4"/>
      <c r="D963" s="4"/>
      <c r="E963" s="4"/>
      <c r="F963" s="4"/>
    </row>
    <row r="964" spans="1:6" ht="15.75" x14ac:dyDescent="0.3">
      <c r="A964" s="4"/>
      <c r="B964" s="4"/>
      <c r="C964" s="4"/>
      <c r="D964" s="4"/>
      <c r="E964" s="4"/>
      <c r="F964" s="4"/>
    </row>
    <row r="965" spans="1:6" ht="15.75" x14ac:dyDescent="0.3">
      <c r="A965" s="4"/>
      <c r="B965" s="4"/>
      <c r="C965" s="4"/>
      <c r="D965" s="4"/>
      <c r="E965" s="4"/>
      <c r="F965" s="4"/>
    </row>
    <row r="966" spans="1:6" ht="15.75" x14ac:dyDescent="0.3">
      <c r="A966" s="4"/>
      <c r="B966" s="4"/>
      <c r="C966" s="4"/>
      <c r="D966" s="4"/>
      <c r="E966" s="4"/>
      <c r="F966" s="4"/>
    </row>
    <row r="967" spans="1:6" ht="15.75" x14ac:dyDescent="0.3">
      <c r="A967" s="4"/>
      <c r="B967" s="4"/>
      <c r="C967" s="4"/>
      <c r="D967" s="4"/>
      <c r="E967" s="4"/>
      <c r="F967" s="4"/>
    </row>
    <row r="968" spans="1:6" ht="15.75" x14ac:dyDescent="0.3">
      <c r="A968" s="4"/>
      <c r="B968" s="4"/>
      <c r="C968" s="4"/>
      <c r="D968" s="4"/>
      <c r="E968" s="4"/>
      <c r="F968" s="4"/>
    </row>
    <row r="969" spans="1:6" ht="15.75" x14ac:dyDescent="0.3">
      <c r="A969" s="4"/>
      <c r="B969" s="4"/>
      <c r="C969" s="4"/>
      <c r="D969" s="4"/>
      <c r="E969" s="4"/>
      <c r="F969" s="4"/>
    </row>
    <row r="970" spans="1:6" ht="15.75" x14ac:dyDescent="0.3">
      <c r="A970" s="4"/>
      <c r="B970" s="4"/>
      <c r="C970" s="4"/>
      <c r="D970" s="4"/>
      <c r="E970" s="4"/>
      <c r="F970" s="4"/>
    </row>
    <row r="971" spans="1:6" ht="15.75" x14ac:dyDescent="0.3">
      <c r="A971" s="4"/>
      <c r="B971" s="4"/>
      <c r="C971" s="4"/>
      <c r="D971" s="4"/>
      <c r="E971" s="4"/>
      <c r="F971" s="4"/>
    </row>
    <row r="972" spans="1:6" ht="15.75" x14ac:dyDescent="0.3">
      <c r="A972" s="4"/>
      <c r="B972" s="4"/>
      <c r="C972" s="4"/>
      <c r="D972" s="4"/>
      <c r="E972" s="4"/>
      <c r="F972" s="4"/>
    </row>
    <row r="973" spans="1:6" ht="15.75" x14ac:dyDescent="0.3">
      <c r="A973" s="4"/>
      <c r="B973" s="4"/>
      <c r="C973" s="4"/>
      <c r="D973" s="4"/>
      <c r="E973" s="4"/>
      <c r="F973" s="4"/>
    </row>
    <row r="974" spans="1:6" ht="15.75" x14ac:dyDescent="0.3">
      <c r="A974" s="4"/>
      <c r="B974" s="4"/>
      <c r="C974" s="4"/>
      <c r="D974" s="4"/>
      <c r="E974" s="4"/>
      <c r="F974" s="4"/>
    </row>
    <row r="975" spans="1:6" ht="15.75" x14ac:dyDescent="0.3">
      <c r="A975" s="4"/>
      <c r="B975" s="4"/>
      <c r="C975" s="4"/>
      <c r="D975" s="4"/>
      <c r="E975" s="4"/>
      <c r="F975" s="4"/>
    </row>
    <row r="976" spans="1:6" ht="15.75" x14ac:dyDescent="0.3">
      <c r="A976" s="4"/>
      <c r="B976" s="4"/>
      <c r="C976" s="4"/>
      <c r="D976" s="4"/>
      <c r="E976" s="4"/>
      <c r="F976" s="4"/>
    </row>
    <row r="977" spans="1:6" ht="15.75" x14ac:dyDescent="0.3">
      <c r="A977" s="4"/>
      <c r="B977" s="4"/>
      <c r="C977" s="4"/>
      <c r="D977" s="4"/>
      <c r="E977" s="4"/>
      <c r="F977" s="4"/>
    </row>
    <row r="978" spans="1:6" ht="15.75" x14ac:dyDescent="0.3">
      <c r="A978" s="4"/>
      <c r="B978" s="4"/>
      <c r="C978" s="4"/>
      <c r="D978" s="4"/>
      <c r="E978" s="4"/>
      <c r="F978" s="4"/>
    </row>
    <row r="979" spans="1:6" ht="15.75" x14ac:dyDescent="0.3">
      <c r="A979" s="4"/>
      <c r="B979" s="4"/>
      <c r="C979" s="4"/>
      <c r="D979" s="4"/>
      <c r="E979" s="4"/>
      <c r="F979" s="4"/>
    </row>
    <row r="980" spans="1:6" ht="15.75" x14ac:dyDescent="0.3">
      <c r="A980" s="4"/>
      <c r="B980" s="4"/>
      <c r="C980" s="4"/>
      <c r="D980" s="4"/>
      <c r="E980" s="4"/>
      <c r="F980" s="4"/>
    </row>
    <row r="981" spans="1:6" ht="15.75" x14ac:dyDescent="0.3">
      <c r="A981" s="4"/>
      <c r="B981" s="4"/>
      <c r="C981" s="4"/>
      <c r="D981" s="4"/>
      <c r="E981" s="4"/>
      <c r="F981" s="4"/>
    </row>
    <row r="982" spans="1:6" ht="15.75" x14ac:dyDescent="0.3">
      <c r="A982" s="4"/>
      <c r="B982" s="4"/>
      <c r="C982" s="4"/>
      <c r="D982" s="4"/>
      <c r="E982" s="4"/>
      <c r="F982" s="4"/>
    </row>
    <row r="983" spans="1:6" ht="15.75" x14ac:dyDescent="0.3">
      <c r="A983" s="4"/>
      <c r="B983" s="4"/>
      <c r="C983" s="4"/>
      <c r="D983" s="4"/>
      <c r="E983" s="4"/>
      <c r="F983" s="4"/>
    </row>
    <row r="984" spans="1:6" ht="15.75" x14ac:dyDescent="0.3">
      <c r="A984" s="4"/>
      <c r="B984" s="4"/>
      <c r="C984" s="4"/>
      <c r="D984" s="4"/>
      <c r="E984" s="4"/>
      <c r="F984" s="4"/>
    </row>
    <row r="985" spans="1:6" ht="15.75" x14ac:dyDescent="0.3">
      <c r="A985" s="4"/>
      <c r="B985" s="4"/>
      <c r="C985" s="4"/>
      <c r="D985" s="4"/>
      <c r="E985" s="4"/>
      <c r="F985" s="4"/>
    </row>
    <row r="986" spans="1:6" ht="15.75" x14ac:dyDescent="0.3">
      <c r="A986" s="4"/>
      <c r="B986" s="4"/>
      <c r="C986" s="4"/>
      <c r="D986" s="4"/>
      <c r="E986" s="4"/>
      <c r="F986" s="4"/>
    </row>
    <row r="987" spans="1:6" ht="15.75" x14ac:dyDescent="0.3">
      <c r="A987" s="4"/>
      <c r="B987" s="4"/>
      <c r="C987" s="4"/>
      <c r="D987" s="4"/>
      <c r="E987" s="4"/>
      <c r="F987" s="4"/>
    </row>
    <row r="988" spans="1:6" ht="15.75" x14ac:dyDescent="0.3">
      <c r="A988" s="4"/>
      <c r="B988" s="4"/>
      <c r="C988" s="4"/>
      <c r="D988" s="4"/>
      <c r="E988" s="4"/>
      <c r="F988" s="4"/>
    </row>
    <row r="989" spans="1:6" ht="15.75" x14ac:dyDescent="0.3">
      <c r="A989" s="4"/>
      <c r="B989" s="4"/>
      <c r="C989" s="4"/>
      <c r="D989" s="4"/>
      <c r="E989" s="4"/>
      <c r="F989" s="4"/>
    </row>
    <row r="990" spans="1:6" ht="15.75" x14ac:dyDescent="0.3">
      <c r="A990" s="4"/>
      <c r="B990" s="4"/>
      <c r="C990" s="4"/>
      <c r="D990" s="4"/>
      <c r="E990" s="4"/>
      <c r="F990" s="4"/>
    </row>
    <row r="991" spans="1:6" ht="15.75" x14ac:dyDescent="0.3">
      <c r="A991" s="4"/>
      <c r="B991" s="4"/>
      <c r="C991" s="4"/>
      <c r="D991" s="4"/>
      <c r="E991" s="4"/>
      <c r="F991" s="4"/>
    </row>
    <row r="992" spans="1:6" ht="15.75" x14ac:dyDescent="0.3">
      <c r="A992" s="4"/>
      <c r="B992" s="4"/>
      <c r="C992" s="4"/>
      <c r="D992" s="4"/>
      <c r="E992" s="4"/>
      <c r="F992" s="4"/>
    </row>
    <row r="993" spans="1:6" ht="15.75" x14ac:dyDescent="0.3">
      <c r="A993" s="4"/>
      <c r="B993" s="4"/>
      <c r="C993" s="4"/>
      <c r="D993" s="4"/>
      <c r="E993" s="4"/>
      <c r="F993" s="4"/>
    </row>
    <row r="994" spans="1:6" ht="15.75" x14ac:dyDescent="0.3">
      <c r="A994" s="4"/>
      <c r="B994" s="4"/>
      <c r="C994" s="4"/>
      <c r="D994" s="4"/>
      <c r="E994" s="4"/>
      <c r="F994" s="4"/>
    </row>
    <row r="995" spans="1:6" ht="15.75" x14ac:dyDescent="0.3">
      <c r="A995" s="4"/>
      <c r="B995" s="4"/>
      <c r="C995" s="4"/>
      <c r="D995" s="4"/>
      <c r="E995" s="4"/>
      <c r="F995" s="4"/>
    </row>
    <row r="996" spans="1:6" ht="15.75" x14ac:dyDescent="0.3">
      <c r="A996" s="4"/>
      <c r="B996" s="4"/>
      <c r="C996" s="4"/>
      <c r="D996" s="4"/>
      <c r="E996" s="4"/>
      <c r="F996" s="4"/>
    </row>
    <row r="997" spans="1:6" ht="15.75" x14ac:dyDescent="0.3">
      <c r="A997" s="4"/>
      <c r="B997" s="4"/>
      <c r="C997" s="4"/>
      <c r="D997" s="4"/>
      <c r="E997" s="4"/>
      <c r="F997" s="4"/>
    </row>
    <row r="998" spans="1:6" ht="15.75" x14ac:dyDescent="0.3">
      <c r="A998" s="4"/>
      <c r="B998" s="4"/>
      <c r="C998" s="4"/>
      <c r="D998" s="4"/>
      <c r="E998" s="4"/>
      <c r="F998" s="4"/>
    </row>
    <row r="999" spans="1:6" ht="15.75" x14ac:dyDescent="0.3">
      <c r="A999" s="4"/>
      <c r="B999" s="4"/>
      <c r="C999" s="4"/>
      <c r="D999" s="4"/>
      <c r="E999" s="4"/>
      <c r="F999" s="4"/>
    </row>
    <row r="1000" spans="1:6" ht="15.75" x14ac:dyDescent="0.3">
      <c r="A1000" s="4"/>
      <c r="B1000" s="4"/>
      <c r="C1000" s="4"/>
      <c r="D1000" s="4"/>
      <c r="E1000" s="4"/>
      <c r="F1000" s="4"/>
    </row>
    <row r="1001" spans="1:6" ht="15.75" x14ac:dyDescent="0.3">
      <c r="A1001" s="4"/>
      <c r="B1001" s="4"/>
      <c r="C1001" s="4"/>
      <c r="D1001" s="4"/>
      <c r="E1001" s="4"/>
      <c r="F1001" s="4"/>
    </row>
    <row r="1002" spans="1:6" ht="15.75" x14ac:dyDescent="0.3">
      <c r="A1002" s="4"/>
      <c r="B1002" s="4"/>
      <c r="C1002" s="4"/>
      <c r="D1002" s="4"/>
      <c r="E1002" s="4"/>
      <c r="F1002" s="4"/>
    </row>
    <row r="1003" spans="1:6" ht="15.75" x14ac:dyDescent="0.3">
      <c r="A1003" s="4"/>
      <c r="B1003" s="4"/>
      <c r="C1003" s="4"/>
      <c r="D1003" s="4"/>
      <c r="E1003" s="4"/>
      <c r="F1003" s="4"/>
    </row>
    <row r="1004" spans="1:6" ht="15.75" x14ac:dyDescent="0.3">
      <c r="A1004" s="4"/>
      <c r="B1004" s="4"/>
      <c r="C1004" s="4"/>
      <c r="D1004" s="4"/>
      <c r="E1004" s="4"/>
      <c r="F1004" s="4"/>
    </row>
    <row r="1005" spans="1:6" ht="15.75" x14ac:dyDescent="0.3">
      <c r="A1005" s="4"/>
      <c r="B1005" s="4"/>
      <c r="C1005" s="4"/>
      <c r="D1005" s="4"/>
      <c r="E1005" s="4"/>
      <c r="F1005" s="4"/>
    </row>
    <row r="1006" spans="1:6" ht="15.75" x14ac:dyDescent="0.3">
      <c r="A1006" s="4"/>
      <c r="B1006" s="4"/>
      <c r="C1006" s="4"/>
      <c r="D1006" s="4"/>
      <c r="E1006" s="4"/>
      <c r="F1006" s="4"/>
    </row>
    <row r="1007" spans="1:6" ht="15.75" x14ac:dyDescent="0.3">
      <c r="A1007" s="4"/>
      <c r="B1007" s="4"/>
      <c r="C1007" s="4"/>
      <c r="D1007" s="4"/>
      <c r="E1007" s="4"/>
      <c r="F1007" s="4"/>
    </row>
    <row r="1008" spans="1:6" ht="15.75" x14ac:dyDescent="0.3">
      <c r="A1008" s="4"/>
      <c r="B1008" s="4"/>
      <c r="C1008" s="4"/>
      <c r="D1008" s="4"/>
      <c r="E1008" s="4"/>
      <c r="F1008" s="4"/>
    </row>
    <row r="1009" spans="1:6" ht="15.75" x14ac:dyDescent="0.3">
      <c r="A1009" s="4"/>
      <c r="B1009" s="4"/>
      <c r="C1009" s="4"/>
      <c r="D1009" s="4"/>
      <c r="E1009" s="4"/>
      <c r="F1009" s="4"/>
    </row>
    <row r="1010" spans="1:6" ht="15.75" x14ac:dyDescent="0.3">
      <c r="A1010" s="4"/>
      <c r="B1010" s="4"/>
      <c r="C1010" s="4"/>
      <c r="D1010" s="4"/>
      <c r="E1010" s="4"/>
      <c r="F1010" s="4"/>
    </row>
    <row r="1011" spans="1:6" ht="15.75" x14ac:dyDescent="0.3">
      <c r="A1011" s="4"/>
      <c r="B1011" s="4"/>
      <c r="C1011" s="4"/>
      <c r="D1011" s="4"/>
      <c r="E1011" s="4"/>
      <c r="F1011" s="4"/>
    </row>
    <row r="1012" spans="1:6" ht="15.75" x14ac:dyDescent="0.3">
      <c r="A1012" s="4"/>
      <c r="B1012" s="4"/>
      <c r="C1012" s="4"/>
      <c r="D1012" s="4"/>
      <c r="E1012" s="4"/>
      <c r="F1012" s="4"/>
    </row>
    <row r="1013" spans="1:6" ht="15.75" x14ac:dyDescent="0.3">
      <c r="A1013" s="4"/>
      <c r="B1013" s="4"/>
      <c r="C1013" s="4"/>
      <c r="D1013" s="4"/>
      <c r="E1013" s="4"/>
      <c r="F1013" s="4"/>
    </row>
    <row r="1014" spans="1:6" ht="15.75" x14ac:dyDescent="0.3">
      <c r="A1014" s="4"/>
      <c r="B1014" s="4"/>
      <c r="C1014" s="4"/>
      <c r="D1014" s="4"/>
      <c r="E1014" s="4"/>
      <c r="F1014" s="4"/>
    </row>
    <row r="1015" spans="1:6" ht="15.75" x14ac:dyDescent="0.3">
      <c r="A1015" s="4"/>
      <c r="B1015" s="4"/>
      <c r="C1015" s="4"/>
      <c r="D1015" s="4"/>
      <c r="E1015" s="4"/>
      <c r="F1015" s="4"/>
    </row>
    <row r="1016" spans="1:6" ht="15.75" x14ac:dyDescent="0.3">
      <c r="A1016" s="4"/>
      <c r="B1016" s="4"/>
      <c r="C1016" s="4"/>
      <c r="D1016" s="4"/>
      <c r="E1016" s="4"/>
      <c r="F1016" s="4"/>
    </row>
    <row r="1017" spans="1:6" ht="15.75" x14ac:dyDescent="0.3">
      <c r="A1017" s="4"/>
      <c r="B1017" s="4"/>
      <c r="C1017" s="4"/>
      <c r="D1017" s="4"/>
      <c r="E1017" s="4"/>
      <c r="F1017" s="4"/>
    </row>
    <row r="1018" spans="1:6" ht="15.75" x14ac:dyDescent="0.3">
      <c r="A1018" s="4"/>
      <c r="B1018" s="4"/>
      <c r="C1018" s="4"/>
      <c r="D1018" s="4"/>
      <c r="E1018" s="4"/>
      <c r="F1018" s="4"/>
    </row>
    <row r="1019" spans="1:6" ht="15.75" x14ac:dyDescent="0.3">
      <c r="A1019" s="4"/>
      <c r="B1019" s="4"/>
      <c r="C1019" s="4"/>
      <c r="D1019" s="4"/>
      <c r="E1019" s="4"/>
      <c r="F1019" s="4"/>
    </row>
    <row r="1020" spans="1:6" ht="15.75" x14ac:dyDescent="0.3">
      <c r="A1020" s="4"/>
      <c r="B1020" s="4"/>
      <c r="C1020" s="4"/>
      <c r="D1020" s="4"/>
      <c r="E1020" s="4"/>
      <c r="F1020" s="4"/>
    </row>
    <row r="1021" spans="1:6" ht="15.75" x14ac:dyDescent="0.3">
      <c r="A1021" s="4"/>
      <c r="B1021" s="4"/>
      <c r="C1021" s="4"/>
      <c r="D1021" s="4"/>
      <c r="E1021" s="4"/>
      <c r="F1021" s="4"/>
    </row>
    <row r="1022" spans="1:6" ht="15.75" x14ac:dyDescent="0.3">
      <c r="A1022" s="4"/>
      <c r="B1022" s="4"/>
      <c r="C1022" s="4"/>
      <c r="D1022" s="4"/>
      <c r="E1022" s="4"/>
      <c r="F1022" s="4"/>
    </row>
    <row r="1023" spans="1:6" ht="15.75" x14ac:dyDescent="0.3">
      <c r="A1023" s="4"/>
      <c r="B1023" s="4"/>
      <c r="C1023" s="4"/>
      <c r="D1023" s="4"/>
      <c r="E1023" s="4"/>
      <c r="F1023" s="4"/>
    </row>
    <row r="1024" spans="1:6" ht="15.75" x14ac:dyDescent="0.3">
      <c r="A1024" s="4"/>
      <c r="B1024" s="4"/>
      <c r="C1024" s="4"/>
      <c r="D1024" s="4"/>
      <c r="E1024" s="4"/>
      <c r="F1024" s="4"/>
    </row>
    <row r="1025" spans="1:6" ht="15.75" x14ac:dyDescent="0.3">
      <c r="A1025" s="4"/>
      <c r="B1025" s="4"/>
      <c r="C1025" s="4"/>
      <c r="D1025" s="4"/>
      <c r="E1025" s="4"/>
      <c r="F1025" s="4"/>
    </row>
    <row r="1026" spans="1:6" ht="15.75" x14ac:dyDescent="0.3">
      <c r="A1026" s="4"/>
      <c r="B1026" s="4"/>
      <c r="C1026" s="4"/>
      <c r="D1026" s="4"/>
      <c r="E1026" s="4"/>
      <c r="F1026" s="4"/>
    </row>
    <row r="1027" spans="1:6" ht="15.75" x14ac:dyDescent="0.3">
      <c r="A1027" s="4"/>
      <c r="B1027" s="4"/>
      <c r="C1027" s="4"/>
      <c r="D1027" s="4"/>
      <c r="E1027" s="4"/>
      <c r="F1027" s="4"/>
    </row>
    <row r="1028" spans="1:6" ht="15.75" x14ac:dyDescent="0.3">
      <c r="A1028" s="4"/>
      <c r="B1028" s="4"/>
      <c r="C1028" s="4"/>
      <c r="D1028" s="4"/>
      <c r="E1028" s="4"/>
      <c r="F1028" s="4"/>
    </row>
    <row r="1029" spans="1:6" ht="15.75" x14ac:dyDescent="0.3">
      <c r="A1029" s="4"/>
      <c r="B1029" s="4"/>
      <c r="C1029" s="4"/>
      <c r="D1029" s="4"/>
      <c r="E1029" s="4"/>
      <c r="F1029" s="4"/>
    </row>
    <row r="1030" spans="1:6" ht="15.75" x14ac:dyDescent="0.3">
      <c r="A1030" s="4"/>
      <c r="B1030" s="4"/>
      <c r="C1030" s="4"/>
      <c r="D1030" s="4"/>
      <c r="E1030" s="4"/>
      <c r="F1030" s="4"/>
    </row>
    <row r="1031" spans="1:6" ht="15.75" x14ac:dyDescent="0.3">
      <c r="A1031" s="4"/>
      <c r="B1031" s="4"/>
      <c r="C1031" s="4"/>
      <c r="D1031" s="4"/>
      <c r="E1031" s="4"/>
      <c r="F1031" s="4"/>
    </row>
    <row r="1032" spans="1:6" ht="15.75" x14ac:dyDescent="0.3">
      <c r="A1032" s="4"/>
      <c r="B1032" s="4"/>
      <c r="C1032" s="4"/>
      <c r="D1032" s="4"/>
      <c r="E1032" s="4"/>
      <c r="F1032" s="4"/>
    </row>
    <row r="1033" spans="1:6" ht="15.75" x14ac:dyDescent="0.3">
      <c r="A1033" s="4"/>
      <c r="B1033" s="4"/>
      <c r="C1033" s="4"/>
      <c r="D1033" s="4"/>
      <c r="E1033" s="4"/>
      <c r="F1033" s="4"/>
    </row>
    <row r="1034" spans="1:6" ht="15.75" x14ac:dyDescent="0.3">
      <c r="A1034" s="4"/>
      <c r="B1034" s="4"/>
      <c r="C1034" s="4"/>
      <c r="D1034" s="4"/>
      <c r="E1034" s="4"/>
      <c r="F1034" s="4"/>
    </row>
    <row r="1035" spans="1:6" ht="15.75" x14ac:dyDescent="0.3">
      <c r="A1035" s="4"/>
      <c r="B1035" s="4"/>
      <c r="C1035" s="4"/>
      <c r="D1035" s="4"/>
      <c r="E1035" s="4"/>
      <c r="F1035" s="4"/>
    </row>
    <row r="1036" spans="1:6" ht="15.75" x14ac:dyDescent="0.3">
      <c r="A1036" s="4"/>
      <c r="B1036" s="4"/>
      <c r="C1036" s="4"/>
      <c r="D1036" s="4"/>
      <c r="E1036" s="4"/>
      <c r="F1036" s="4"/>
    </row>
    <row r="1037" spans="1:6" ht="15.75" x14ac:dyDescent="0.3">
      <c r="A1037" s="4"/>
      <c r="B1037" s="4"/>
      <c r="C1037" s="4"/>
      <c r="D1037" s="4"/>
      <c r="E1037" s="4"/>
      <c r="F1037" s="4"/>
    </row>
    <row r="1038" spans="1:6" ht="15.75" x14ac:dyDescent="0.3">
      <c r="A1038" s="4"/>
      <c r="B1038" s="4"/>
      <c r="C1038" s="4"/>
      <c r="D1038" s="4"/>
      <c r="E1038" s="4"/>
      <c r="F1038" s="4"/>
    </row>
    <row r="1039" spans="1:6" ht="15.75" x14ac:dyDescent="0.3">
      <c r="A1039" s="4"/>
      <c r="B1039" s="4"/>
      <c r="C1039" s="4"/>
      <c r="D1039" s="4"/>
      <c r="E1039" s="4"/>
      <c r="F1039" s="4"/>
    </row>
    <row r="1040" spans="1:6" ht="15.75" x14ac:dyDescent="0.3">
      <c r="A1040" s="4"/>
      <c r="B1040" s="4"/>
      <c r="C1040" s="4"/>
      <c r="D1040" s="4"/>
      <c r="E1040" s="4"/>
      <c r="F1040" s="4"/>
    </row>
    <row r="1041" spans="1:6" ht="15.75" x14ac:dyDescent="0.3">
      <c r="A1041" s="4"/>
      <c r="B1041" s="4"/>
      <c r="C1041" s="4"/>
      <c r="D1041" s="4"/>
      <c r="E1041" s="4"/>
      <c r="F1041" s="4"/>
    </row>
    <row r="1042" spans="1:6" ht="15.75" x14ac:dyDescent="0.3">
      <c r="A1042" s="4"/>
      <c r="B1042" s="4"/>
      <c r="C1042" s="4"/>
      <c r="D1042" s="4"/>
      <c r="E1042" s="4"/>
      <c r="F1042" s="4"/>
    </row>
    <row r="1043" spans="1:6" ht="15.75" x14ac:dyDescent="0.3">
      <c r="A1043" s="4"/>
      <c r="B1043" s="4"/>
      <c r="C1043" s="4"/>
      <c r="D1043" s="4"/>
      <c r="E1043" s="4"/>
      <c r="F1043" s="4"/>
    </row>
    <row r="1044" spans="1:6" ht="15.75" x14ac:dyDescent="0.3">
      <c r="A1044" s="4"/>
      <c r="B1044" s="4"/>
      <c r="C1044" s="4"/>
      <c r="D1044" s="4"/>
      <c r="E1044" s="4"/>
      <c r="F1044" s="4"/>
    </row>
    <row r="1045" spans="1:6" ht="15.75" x14ac:dyDescent="0.3">
      <c r="A1045" s="4"/>
      <c r="B1045" s="4"/>
      <c r="C1045" s="4"/>
      <c r="D1045" s="4"/>
      <c r="E1045" s="4"/>
      <c r="F1045" s="4"/>
    </row>
    <row r="1046" spans="1:6" ht="15.75" x14ac:dyDescent="0.3">
      <c r="A1046" s="4"/>
      <c r="B1046" s="4"/>
      <c r="C1046" s="4"/>
      <c r="D1046" s="4"/>
      <c r="E1046" s="4"/>
      <c r="F1046" s="4"/>
    </row>
    <row r="1047" spans="1:6" ht="15.75" x14ac:dyDescent="0.3">
      <c r="A1047" s="4"/>
      <c r="B1047" s="4"/>
      <c r="C1047" s="4"/>
      <c r="D1047" s="4"/>
      <c r="E1047" s="4"/>
      <c r="F1047" s="4"/>
    </row>
    <row r="1048" spans="1:6" ht="15.75" x14ac:dyDescent="0.3">
      <c r="A1048" s="4"/>
      <c r="B1048" s="4"/>
      <c r="C1048" s="4"/>
      <c r="D1048" s="4"/>
      <c r="E1048" s="4"/>
      <c r="F1048" s="4"/>
    </row>
    <row r="1049" spans="1:6" ht="15.75" x14ac:dyDescent="0.3">
      <c r="A1049" s="4"/>
      <c r="B1049" s="4"/>
      <c r="C1049" s="4"/>
      <c r="D1049" s="4"/>
      <c r="E1049" s="4"/>
      <c r="F1049" s="4"/>
    </row>
    <row r="1050" spans="1:6" ht="15.75" x14ac:dyDescent="0.3">
      <c r="A1050" s="4"/>
      <c r="B1050" s="4"/>
      <c r="C1050" s="4"/>
      <c r="D1050" s="4"/>
      <c r="E1050" s="4"/>
      <c r="F1050" s="4"/>
    </row>
    <row r="1051" spans="1:6" ht="15.75" x14ac:dyDescent="0.3">
      <c r="A1051" s="4"/>
      <c r="B1051" s="4"/>
      <c r="C1051" s="4"/>
      <c r="D1051" s="4"/>
      <c r="E1051" s="4"/>
      <c r="F1051" s="4"/>
    </row>
    <row r="1052" spans="1:6" ht="15.75" x14ac:dyDescent="0.3">
      <c r="A1052" s="4"/>
      <c r="B1052" s="4"/>
      <c r="C1052" s="4"/>
      <c r="D1052" s="4"/>
      <c r="E1052" s="4"/>
      <c r="F1052" s="4"/>
    </row>
    <row r="1053" spans="1:6" ht="15.75" x14ac:dyDescent="0.3">
      <c r="A1053" s="4"/>
      <c r="B1053" s="4"/>
      <c r="C1053" s="4"/>
      <c r="D1053" s="4"/>
      <c r="E1053" s="4"/>
      <c r="F1053" s="4"/>
    </row>
    <row r="1054" spans="1:6" ht="15.75" x14ac:dyDescent="0.3">
      <c r="A1054" s="4"/>
      <c r="B1054" s="4"/>
      <c r="C1054" s="4"/>
      <c r="D1054" s="4"/>
      <c r="E1054" s="4"/>
      <c r="F1054" s="4"/>
    </row>
    <row r="1055" spans="1:6" ht="15.75" x14ac:dyDescent="0.3">
      <c r="A1055" s="4"/>
      <c r="B1055" s="4"/>
      <c r="C1055" s="4"/>
      <c r="D1055" s="4"/>
      <c r="E1055" s="4"/>
      <c r="F1055" s="4"/>
    </row>
    <row r="1056" spans="1:6" ht="15.75" x14ac:dyDescent="0.3">
      <c r="A1056" s="4"/>
      <c r="B1056" s="4"/>
      <c r="C1056" s="4"/>
      <c r="D1056" s="4"/>
      <c r="E1056" s="4"/>
      <c r="F1056" s="4"/>
    </row>
    <row r="1057" spans="1:6" ht="15.75" x14ac:dyDescent="0.3">
      <c r="A1057" s="4"/>
      <c r="B1057" s="4"/>
      <c r="C1057" s="4"/>
      <c r="D1057" s="4"/>
      <c r="E1057" s="4"/>
      <c r="F1057" s="4"/>
    </row>
    <row r="1058" spans="1:6" ht="15.75" x14ac:dyDescent="0.3">
      <c r="A1058" s="4"/>
      <c r="B1058" s="4"/>
      <c r="C1058" s="4"/>
      <c r="D1058" s="4"/>
      <c r="E1058" s="4"/>
      <c r="F1058" s="4"/>
    </row>
    <row r="1059" spans="1:6" ht="15.75" x14ac:dyDescent="0.3">
      <c r="A1059" s="4"/>
      <c r="B1059" s="4"/>
      <c r="C1059" s="4"/>
      <c r="D1059" s="4"/>
      <c r="E1059" s="4"/>
      <c r="F1059" s="4"/>
    </row>
    <row r="1060" spans="1:6" ht="15.75" x14ac:dyDescent="0.3">
      <c r="A1060" s="4"/>
      <c r="B1060" s="4"/>
      <c r="C1060" s="4"/>
      <c r="D1060" s="4"/>
      <c r="E1060" s="4"/>
      <c r="F1060" s="4"/>
    </row>
    <row r="1061" spans="1:6" ht="15.75" x14ac:dyDescent="0.3">
      <c r="A1061" s="4"/>
      <c r="B1061" s="4"/>
      <c r="C1061" s="4"/>
      <c r="D1061" s="4"/>
      <c r="E1061" s="4"/>
      <c r="F1061" s="4"/>
    </row>
    <row r="1062" spans="1:6" ht="15.75" x14ac:dyDescent="0.3">
      <c r="A1062" s="4"/>
      <c r="B1062" s="4"/>
      <c r="C1062" s="4"/>
      <c r="D1062" s="4"/>
      <c r="E1062" s="4"/>
      <c r="F1062" s="4"/>
    </row>
    <row r="1063" spans="1:6" ht="15.75" x14ac:dyDescent="0.3">
      <c r="A1063" s="4"/>
      <c r="B1063" s="4"/>
      <c r="C1063" s="4"/>
      <c r="D1063" s="4"/>
      <c r="E1063" s="4"/>
      <c r="F1063" s="4"/>
    </row>
    <row r="1064" spans="1:6" ht="15.75" x14ac:dyDescent="0.3">
      <c r="A1064" s="4"/>
      <c r="B1064" s="4"/>
      <c r="C1064" s="4"/>
      <c r="D1064" s="4"/>
      <c r="E1064" s="4"/>
      <c r="F1064" s="4"/>
    </row>
    <row r="1065" spans="1:6" ht="15.75" x14ac:dyDescent="0.3">
      <c r="A1065" s="4"/>
      <c r="B1065" s="4"/>
      <c r="C1065" s="4"/>
      <c r="D1065" s="4"/>
      <c r="E1065" s="4"/>
      <c r="F1065" s="4"/>
    </row>
    <row r="1066" spans="1:6" ht="15.75" x14ac:dyDescent="0.3">
      <c r="A1066" s="4"/>
      <c r="B1066" s="4"/>
      <c r="C1066" s="4"/>
      <c r="D1066" s="4"/>
      <c r="E1066" s="4"/>
      <c r="F1066" s="4"/>
    </row>
    <row r="1067" spans="1:6" ht="15.75" x14ac:dyDescent="0.3">
      <c r="A1067" s="4"/>
      <c r="B1067" s="4"/>
      <c r="C1067" s="4"/>
      <c r="D1067" s="4"/>
      <c r="E1067" s="4"/>
      <c r="F1067" s="4"/>
    </row>
    <row r="1068" spans="1:6" ht="15.75" x14ac:dyDescent="0.3">
      <c r="A1068" s="4"/>
      <c r="B1068" s="4"/>
      <c r="C1068" s="4"/>
      <c r="D1068" s="4"/>
      <c r="E1068" s="4"/>
      <c r="F1068" s="4"/>
    </row>
    <row r="1069" spans="1:6" ht="15.75" x14ac:dyDescent="0.3">
      <c r="A1069" s="4"/>
      <c r="B1069" s="4"/>
      <c r="C1069" s="4"/>
      <c r="D1069" s="4"/>
      <c r="E1069" s="4"/>
      <c r="F1069" s="4"/>
    </row>
    <row r="1070" spans="1:6" ht="15.75" x14ac:dyDescent="0.3">
      <c r="A1070" s="4"/>
      <c r="B1070" s="4"/>
      <c r="C1070" s="4"/>
      <c r="D1070" s="4"/>
      <c r="E1070" s="4"/>
      <c r="F1070" s="4"/>
    </row>
    <row r="1071" spans="1:6" ht="15.75" x14ac:dyDescent="0.3">
      <c r="A1071" s="4"/>
      <c r="B1071" s="4"/>
      <c r="C1071" s="4"/>
      <c r="D1071" s="4"/>
      <c r="E1071" s="4"/>
      <c r="F1071" s="4"/>
    </row>
    <row r="1072" spans="1:6" ht="15.75" x14ac:dyDescent="0.3">
      <c r="A1072" s="4"/>
      <c r="B1072" s="4"/>
      <c r="C1072" s="4"/>
      <c r="D1072" s="4"/>
      <c r="E1072" s="4"/>
      <c r="F1072" s="4"/>
    </row>
    <row r="1073" spans="1:6" ht="15.75" x14ac:dyDescent="0.3">
      <c r="A1073" s="4"/>
      <c r="B1073" s="4"/>
      <c r="C1073" s="4"/>
      <c r="D1073" s="4"/>
      <c r="E1073" s="4"/>
      <c r="F1073" s="4"/>
    </row>
    <row r="1074" spans="1:6" ht="15.75" x14ac:dyDescent="0.3">
      <c r="A1074" s="4"/>
      <c r="B1074" s="4"/>
      <c r="C1074" s="4"/>
      <c r="D1074" s="4"/>
      <c r="E1074" s="4"/>
      <c r="F1074" s="4"/>
    </row>
    <row r="1075" spans="1:6" ht="15.75" x14ac:dyDescent="0.3">
      <c r="A1075" s="4"/>
      <c r="B1075" s="4"/>
      <c r="C1075" s="4"/>
      <c r="D1075" s="4"/>
      <c r="E1075" s="4"/>
      <c r="F1075" s="4"/>
    </row>
    <row r="1076" spans="1:6" ht="15.75" x14ac:dyDescent="0.3">
      <c r="A1076" s="4"/>
      <c r="B1076" s="4"/>
      <c r="C1076" s="4"/>
      <c r="D1076" s="4"/>
      <c r="E1076" s="4"/>
      <c r="F1076" s="4"/>
    </row>
    <row r="1077" spans="1:6" ht="15.75" x14ac:dyDescent="0.3">
      <c r="A1077" s="4"/>
      <c r="B1077" s="4"/>
      <c r="C1077" s="4"/>
      <c r="D1077" s="4"/>
      <c r="E1077" s="4"/>
      <c r="F1077" s="4"/>
    </row>
    <row r="1078" spans="1:6" ht="15.75" x14ac:dyDescent="0.3">
      <c r="A1078" s="4"/>
      <c r="B1078" s="4"/>
      <c r="C1078" s="4"/>
      <c r="D1078" s="4"/>
      <c r="E1078" s="4"/>
      <c r="F1078" s="4"/>
    </row>
    <row r="1079" spans="1:6" ht="15.75" x14ac:dyDescent="0.3">
      <c r="A1079" s="4"/>
      <c r="B1079" s="4"/>
      <c r="C1079" s="4"/>
      <c r="D1079" s="4"/>
      <c r="E1079" s="4"/>
      <c r="F1079" s="4"/>
    </row>
    <row r="1080" spans="1:6" ht="15.75" x14ac:dyDescent="0.3">
      <c r="A1080" s="4"/>
      <c r="B1080" s="4"/>
      <c r="C1080" s="4"/>
      <c r="D1080" s="4"/>
      <c r="E1080" s="4"/>
      <c r="F1080" s="4"/>
    </row>
    <row r="1081" spans="1:6" ht="15.75" x14ac:dyDescent="0.3">
      <c r="A1081" s="4"/>
      <c r="B1081" s="4"/>
      <c r="C1081" s="4"/>
      <c r="D1081" s="4"/>
      <c r="E1081" s="4"/>
      <c r="F1081" s="4"/>
    </row>
    <row r="1082" spans="1:6" ht="15.75" x14ac:dyDescent="0.3">
      <c r="A1082" s="4"/>
      <c r="B1082" s="4"/>
      <c r="C1082" s="4"/>
      <c r="D1082" s="4"/>
      <c r="E1082" s="4"/>
      <c r="F1082" s="4"/>
    </row>
    <row r="1083" spans="1:6" ht="15.75" x14ac:dyDescent="0.3">
      <c r="A1083" s="4"/>
      <c r="B1083" s="4"/>
      <c r="C1083" s="4"/>
      <c r="D1083" s="4"/>
      <c r="E1083" s="4"/>
      <c r="F1083" s="4"/>
    </row>
    <row r="1084" spans="1:6" ht="15.75" x14ac:dyDescent="0.3">
      <c r="A1084" s="4"/>
      <c r="B1084" s="4"/>
      <c r="C1084" s="4"/>
      <c r="D1084" s="4"/>
      <c r="E1084" s="4"/>
      <c r="F1084" s="4"/>
    </row>
    <row r="1085" spans="1:6" ht="15.75" x14ac:dyDescent="0.3">
      <c r="A1085" s="4"/>
      <c r="B1085" s="4"/>
      <c r="C1085" s="4"/>
      <c r="D1085" s="4"/>
      <c r="E1085" s="4"/>
      <c r="F1085" s="4"/>
    </row>
    <row r="1086" spans="1:6" ht="15.75" x14ac:dyDescent="0.3">
      <c r="A1086" s="4"/>
      <c r="B1086" s="4"/>
      <c r="C1086" s="4"/>
      <c r="D1086" s="4"/>
      <c r="E1086" s="4"/>
      <c r="F1086" s="4"/>
    </row>
    <row r="1087" spans="1:6" ht="15.75" x14ac:dyDescent="0.3">
      <c r="A1087" s="4"/>
      <c r="B1087" s="4"/>
      <c r="C1087" s="4"/>
      <c r="D1087" s="4"/>
      <c r="E1087" s="4"/>
      <c r="F1087" s="4"/>
    </row>
    <row r="1088" spans="1:6" ht="15.75" x14ac:dyDescent="0.3">
      <c r="A1088" s="4"/>
      <c r="B1088" s="4"/>
      <c r="C1088" s="4"/>
      <c r="D1088" s="4"/>
      <c r="E1088" s="4"/>
      <c r="F1088" s="4"/>
    </row>
    <row r="1089" spans="1:6" ht="15.75" x14ac:dyDescent="0.3">
      <c r="A1089" s="4"/>
      <c r="B1089" s="4"/>
      <c r="C1089" s="4"/>
      <c r="D1089" s="4"/>
      <c r="E1089" s="4"/>
      <c r="F1089" s="4"/>
    </row>
    <row r="1090" spans="1:6" ht="15.75" x14ac:dyDescent="0.3">
      <c r="A1090" s="4"/>
      <c r="B1090" s="4"/>
      <c r="C1090" s="4"/>
      <c r="D1090" s="4"/>
      <c r="E1090" s="4"/>
      <c r="F1090" s="4"/>
    </row>
    <row r="1091" spans="1:6" ht="15.75" x14ac:dyDescent="0.3">
      <c r="A1091" s="4"/>
      <c r="B1091" s="4"/>
      <c r="C1091" s="4"/>
      <c r="D1091" s="4"/>
      <c r="E1091" s="4"/>
      <c r="F1091" s="4"/>
    </row>
    <row r="1092" spans="1:6" ht="15.75" x14ac:dyDescent="0.3">
      <c r="A1092" s="4"/>
      <c r="B1092" s="4"/>
      <c r="C1092" s="4"/>
      <c r="D1092" s="4"/>
      <c r="E1092" s="4"/>
      <c r="F1092" s="4"/>
    </row>
    <row r="1093" spans="1:6" ht="15.75" x14ac:dyDescent="0.3">
      <c r="A1093" s="4"/>
      <c r="B1093" s="4"/>
      <c r="C1093" s="4"/>
      <c r="D1093" s="4"/>
      <c r="E1093" s="4"/>
      <c r="F1093" s="4"/>
    </row>
    <row r="1094" spans="1:6" ht="15.75" x14ac:dyDescent="0.3">
      <c r="A1094" s="4"/>
      <c r="B1094" s="4"/>
      <c r="C1094" s="4"/>
      <c r="D1094" s="4"/>
      <c r="E1094" s="4"/>
      <c r="F1094" s="4"/>
    </row>
    <row r="1095" spans="1:6" ht="15.75" x14ac:dyDescent="0.3">
      <c r="A1095" s="4"/>
      <c r="B1095" s="4"/>
      <c r="C1095" s="4"/>
      <c r="D1095" s="4"/>
      <c r="E1095" s="4"/>
      <c r="F1095" s="4"/>
    </row>
    <row r="1096" spans="1:6" ht="15.75" x14ac:dyDescent="0.3">
      <c r="A1096" s="4"/>
      <c r="B1096" s="4"/>
      <c r="C1096" s="4"/>
      <c r="D1096" s="4"/>
      <c r="E1096" s="4"/>
      <c r="F1096" s="4"/>
    </row>
    <row r="1097" spans="1:6" ht="15.75" x14ac:dyDescent="0.3">
      <c r="A1097" s="4"/>
      <c r="B1097" s="4"/>
      <c r="C1097" s="4"/>
      <c r="D1097" s="4"/>
      <c r="E1097" s="4"/>
      <c r="F1097" s="4"/>
    </row>
    <row r="1098" spans="1:6" ht="15.75" x14ac:dyDescent="0.3">
      <c r="A1098" s="4"/>
      <c r="B1098" s="4"/>
      <c r="C1098" s="4"/>
      <c r="D1098" s="4"/>
      <c r="E1098" s="4"/>
      <c r="F1098" s="4"/>
    </row>
    <row r="1099" spans="1:6" ht="15.75" x14ac:dyDescent="0.3">
      <c r="A1099" s="4"/>
      <c r="B1099" s="4"/>
      <c r="C1099" s="4"/>
      <c r="D1099" s="4"/>
      <c r="E1099" s="4"/>
      <c r="F1099" s="4"/>
    </row>
    <row r="1100" spans="1:6" ht="15.75" x14ac:dyDescent="0.3">
      <c r="A1100" s="4"/>
      <c r="B1100" s="4"/>
      <c r="C1100" s="4"/>
      <c r="D1100" s="4"/>
      <c r="E1100" s="4"/>
      <c r="F1100" s="4"/>
    </row>
    <row r="1101" spans="1:6" ht="15.75" x14ac:dyDescent="0.3">
      <c r="A1101" s="4"/>
      <c r="B1101" s="4"/>
      <c r="C1101" s="4"/>
      <c r="D1101" s="4"/>
      <c r="E1101" s="4"/>
      <c r="F1101" s="4"/>
    </row>
    <row r="1102" spans="1:6" ht="15.75" x14ac:dyDescent="0.3">
      <c r="A1102" s="4"/>
      <c r="B1102" s="4"/>
      <c r="C1102" s="4"/>
      <c r="D1102" s="4"/>
      <c r="E1102" s="4"/>
      <c r="F1102" s="4"/>
    </row>
    <row r="1103" spans="1:6" ht="15.75" x14ac:dyDescent="0.3">
      <c r="A1103" s="4"/>
      <c r="B1103" s="4"/>
      <c r="C1103" s="4"/>
      <c r="D1103" s="4"/>
      <c r="E1103" s="4"/>
      <c r="F1103" s="4"/>
    </row>
    <row r="1104" spans="1:6" ht="15.75" x14ac:dyDescent="0.3">
      <c r="A1104" s="4"/>
      <c r="B1104" s="4"/>
      <c r="C1104" s="4"/>
      <c r="D1104" s="4"/>
      <c r="E1104" s="4"/>
      <c r="F1104" s="4"/>
    </row>
    <row r="1105" spans="1:6" ht="15.75" x14ac:dyDescent="0.3">
      <c r="A1105" s="4"/>
      <c r="B1105" s="4"/>
      <c r="C1105" s="4"/>
      <c r="D1105" s="4"/>
      <c r="E1105" s="4"/>
      <c r="F1105" s="4"/>
    </row>
    <row r="1106" spans="1:6" ht="15.75" x14ac:dyDescent="0.3">
      <c r="A1106" s="4"/>
      <c r="B1106" s="4"/>
      <c r="C1106" s="4"/>
      <c r="D1106" s="4"/>
      <c r="E1106" s="4"/>
      <c r="F1106" s="4"/>
    </row>
    <row r="1107" spans="1:6" ht="15.75" x14ac:dyDescent="0.3">
      <c r="A1107" s="4"/>
      <c r="B1107" s="4"/>
      <c r="C1107" s="4"/>
      <c r="D1107" s="4"/>
      <c r="E1107" s="4"/>
      <c r="F1107" s="4"/>
    </row>
    <row r="1108" spans="1:6" ht="15.75" x14ac:dyDescent="0.3">
      <c r="A1108" s="4"/>
      <c r="B1108" s="4"/>
      <c r="C1108" s="4"/>
      <c r="D1108" s="4"/>
      <c r="E1108" s="4"/>
      <c r="F1108" s="4"/>
    </row>
    <row r="1109" spans="1:6" ht="15.75" x14ac:dyDescent="0.3">
      <c r="A1109" s="4"/>
      <c r="B1109" s="4"/>
      <c r="C1109" s="4"/>
      <c r="D1109" s="4"/>
      <c r="E1109" s="4"/>
      <c r="F1109" s="4"/>
    </row>
    <row r="1110" spans="1:6" ht="15.75" x14ac:dyDescent="0.3">
      <c r="A1110" s="4"/>
      <c r="B1110" s="4"/>
      <c r="C1110" s="4"/>
      <c r="D1110" s="4"/>
      <c r="E1110" s="4"/>
      <c r="F1110" s="4"/>
    </row>
    <row r="1111" spans="1:6" ht="15.75" x14ac:dyDescent="0.3">
      <c r="A1111" s="4"/>
      <c r="B1111" s="4"/>
      <c r="C1111" s="4"/>
      <c r="D1111" s="4"/>
      <c r="E1111" s="4"/>
      <c r="F1111" s="4"/>
    </row>
    <row r="1112" spans="1:6" ht="15.75" x14ac:dyDescent="0.3">
      <c r="A1112" s="4"/>
      <c r="B1112" s="4"/>
      <c r="C1112" s="4"/>
      <c r="D1112" s="4"/>
      <c r="E1112" s="4"/>
      <c r="F1112" s="4"/>
    </row>
    <row r="1113" spans="1:6" ht="15.75" x14ac:dyDescent="0.3">
      <c r="A1113" s="4"/>
      <c r="B1113" s="4"/>
      <c r="C1113" s="4"/>
      <c r="D1113" s="4"/>
      <c r="E1113" s="4"/>
      <c r="F1113" s="4"/>
    </row>
    <row r="1114" spans="1:6" ht="15.75" x14ac:dyDescent="0.3">
      <c r="A1114" s="4"/>
      <c r="B1114" s="4"/>
      <c r="C1114" s="4"/>
      <c r="D1114" s="4"/>
      <c r="E1114" s="4"/>
      <c r="F1114" s="4"/>
    </row>
    <row r="1115" spans="1:6" ht="15.75" x14ac:dyDescent="0.3">
      <c r="A1115" s="4"/>
      <c r="B1115" s="4"/>
      <c r="C1115" s="4"/>
      <c r="D1115" s="4"/>
      <c r="E1115" s="4"/>
      <c r="F1115" s="4"/>
    </row>
    <row r="1116" spans="1:6" ht="15.75" x14ac:dyDescent="0.3">
      <c r="A1116" s="4"/>
      <c r="B1116" s="4"/>
      <c r="C1116" s="4"/>
      <c r="D1116" s="4"/>
      <c r="E1116" s="4"/>
      <c r="F1116" s="4"/>
    </row>
    <row r="1117" spans="1:6" ht="15.75" x14ac:dyDescent="0.3">
      <c r="A1117" s="4"/>
      <c r="B1117" s="4"/>
      <c r="C1117" s="4"/>
      <c r="D1117" s="4"/>
      <c r="E1117" s="4"/>
      <c r="F1117" s="4"/>
    </row>
    <row r="1118" spans="1:6" ht="15.75" x14ac:dyDescent="0.3">
      <c r="A1118" s="4"/>
      <c r="B1118" s="4"/>
      <c r="C1118" s="4"/>
      <c r="D1118" s="4"/>
      <c r="E1118" s="4"/>
      <c r="F1118" s="4"/>
    </row>
    <row r="1119" spans="1:6" ht="15.75" x14ac:dyDescent="0.3">
      <c r="A1119" s="4"/>
      <c r="B1119" s="4"/>
      <c r="C1119" s="4"/>
      <c r="D1119" s="4"/>
      <c r="E1119" s="4"/>
      <c r="F1119" s="4"/>
    </row>
    <row r="1120" spans="1:6" ht="15.75" x14ac:dyDescent="0.3">
      <c r="A1120" s="4"/>
      <c r="B1120" s="4"/>
      <c r="C1120" s="4"/>
      <c r="D1120" s="4"/>
      <c r="E1120" s="4"/>
      <c r="F1120" s="4"/>
    </row>
    <row r="1121" spans="1:6" ht="15.75" x14ac:dyDescent="0.3">
      <c r="A1121" s="4"/>
      <c r="B1121" s="4"/>
      <c r="C1121" s="4"/>
      <c r="D1121" s="4"/>
      <c r="E1121" s="4"/>
      <c r="F1121" s="4"/>
    </row>
    <row r="1122" spans="1:6" ht="15.75" x14ac:dyDescent="0.3">
      <c r="A1122" s="4"/>
      <c r="B1122" s="4"/>
      <c r="C1122" s="4"/>
      <c r="D1122" s="4"/>
      <c r="E1122" s="4"/>
      <c r="F1122" s="4"/>
    </row>
    <row r="1123" spans="1:6" ht="15.75" x14ac:dyDescent="0.3">
      <c r="A1123" s="4"/>
      <c r="B1123" s="4"/>
      <c r="C1123" s="4"/>
      <c r="D1123" s="4"/>
      <c r="E1123" s="4"/>
      <c r="F1123" s="4"/>
    </row>
    <row r="1124" spans="1:6" ht="15.75" x14ac:dyDescent="0.3">
      <c r="A1124" s="4"/>
      <c r="B1124" s="4"/>
      <c r="C1124" s="4"/>
      <c r="D1124" s="4"/>
      <c r="E1124" s="4"/>
      <c r="F1124" s="4"/>
    </row>
    <row r="1125" spans="1:6" ht="15.75" x14ac:dyDescent="0.3">
      <c r="A1125" s="4"/>
      <c r="B1125" s="4"/>
      <c r="C1125" s="4"/>
      <c r="D1125" s="4"/>
      <c r="E1125" s="4"/>
      <c r="F1125" s="4"/>
    </row>
    <row r="1126" spans="1:6" ht="15.75" x14ac:dyDescent="0.3">
      <c r="A1126" s="4"/>
      <c r="B1126" s="4"/>
      <c r="C1126" s="4"/>
      <c r="D1126" s="4"/>
      <c r="E1126" s="4"/>
      <c r="F1126" s="4"/>
    </row>
    <row r="1127" spans="1:6" ht="15.75" x14ac:dyDescent="0.3">
      <c r="A1127" s="4"/>
      <c r="B1127" s="4"/>
      <c r="C1127" s="4"/>
      <c r="D1127" s="4"/>
      <c r="E1127" s="4"/>
      <c r="F1127" s="4"/>
    </row>
    <row r="1128" spans="1:6" ht="15.75" x14ac:dyDescent="0.3">
      <c r="A1128" s="4"/>
      <c r="B1128" s="4"/>
      <c r="C1128" s="4"/>
      <c r="D1128" s="4"/>
      <c r="E1128" s="4"/>
      <c r="F1128" s="4"/>
    </row>
    <row r="1129" spans="1:6" ht="15.75" x14ac:dyDescent="0.3">
      <c r="A1129" s="4"/>
      <c r="B1129" s="4"/>
      <c r="C1129" s="4"/>
      <c r="D1129" s="4"/>
      <c r="E1129" s="4"/>
      <c r="F1129" s="4"/>
    </row>
    <row r="1130" spans="1:6" ht="15.75" x14ac:dyDescent="0.3">
      <c r="A1130" s="4"/>
      <c r="B1130" s="4"/>
      <c r="C1130" s="4"/>
      <c r="D1130" s="4"/>
      <c r="E1130" s="4"/>
      <c r="F1130" s="4"/>
    </row>
    <row r="1131" spans="1:6" ht="15.75" x14ac:dyDescent="0.3">
      <c r="A1131" s="4"/>
      <c r="B1131" s="4"/>
      <c r="C1131" s="4"/>
      <c r="D1131" s="4"/>
      <c r="E1131" s="4"/>
      <c r="F1131" s="4"/>
    </row>
    <row r="1132" spans="1:6" ht="15.75" x14ac:dyDescent="0.3">
      <c r="A1132" s="4"/>
      <c r="B1132" s="4"/>
      <c r="C1132" s="4"/>
      <c r="D1132" s="4"/>
      <c r="E1132" s="4"/>
      <c r="F1132" s="4"/>
    </row>
    <row r="1133" spans="1:6" ht="15.75" x14ac:dyDescent="0.3">
      <c r="A1133" s="4"/>
      <c r="B1133" s="4"/>
      <c r="C1133" s="4"/>
      <c r="D1133" s="4"/>
      <c r="E1133" s="4"/>
      <c r="F1133" s="4"/>
    </row>
    <row r="1134" spans="1:6" ht="15.75" x14ac:dyDescent="0.3">
      <c r="A1134" s="4"/>
      <c r="B1134" s="4"/>
      <c r="C1134" s="4"/>
      <c r="D1134" s="4"/>
      <c r="E1134" s="4"/>
      <c r="F1134" s="4"/>
    </row>
    <row r="1135" spans="1:6" ht="15.75" x14ac:dyDescent="0.3">
      <c r="A1135" s="4"/>
      <c r="B1135" s="4"/>
      <c r="C1135" s="4"/>
      <c r="D1135" s="4"/>
      <c r="E1135" s="4"/>
      <c r="F1135" s="4"/>
    </row>
    <row r="1136" spans="1:6" ht="15.75" x14ac:dyDescent="0.3">
      <c r="A1136" s="4"/>
      <c r="B1136" s="4"/>
      <c r="C1136" s="4"/>
      <c r="D1136" s="4"/>
      <c r="E1136" s="4"/>
      <c r="F1136" s="4"/>
    </row>
    <row r="1137" spans="1:6" ht="15.75" x14ac:dyDescent="0.3">
      <c r="A1137" s="4"/>
      <c r="B1137" s="4"/>
      <c r="C1137" s="4"/>
      <c r="D1137" s="4"/>
      <c r="E1137" s="4"/>
      <c r="F1137" s="4"/>
    </row>
    <row r="1138" spans="1:6" ht="15.75" x14ac:dyDescent="0.3">
      <c r="A1138" s="4"/>
      <c r="B1138" s="4"/>
      <c r="C1138" s="4"/>
      <c r="D1138" s="4"/>
      <c r="E1138" s="4"/>
      <c r="F1138" s="4"/>
    </row>
    <row r="1139" spans="1:6" ht="15.75" x14ac:dyDescent="0.3">
      <c r="A1139" s="4"/>
      <c r="B1139" s="4"/>
      <c r="C1139" s="4"/>
      <c r="D1139" s="4"/>
      <c r="E1139" s="4"/>
      <c r="F1139" s="4"/>
    </row>
    <row r="1140" spans="1:6" ht="15.75" x14ac:dyDescent="0.3">
      <c r="A1140" s="4"/>
      <c r="B1140" s="4"/>
      <c r="C1140" s="4"/>
      <c r="D1140" s="4"/>
      <c r="E1140" s="4"/>
      <c r="F1140" s="4"/>
    </row>
    <row r="1141" spans="1:6" ht="15.75" x14ac:dyDescent="0.3">
      <c r="A1141" s="4"/>
      <c r="B1141" s="4"/>
      <c r="C1141" s="4"/>
      <c r="D1141" s="4"/>
      <c r="E1141" s="4"/>
      <c r="F1141" s="4"/>
    </row>
    <row r="1142" spans="1:6" ht="15.75" x14ac:dyDescent="0.3">
      <c r="A1142" s="4"/>
      <c r="B1142" s="4"/>
      <c r="C1142" s="4"/>
      <c r="D1142" s="4"/>
      <c r="E1142" s="4"/>
      <c r="F1142" s="4"/>
    </row>
    <row r="1143" spans="1:6" ht="15.75" x14ac:dyDescent="0.3">
      <c r="A1143" s="4"/>
      <c r="B1143" s="4"/>
      <c r="C1143" s="4"/>
      <c r="D1143" s="4"/>
      <c r="E1143" s="4"/>
      <c r="F1143" s="4"/>
    </row>
    <row r="1144" spans="1:6" ht="15.75" x14ac:dyDescent="0.3">
      <c r="A1144" s="4"/>
      <c r="B1144" s="4"/>
      <c r="C1144" s="4"/>
      <c r="D1144" s="4"/>
      <c r="E1144" s="4"/>
      <c r="F1144" s="4"/>
    </row>
    <row r="1145" spans="1:6" ht="15.75" x14ac:dyDescent="0.3">
      <c r="A1145" s="4"/>
      <c r="B1145" s="4"/>
      <c r="C1145" s="4"/>
      <c r="D1145" s="4"/>
      <c r="E1145" s="4"/>
      <c r="F1145" s="4"/>
    </row>
    <row r="1146" spans="1:6" ht="15.75" x14ac:dyDescent="0.3">
      <c r="A1146" s="4"/>
      <c r="B1146" s="4"/>
      <c r="C1146" s="4"/>
      <c r="D1146" s="4"/>
      <c r="E1146" s="4"/>
      <c r="F1146" s="4"/>
    </row>
    <row r="1147" spans="1:6" ht="15.75" x14ac:dyDescent="0.3">
      <c r="A1147" s="4"/>
      <c r="B1147" s="4"/>
      <c r="C1147" s="4"/>
      <c r="D1147" s="4"/>
      <c r="E1147" s="4"/>
      <c r="F1147" s="4"/>
    </row>
    <row r="1148" spans="1:6" ht="15.75" x14ac:dyDescent="0.3">
      <c r="A1148" s="4"/>
      <c r="B1148" s="4"/>
      <c r="C1148" s="4"/>
      <c r="D1148" s="4"/>
      <c r="E1148" s="4"/>
      <c r="F1148" s="4"/>
    </row>
    <row r="1149" spans="1:6" ht="15.75" x14ac:dyDescent="0.3">
      <c r="A1149" s="4"/>
      <c r="B1149" s="4"/>
      <c r="C1149" s="4"/>
      <c r="D1149" s="4"/>
      <c r="E1149" s="4"/>
      <c r="F1149" s="4"/>
    </row>
    <row r="1150" spans="1:6" ht="15.75" x14ac:dyDescent="0.3">
      <c r="A1150" s="4"/>
      <c r="B1150" s="4"/>
      <c r="C1150" s="4"/>
      <c r="D1150" s="4"/>
      <c r="E1150" s="4"/>
      <c r="F1150" s="4"/>
    </row>
    <row r="1151" spans="1:6" ht="15.75" x14ac:dyDescent="0.3">
      <c r="A1151" s="4"/>
      <c r="B1151" s="4"/>
      <c r="C1151" s="4"/>
      <c r="D1151" s="4"/>
      <c r="E1151" s="4"/>
      <c r="F1151" s="4"/>
    </row>
    <row r="1152" spans="1:6" ht="15.75" x14ac:dyDescent="0.3">
      <c r="A1152" s="4"/>
      <c r="B1152" s="4"/>
      <c r="C1152" s="4"/>
      <c r="D1152" s="4"/>
      <c r="E1152" s="4"/>
      <c r="F1152" s="4"/>
    </row>
    <row r="1153" spans="1:6" ht="15.75" x14ac:dyDescent="0.3">
      <c r="A1153" s="4"/>
      <c r="B1153" s="4"/>
      <c r="C1153" s="4"/>
      <c r="D1153" s="4"/>
      <c r="E1153" s="4"/>
      <c r="F1153" s="4"/>
    </row>
    <row r="1154" spans="1:6" ht="15.75" x14ac:dyDescent="0.3">
      <c r="A1154" s="4"/>
      <c r="B1154" s="4"/>
      <c r="C1154" s="4"/>
      <c r="D1154" s="4"/>
      <c r="E1154" s="4"/>
      <c r="F1154" s="4"/>
    </row>
    <row r="1155" spans="1:6" ht="15.75" x14ac:dyDescent="0.3">
      <c r="A1155" s="4"/>
      <c r="B1155" s="4"/>
      <c r="C1155" s="4"/>
      <c r="D1155" s="4"/>
      <c r="E1155" s="4"/>
      <c r="F1155" s="4"/>
    </row>
    <row r="1156" spans="1:6" ht="15.75" x14ac:dyDescent="0.3">
      <c r="A1156" s="4"/>
      <c r="B1156" s="4"/>
      <c r="C1156" s="4"/>
      <c r="D1156" s="4"/>
      <c r="E1156" s="4"/>
      <c r="F1156" s="4"/>
    </row>
    <row r="1157" spans="1:6" ht="15.75" x14ac:dyDescent="0.3">
      <c r="A1157" s="4"/>
      <c r="B1157" s="4"/>
      <c r="C1157" s="4"/>
      <c r="D1157" s="4"/>
      <c r="E1157" s="4"/>
      <c r="F1157" s="4"/>
    </row>
    <row r="1158" spans="1:6" ht="15.75" x14ac:dyDescent="0.3">
      <c r="A1158" s="4"/>
      <c r="B1158" s="4"/>
      <c r="C1158" s="4"/>
      <c r="D1158" s="4"/>
      <c r="E1158" s="4"/>
      <c r="F1158" s="4"/>
    </row>
    <row r="1159" spans="1:6" ht="15.75" x14ac:dyDescent="0.3">
      <c r="A1159" s="4"/>
      <c r="B1159" s="4"/>
      <c r="C1159" s="4"/>
      <c r="D1159" s="4"/>
      <c r="E1159" s="4"/>
      <c r="F1159" s="4"/>
    </row>
    <row r="1160" spans="1:6" ht="15.75" x14ac:dyDescent="0.3">
      <c r="A1160" s="4"/>
      <c r="B1160" s="4"/>
      <c r="C1160" s="4"/>
      <c r="D1160" s="4"/>
      <c r="E1160" s="4"/>
      <c r="F1160" s="4"/>
    </row>
    <row r="1161" spans="1:6" ht="15.75" x14ac:dyDescent="0.3">
      <c r="A1161" s="4"/>
      <c r="B1161" s="4"/>
      <c r="C1161" s="4"/>
      <c r="D1161" s="4"/>
      <c r="E1161" s="4"/>
      <c r="F1161" s="4"/>
    </row>
    <row r="1162" spans="1:6" ht="15.75" x14ac:dyDescent="0.3">
      <c r="A1162" s="4"/>
      <c r="B1162" s="4"/>
      <c r="C1162" s="4"/>
      <c r="D1162" s="4"/>
      <c r="E1162" s="4"/>
      <c r="F1162" s="4"/>
    </row>
    <row r="1163" spans="1:6" ht="15.75" x14ac:dyDescent="0.3">
      <c r="A1163" s="4"/>
      <c r="B1163" s="4"/>
      <c r="C1163" s="4"/>
      <c r="D1163" s="4"/>
      <c r="E1163" s="4"/>
      <c r="F1163" s="4"/>
    </row>
    <row r="1164" spans="1:6" ht="15.75" x14ac:dyDescent="0.3">
      <c r="A1164" s="4"/>
      <c r="B1164" s="4"/>
      <c r="C1164" s="4"/>
      <c r="D1164" s="4"/>
      <c r="E1164" s="4"/>
      <c r="F1164" s="4"/>
    </row>
    <row r="1165" spans="1:6" ht="15.75" x14ac:dyDescent="0.3">
      <c r="A1165" s="4"/>
      <c r="B1165" s="4"/>
      <c r="C1165" s="4"/>
      <c r="D1165" s="4"/>
      <c r="E1165" s="4"/>
      <c r="F1165" s="4"/>
    </row>
    <row r="1166" spans="1:6" ht="15.75" x14ac:dyDescent="0.3">
      <c r="A1166" s="4"/>
      <c r="B1166" s="4"/>
      <c r="C1166" s="4"/>
      <c r="D1166" s="4"/>
      <c r="E1166" s="4"/>
      <c r="F1166" s="4"/>
    </row>
    <row r="1167" spans="1:6" ht="15.75" x14ac:dyDescent="0.3">
      <c r="A1167" s="4"/>
      <c r="B1167" s="4"/>
      <c r="C1167" s="4"/>
      <c r="D1167" s="4"/>
      <c r="E1167" s="4"/>
      <c r="F1167" s="4"/>
    </row>
    <row r="1168" spans="1:6" ht="15.75" x14ac:dyDescent="0.3">
      <c r="A1168" s="4"/>
      <c r="B1168" s="4"/>
      <c r="C1168" s="4"/>
      <c r="D1168" s="4"/>
      <c r="E1168" s="4"/>
      <c r="F1168" s="4"/>
    </row>
    <row r="1169" spans="1:6" ht="15.75" x14ac:dyDescent="0.3">
      <c r="A1169" s="4"/>
      <c r="B1169" s="4"/>
      <c r="C1169" s="4"/>
      <c r="D1169" s="4"/>
      <c r="E1169" s="4"/>
      <c r="F1169" s="4"/>
    </row>
    <row r="1170" spans="1:6" ht="15.75" x14ac:dyDescent="0.3">
      <c r="A1170" s="4"/>
      <c r="B1170" s="4"/>
      <c r="C1170" s="4"/>
      <c r="D1170" s="4"/>
      <c r="E1170" s="4"/>
      <c r="F1170" s="4"/>
    </row>
    <row r="1171" spans="1:6" ht="15.75" x14ac:dyDescent="0.3">
      <c r="A1171" s="4"/>
      <c r="B1171" s="4"/>
      <c r="C1171" s="4"/>
      <c r="D1171" s="4"/>
      <c r="E1171" s="4"/>
      <c r="F1171" s="4"/>
    </row>
    <row r="1172" spans="1:6" ht="15.75" x14ac:dyDescent="0.3">
      <c r="A1172" s="4"/>
      <c r="B1172" s="4"/>
      <c r="C1172" s="4"/>
      <c r="D1172" s="4"/>
      <c r="E1172" s="4"/>
      <c r="F1172" s="4"/>
    </row>
    <row r="1173" spans="1:6" ht="15.75" x14ac:dyDescent="0.3">
      <c r="A1173" s="4"/>
      <c r="B1173" s="4"/>
      <c r="C1173" s="4"/>
      <c r="D1173" s="4"/>
      <c r="E1173" s="4"/>
      <c r="F1173" s="4"/>
    </row>
    <row r="1174" spans="1:6" ht="15.75" x14ac:dyDescent="0.3">
      <c r="A1174" s="4"/>
      <c r="B1174" s="4"/>
      <c r="C1174" s="4"/>
      <c r="D1174" s="4"/>
      <c r="E1174" s="4"/>
      <c r="F1174" s="4"/>
    </row>
    <row r="1175" spans="1:6" ht="15.75" x14ac:dyDescent="0.3">
      <c r="A1175" s="4"/>
      <c r="B1175" s="4"/>
      <c r="C1175" s="4"/>
      <c r="D1175" s="4"/>
      <c r="E1175" s="4"/>
      <c r="F1175" s="4"/>
    </row>
    <row r="1176" spans="1:6" ht="15.75" x14ac:dyDescent="0.3">
      <c r="A1176" s="4"/>
      <c r="B1176" s="4"/>
      <c r="C1176" s="4"/>
      <c r="D1176" s="4"/>
      <c r="E1176" s="4"/>
      <c r="F1176" s="4"/>
    </row>
    <row r="1177" spans="1:6" ht="15.75" x14ac:dyDescent="0.3">
      <c r="A1177" s="4"/>
      <c r="B1177" s="4"/>
      <c r="C1177" s="4"/>
      <c r="D1177" s="4"/>
      <c r="E1177" s="4"/>
      <c r="F1177" s="4"/>
    </row>
    <row r="1178" spans="1:6" ht="15.75" x14ac:dyDescent="0.3">
      <c r="A1178" s="4"/>
      <c r="B1178" s="4"/>
      <c r="C1178" s="4"/>
      <c r="D1178" s="4"/>
      <c r="E1178" s="4"/>
      <c r="F1178" s="4"/>
    </row>
    <row r="1179" spans="1:6" ht="15.75" x14ac:dyDescent="0.3">
      <c r="A1179" s="4"/>
      <c r="B1179" s="4"/>
      <c r="C1179" s="4"/>
      <c r="D1179" s="4"/>
      <c r="E1179" s="4"/>
      <c r="F1179" s="4"/>
    </row>
    <row r="1180" spans="1:6" ht="15.75" x14ac:dyDescent="0.3">
      <c r="A1180" s="4"/>
      <c r="B1180" s="4"/>
      <c r="C1180" s="4"/>
      <c r="D1180" s="4"/>
      <c r="E1180" s="4"/>
      <c r="F1180" s="4"/>
    </row>
    <row r="1181" spans="1:6" ht="15.75" x14ac:dyDescent="0.3">
      <c r="A1181" s="4"/>
      <c r="B1181" s="4"/>
      <c r="C1181" s="4"/>
      <c r="D1181" s="4"/>
      <c r="E1181" s="4"/>
      <c r="F1181" s="4"/>
    </row>
    <row r="1182" spans="1:6" ht="15.75" x14ac:dyDescent="0.3">
      <c r="A1182" s="4"/>
      <c r="B1182" s="4"/>
      <c r="C1182" s="4"/>
      <c r="D1182" s="4"/>
      <c r="E1182" s="4"/>
      <c r="F1182" s="4"/>
    </row>
    <row r="1183" spans="1:6" ht="15.75" x14ac:dyDescent="0.3">
      <c r="A1183" s="4"/>
      <c r="B1183" s="4"/>
      <c r="C1183" s="4"/>
      <c r="D1183" s="4"/>
      <c r="E1183" s="4"/>
      <c r="F1183" s="4"/>
    </row>
    <row r="1184" spans="1:6" ht="15.75" x14ac:dyDescent="0.3">
      <c r="A1184" s="4"/>
      <c r="B1184" s="4"/>
      <c r="C1184" s="4"/>
      <c r="D1184" s="4"/>
      <c r="E1184" s="4"/>
      <c r="F1184" s="4"/>
    </row>
    <row r="1185" spans="1:6" ht="15.75" x14ac:dyDescent="0.3">
      <c r="A1185" s="4"/>
      <c r="B1185" s="4"/>
      <c r="C1185" s="4"/>
      <c r="D1185" s="4"/>
      <c r="E1185" s="4"/>
      <c r="F1185" s="4"/>
    </row>
    <row r="1186" spans="1:6" ht="15.75" x14ac:dyDescent="0.3">
      <c r="A1186" s="4"/>
      <c r="B1186" s="4"/>
      <c r="C1186" s="4"/>
      <c r="D1186" s="4"/>
      <c r="E1186" s="4"/>
      <c r="F1186" s="4"/>
    </row>
    <row r="1187" spans="1:6" ht="15.75" x14ac:dyDescent="0.3">
      <c r="A1187" s="4"/>
      <c r="B1187" s="4"/>
      <c r="C1187" s="4"/>
      <c r="D1187" s="4"/>
      <c r="E1187" s="4"/>
      <c r="F1187" s="4"/>
    </row>
    <row r="1188" spans="1:6" ht="15.75" x14ac:dyDescent="0.3">
      <c r="A1188" s="4"/>
      <c r="B1188" s="4"/>
      <c r="C1188" s="4"/>
      <c r="D1188" s="4"/>
      <c r="E1188" s="4"/>
      <c r="F1188" s="4"/>
    </row>
    <row r="1189" spans="1:6" ht="15.75" x14ac:dyDescent="0.3">
      <c r="A1189" s="4"/>
      <c r="B1189" s="4"/>
      <c r="C1189" s="4"/>
      <c r="D1189" s="4"/>
      <c r="E1189" s="4"/>
      <c r="F1189" s="4"/>
    </row>
    <row r="1190" spans="1:6" ht="15.75" x14ac:dyDescent="0.3">
      <c r="A1190" s="4"/>
      <c r="B1190" s="4"/>
      <c r="C1190" s="4"/>
      <c r="D1190" s="4"/>
      <c r="E1190" s="4"/>
      <c r="F1190" s="4"/>
    </row>
    <row r="1191" spans="1:6" ht="15.75" x14ac:dyDescent="0.3">
      <c r="A1191" s="4"/>
      <c r="B1191" s="4"/>
      <c r="C1191" s="4"/>
      <c r="D1191" s="4"/>
      <c r="E1191" s="4"/>
      <c r="F1191" s="4"/>
    </row>
    <row r="1192" spans="1:6" ht="15.75" x14ac:dyDescent="0.3">
      <c r="A1192" s="4"/>
      <c r="B1192" s="4"/>
      <c r="C1192" s="4"/>
      <c r="D1192" s="4"/>
      <c r="E1192" s="4"/>
      <c r="F1192" s="4"/>
    </row>
    <row r="1193" spans="1:6" ht="15.75" x14ac:dyDescent="0.3">
      <c r="A1193" s="4"/>
      <c r="B1193" s="4"/>
      <c r="C1193" s="4"/>
      <c r="D1193" s="4"/>
      <c r="E1193" s="4"/>
      <c r="F1193" s="4"/>
    </row>
    <row r="1194" spans="1:6" ht="15.75" x14ac:dyDescent="0.3">
      <c r="A1194" s="4"/>
      <c r="B1194" s="4"/>
      <c r="C1194" s="4"/>
      <c r="D1194" s="4"/>
      <c r="E1194" s="4"/>
      <c r="F1194" s="4"/>
    </row>
    <row r="1195" spans="1:6" ht="15.75" x14ac:dyDescent="0.3">
      <c r="A1195" s="4"/>
      <c r="B1195" s="4"/>
      <c r="C1195" s="4"/>
      <c r="D1195" s="4"/>
      <c r="E1195" s="4"/>
      <c r="F1195" s="4"/>
    </row>
    <row r="1196" spans="1:6" ht="15.75" x14ac:dyDescent="0.3">
      <c r="A1196" s="4"/>
      <c r="B1196" s="4"/>
      <c r="C1196" s="4"/>
      <c r="D1196" s="4"/>
      <c r="E1196" s="4"/>
      <c r="F1196" s="4"/>
    </row>
    <row r="1197" spans="1:6" ht="15.75" x14ac:dyDescent="0.3">
      <c r="A1197" s="4"/>
      <c r="B1197" s="4"/>
      <c r="C1197" s="4"/>
      <c r="D1197" s="4"/>
      <c r="E1197" s="4"/>
      <c r="F1197" s="4"/>
    </row>
    <row r="1198" spans="1:6" ht="15.75" x14ac:dyDescent="0.3">
      <c r="A1198" s="4"/>
      <c r="B1198" s="4"/>
      <c r="C1198" s="4"/>
      <c r="D1198" s="4"/>
      <c r="E1198" s="4"/>
      <c r="F1198" s="4"/>
    </row>
    <row r="1199" spans="1:6" ht="15.75" x14ac:dyDescent="0.3">
      <c r="A1199" s="4"/>
      <c r="B1199" s="4"/>
      <c r="C1199" s="4"/>
      <c r="D1199" s="4"/>
      <c r="E1199" s="4"/>
      <c r="F1199" s="4"/>
    </row>
    <row r="1200" spans="1:6" ht="15.75" x14ac:dyDescent="0.3">
      <c r="A1200" s="4"/>
      <c r="B1200" s="4"/>
      <c r="C1200" s="4"/>
      <c r="D1200" s="4"/>
      <c r="E1200" s="4"/>
      <c r="F1200" s="4"/>
    </row>
    <row r="1201" spans="1:6" ht="15.75" x14ac:dyDescent="0.3">
      <c r="A1201" s="4"/>
      <c r="B1201" s="4"/>
      <c r="C1201" s="4"/>
      <c r="D1201" s="4"/>
      <c r="E1201" s="4"/>
      <c r="F1201" s="4"/>
    </row>
    <row r="1202" spans="1:6" ht="15.75" x14ac:dyDescent="0.3">
      <c r="A1202" s="4"/>
      <c r="B1202" s="4"/>
      <c r="C1202" s="4"/>
      <c r="D1202" s="4"/>
      <c r="E1202" s="4"/>
      <c r="F1202" s="4"/>
    </row>
    <row r="1203" spans="1:6" ht="15.75" x14ac:dyDescent="0.3">
      <c r="A1203" s="4"/>
      <c r="B1203" s="4"/>
      <c r="C1203" s="4"/>
      <c r="D1203" s="4"/>
      <c r="E1203" s="4"/>
      <c r="F1203" s="4"/>
    </row>
    <row r="1204" spans="1:6" ht="15.75" x14ac:dyDescent="0.3">
      <c r="A1204" s="4"/>
      <c r="B1204" s="4"/>
      <c r="C1204" s="4"/>
      <c r="D1204" s="4"/>
      <c r="E1204" s="4"/>
      <c r="F1204" s="4"/>
    </row>
    <row r="1205" spans="1:6" ht="15.75" x14ac:dyDescent="0.3">
      <c r="A1205" s="4"/>
      <c r="B1205" s="4"/>
      <c r="C1205" s="4"/>
      <c r="D1205" s="4"/>
      <c r="E1205" s="4"/>
      <c r="F1205" s="4"/>
    </row>
    <row r="1206" spans="1:6" ht="15.75" x14ac:dyDescent="0.3">
      <c r="A1206" s="4"/>
      <c r="B1206" s="4"/>
      <c r="C1206" s="4"/>
      <c r="D1206" s="4"/>
      <c r="E1206" s="4"/>
      <c r="F1206" s="4"/>
    </row>
    <row r="1207" spans="1:6" ht="15.75" x14ac:dyDescent="0.3">
      <c r="A1207" s="4"/>
      <c r="B1207" s="4"/>
      <c r="C1207" s="4"/>
      <c r="D1207" s="4"/>
      <c r="E1207" s="4"/>
      <c r="F1207" s="4"/>
    </row>
    <row r="1208" spans="1:6" ht="15.75" x14ac:dyDescent="0.3">
      <c r="A1208" s="4"/>
      <c r="B1208" s="4"/>
      <c r="C1208" s="4"/>
      <c r="D1208" s="4"/>
      <c r="E1208" s="4"/>
      <c r="F1208" s="4"/>
    </row>
    <row r="1209" spans="1:6" ht="15.75" x14ac:dyDescent="0.3">
      <c r="A1209" s="4"/>
      <c r="B1209" s="4"/>
      <c r="C1209" s="4"/>
      <c r="D1209" s="4"/>
      <c r="E1209" s="4"/>
      <c r="F1209" s="4"/>
    </row>
    <row r="1210" spans="1:6" ht="15.75" x14ac:dyDescent="0.3">
      <c r="A1210" s="4"/>
      <c r="B1210" s="4"/>
      <c r="C1210" s="4"/>
      <c r="D1210" s="4"/>
      <c r="E1210" s="4"/>
      <c r="F1210" s="4"/>
    </row>
    <row r="1211" spans="1:6" ht="15.75" x14ac:dyDescent="0.3">
      <c r="A1211" s="4"/>
      <c r="B1211" s="4"/>
      <c r="C1211" s="4"/>
      <c r="D1211" s="4"/>
      <c r="E1211" s="4"/>
      <c r="F1211" s="4"/>
    </row>
    <row r="1212" spans="1:6" ht="15.75" x14ac:dyDescent="0.3">
      <c r="A1212" s="4"/>
      <c r="B1212" s="4"/>
      <c r="C1212" s="4"/>
      <c r="D1212" s="4"/>
      <c r="E1212" s="4"/>
      <c r="F1212" s="4"/>
    </row>
    <row r="1213" spans="1:6" ht="15.75" x14ac:dyDescent="0.3">
      <c r="A1213" s="4"/>
      <c r="B1213" s="4"/>
      <c r="C1213" s="4"/>
      <c r="D1213" s="4"/>
      <c r="E1213" s="4"/>
      <c r="F1213" s="4"/>
    </row>
    <row r="1214" spans="1:6" ht="15.75" x14ac:dyDescent="0.3">
      <c r="A1214" s="4"/>
      <c r="B1214" s="4"/>
      <c r="C1214" s="4"/>
      <c r="D1214" s="4"/>
      <c r="E1214" s="4"/>
      <c r="F1214" s="4"/>
    </row>
    <row r="1215" spans="1:6" ht="15.75" x14ac:dyDescent="0.3">
      <c r="A1215" s="4"/>
      <c r="B1215" s="4"/>
      <c r="C1215" s="4"/>
      <c r="D1215" s="4"/>
      <c r="E1215" s="4"/>
      <c r="F1215" s="4"/>
    </row>
    <row r="1216" spans="1:6" ht="15.75" x14ac:dyDescent="0.3">
      <c r="A1216" s="4"/>
      <c r="B1216" s="4"/>
      <c r="C1216" s="4"/>
      <c r="D1216" s="4"/>
      <c r="E1216" s="4"/>
      <c r="F1216" s="4"/>
    </row>
    <row r="1217" spans="1:6" ht="15.75" x14ac:dyDescent="0.3">
      <c r="A1217" s="4"/>
      <c r="B1217" s="4"/>
      <c r="C1217" s="4"/>
      <c r="D1217" s="4"/>
      <c r="E1217" s="4"/>
      <c r="F1217" s="4"/>
    </row>
    <row r="1218" spans="1:6" ht="15.75" x14ac:dyDescent="0.3">
      <c r="A1218" s="4"/>
      <c r="B1218" s="4"/>
      <c r="C1218" s="4"/>
      <c r="D1218" s="4"/>
      <c r="E1218" s="4"/>
      <c r="F1218" s="4"/>
    </row>
    <row r="1219" spans="1:6" ht="15.75" x14ac:dyDescent="0.3">
      <c r="A1219" s="4"/>
      <c r="B1219" s="4"/>
      <c r="C1219" s="4"/>
      <c r="D1219" s="4"/>
      <c r="E1219" s="4"/>
      <c r="F1219" s="4"/>
    </row>
    <row r="1220" spans="1:6" ht="15.75" x14ac:dyDescent="0.3">
      <c r="A1220" s="4"/>
      <c r="B1220" s="4"/>
      <c r="C1220" s="4"/>
      <c r="D1220" s="4"/>
      <c r="E1220" s="4"/>
      <c r="F1220" s="4"/>
    </row>
    <row r="1221" spans="1:6" ht="15.75" x14ac:dyDescent="0.3">
      <c r="A1221" s="4"/>
      <c r="B1221" s="4"/>
      <c r="C1221" s="4"/>
      <c r="D1221" s="4"/>
      <c r="E1221" s="4"/>
      <c r="F1221" s="4"/>
    </row>
    <row r="1222" spans="1:6" ht="15.75" x14ac:dyDescent="0.3">
      <c r="A1222" s="4"/>
      <c r="B1222" s="4"/>
      <c r="C1222" s="4"/>
      <c r="D1222" s="4"/>
      <c r="E1222" s="4"/>
      <c r="F1222" s="4"/>
    </row>
    <row r="1223" spans="1:6" ht="15.75" x14ac:dyDescent="0.3">
      <c r="A1223" s="4"/>
      <c r="B1223" s="4"/>
      <c r="C1223" s="4"/>
      <c r="D1223" s="4"/>
      <c r="E1223" s="4"/>
      <c r="F1223" s="4"/>
    </row>
    <row r="1224" spans="1:6" ht="15.75" x14ac:dyDescent="0.3">
      <c r="A1224" s="4"/>
      <c r="B1224" s="4"/>
      <c r="C1224" s="4"/>
      <c r="D1224" s="4"/>
      <c r="E1224" s="4"/>
      <c r="F1224" s="4"/>
    </row>
    <row r="1225" spans="1:6" ht="15.75" x14ac:dyDescent="0.3">
      <c r="A1225" s="4"/>
      <c r="B1225" s="4"/>
      <c r="C1225" s="4"/>
      <c r="D1225" s="4"/>
      <c r="E1225" s="4"/>
      <c r="F1225" s="4"/>
    </row>
    <row r="1226" spans="1:6" ht="15.75" x14ac:dyDescent="0.3">
      <c r="A1226" s="4"/>
      <c r="B1226" s="4"/>
      <c r="C1226" s="4"/>
      <c r="D1226" s="4"/>
      <c r="E1226" s="4"/>
      <c r="F1226" s="4"/>
    </row>
    <row r="1227" spans="1:6" ht="15.75" x14ac:dyDescent="0.3">
      <c r="A1227" s="4"/>
      <c r="B1227" s="4"/>
      <c r="C1227" s="4"/>
      <c r="D1227" s="4"/>
      <c r="E1227" s="4"/>
      <c r="F1227" s="4"/>
    </row>
    <row r="1228" spans="1:6" ht="15.75" x14ac:dyDescent="0.3">
      <c r="A1228" s="4"/>
      <c r="B1228" s="4"/>
      <c r="C1228" s="4"/>
      <c r="D1228" s="4"/>
      <c r="E1228" s="4"/>
      <c r="F1228" s="4"/>
    </row>
    <row r="1229" spans="1:6" ht="15.75" x14ac:dyDescent="0.3">
      <c r="A1229" s="4"/>
      <c r="B1229" s="4"/>
      <c r="C1229" s="4"/>
      <c r="D1229" s="4"/>
      <c r="E1229" s="4"/>
      <c r="F1229" s="4"/>
    </row>
    <row r="1230" spans="1:6" ht="15.75" x14ac:dyDescent="0.3">
      <c r="A1230" s="4"/>
      <c r="B1230" s="4"/>
      <c r="C1230" s="4"/>
      <c r="D1230" s="4"/>
      <c r="E1230" s="4"/>
      <c r="F1230" s="4"/>
    </row>
    <row r="1231" spans="1:6" ht="15.75" x14ac:dyDescent="0.3">
      <c r="A1231" s="4"/>
      <c r="B1231" s="4"/>
      <c r="C1231" s="4"/>
      <c r="D1231" s="4"/>
      <c r="E1231" s="4"/>
      <c r="F1231" s="4"/>
    </row>
    <row r="1232" spans="1:6" ht="15.75" x14ac:dyDescent="0.3">
      <c r="A1232" s="4"/>
      <c r="B1232" s="4"/>
      <c r="C1232" s="4"/>
      <c r="D1232" s="4"/>
      <c r="E1232" s="4"/>
      <c r="F1232" s="4"/>
    </row>
    <row r="1233" spans="1:6" ht="15.75" x14ac:dyDescent="0.3">
      <c r="A1233" s="4"/>
      <c r="B1233" s="4"/>
      <c r="C1233" s="4"/>
      <c r="D1233" s="4"/>
      <c r="E1233" s="4"/>
      <c r="F1233" s="4"/>
    </row>
    <row r="1234" spans="1:6" ht="15.75" x14ac:dyDescent="0.3">
      <c r="A1234" s="4"/>
      <c r="B1234" s="4"/>
      <c r="C1234" s="4"/>
      <c r="D1234" s="4"/>
      <c r="E1234" s="4"/>
      <c r="F1234" s="4"/>
    </row>
    <row r="1235" spans="1:6" ht="15.75" x14ac:dyDescent="0.3">
      <c r="A1235" s="4"/>
      <c r="B1235" s="4"/>
      <c r="C1235" s="4"/>
      <c r="D1235" s="4"/>
      <c r="E1235" s="4"/>
      <c r="F1235" s="4"/>
    </row>
    <row r="1236" spans="1:6" ht="15.75" x14ac:dyDescent="0.3">
      <c r="A1236" s="4"/>
      <c r="B1236" s="4"/>
      <c r="C1236" s="4"/>
      <c r="D1236" s="4"/>
      <c r="E1236" s="4"/>
      <c r="F1236" s="4"/>
    </row>
    <row r="1237" spans="1:6" ht="15.75" x14ac:dyDescent="0.3">
      <c r="A1237" s="4"/>
      <c r="B1237" s="4"/>
      <c r="C1237" s="4"/>
      <c r="D1237" s="4"/>
      <c r="E1237" s="4"/>
      <c r="F1237" s="4"/>
    </row>
    <row r="1238" spans="1:6" ht="15.75" x14ac:dyDescent="0.3">
      <c r="A1238" s="4"/>
      <c r="B1238" s="4"/>
      <c r="C1238" s="4"/>
      <c r="D1238" s="4"/>
      <c r="E1238" s="4"/>
      <c r="F1238" s="4"/>
    </row>
    <row r="1239" spans="1:6" ht="15.75" x14ac:dyDescent="0.3">
      <c r="A1239" s="4"/>
      <c r="B1239" s="4"/>
      <c r="C1239" s="4"/>
      <c r="D1239" s="4"/>
      <c r="E1239" s="4"/>
      <c r="F1239" s="4"/>
    </row>
    <row r="1240" spans="1:6" ht="15.75" x14ac:dyDescent="0.3">
      <c r="A1240" s="4"/>
      <c r="B1240" s="4"/>
      <c r="C1240" s="4"/>
      <c r="D1240" s="4"/>
      <c r="E1240" s="4"/>
      <c r="F1240" s="4"/>
    </row>
    <row r="1241" spans="1:6" ht="15.75" x14ac:dyDescent="0.3">
      <c r="A1241" s="4"/>
      <c r="B1241" s="4"/>
      <c r="C1241" s="4"/>
      <c r="D1241" s="4"/>
      <c r="E1241" s="4"/>
      <c r="F1241" s="4"/>
    </row>
    <row r="1242" spans="1:6" ht="15.75" x14ac:dyDescent="0.3">
      <c r="A1242" s="4"/>
      <c r="B1242" s="4"/>
      <c r="C1242" s="4"/>
      <c r="D1242" s="4"/>
      <c r="E1242" s="4"/>
      <c r="F1242" s="4"/>
    </row>
    <row r="1243" spans="1:6" ht="15.75" x14ac:dyDescent="0.3">
      <c r="A1243" s="4"/>
      <c r="B1243" s="4"/>
      <c r="C1243" s="4"/>
      <c r="D1243" s="4"/>
      <c r="E1243" s="4"/>
      <c r="F1243" s="4"/>
    </row>
    <row r="1244" spans="1:6" ht="15.75" x14ac:dyDescent="0.3">
      <c r="A1244" s="4"/>
      <c r="B1244" s="4"/>
      <c r="C1244" s="4"/>
      <c r="D1244" s="4"/>
      <c r="E1244" s="4"/>
      <c r="F1244" s="4"/>
    </row>
    <row r="1245" spans="1:6" ht="15.75" x14ac:dyDescent="0.3">
      <c r="A1245" s="4"/>
      <c r="B1245" s="4"/>
      <c r="C1245" s="4"/>
      <c r="D1245" s="4"/>
      <c r="E1245" s="4"/>
      <c r="F1245" s="4"/>
    </row>
    <row r="1246" spans="1:6" ht="15.75" x14ac:dyDescent="0.3">
      <c r="A1246" s="4"/>
      <c r="B1246" s="4"/>
      <c r="C1246" s="4"/>
      <c r="D1246" s="4"/>
      <c r="E1246" s="4"/>
      <c r="F1246" s="4"/>
    </row>
    <row r="1247" spans="1:6" ht="15.75" x14ac:dyDescent="0.3">
      <c r="A1247" s="4"/>
      <c r="B1247" s="4"/>
      <c r="C1247" s="4"/>
      <c r="D1247" s="4"/>
      <c r="E1247" s="4"/>
      <c r="F1247" s="4"/>
    </row>
    <row r="1248" spans="1:6" ht="15.75" x14ac:dyDescent="0.3">
      <c r="A1248" s="4"/>
      <c r="B1248" s="4"/>
      <c r="C1248" s="4"/>
      <c r="D1248" s="4"/>
      <c r="E1248" s="4"/>
      <c r="F1248" s="4"/>
    </row>
    <row r="1249" spans="1:6" ht="15.75" x14ac:dyDescent="0.3">
      <c r="A1249" s="4"/>
      <c r="B1249" s="4"/>
      <c r="C1249" s="4"/>
      <c r="D1249" s="4"/>
      <c r="E1249" s="4"/>
      <c r="F1249" s="4"/>
    </row>
    <row r="1250" spans="1:6" ht="15.75" x14ac:dyDescent="0.3">
      <c r="A1250" s="4"/>
      <c r="B1250" s="4"/>
      <c r="C1250" s="4"/>
      <c r="D1250" s="4"/>
      <c r="E1250" s="4"/>
      <c r="F1250" s="4"/>
    </row>
    <row r="1251" spans="1:6" ht="15.75" x14ac:dyDescent="0.3">
      <c r="A1251" s="4"/>
      <c r="B1251" s="4"/>
      <c r="C1251" s="4"/>
      <c r="D1251" s="4"/>
      <c r="E1251" s="4"/>
      <c r="F1251" s="4"/>
    </row>
    <row r="1252" spans="1:6" ht="15.75" x14ac:dyDescent="0.3">
      <c r="A1252" s="4"/>
      <c r="B1252" s="4"/>
      <c r="C1252" s="4"/>
      <c r="D1252" s="4"/>
      <c r="E1252" s="4"/>
      <c r="F1252" s="4"/>
    </row>
    <row r="1253" spans="1:6" ht="15.75" x14ac:dyDescent="0.3">
      <c r="A1253" s="4"/>
      <c r="B1253" s="4"/>
      <c r="C1253" s="4"/>
      <c r="D1253" s="4"/>
      <c r="E1253" s="4"/>
      <c r="F1253" s="4"/>
    </row>
    <row r="1254" spans="1:6" ht="15.75" x14ac:dyDescent="0.3">
      <c r="A1254" s="4"/>
      <c r="B1254" s="4"/>
      <c r="C1254" s="4"/>
      <c r="D1254" s="4"/>
      <c r="E1254" s="4"/>
      <c r="F1254" s="4"/>
    </row>
    <row r="1255" spans="1:6" ht="15.75" x14ac:dyDescent="0.3">
      <c r="A1255" s="4"/>
      <c r="B1255" s="4"/>
      <c r="C1255" s="4"/>
      <c r="D1255" s="4"/>
      <c r="E1255" s="4"/>
      <c r="F1255" s="4"/>
    </row>
  </sheetData>
  <mergeCells count="2">
    <mergeCell ref="A4:C4"/>
    <mergeCell ref="C37:E37"/>
  </mergeCells>
  <pageMargins left="0.70866141732283472" right="0.70866141732283472" top="0.74803149606299213" bottom="0.74803149606299213" header="0.31496062992125984" footer="0.31496062992125984"/>
  <pageSetup paperSize="9" scale="90" orientation="portrait" r:id="rId1"/>
  <headerFooter>
    <oddHeader xml:space="preserve">&amp;C
</oddHeader>
    <oddFooter>Página &amp;P</oddFooter>
  </headerFooter>
  <drawing r:id="rId2"/>
  <legacyDrawingHF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270"/>
  <sheetViews>
    <sheetView view="pageBreakPreview" zoomScale="115" zoomScaleNormal="100" zoomScaleSheetLayoutView="115" workbookViewId="0">
      <selection activeCell="G6" sqref="G6"/>
    </sheetView>
  </sheetViews>
  <sheetFormatPr baseColWidth="10" defaultRowHeight="15" x14ac:dyDescent="0.25"/>
  <cols>
    <col min="1" max="2" width="6.7109375" customWidth="1"/>
    <col min="3" max="3" width="46.7109375" customWidth="1"/>
    <col min="10" max="10" width="64.85546875" customWidth="1"/>
  </cols>
  <sheetData>
    <row r="2" spans="1:8" x14ac:dyDescent="0.25">
      <c r="A2" s="3" t="s">
        <v>305</v>
      </c>
    </row>
    <row r="4" spans="1:8" x14ac:dyDescent="0.25">
      <c r="A4" s="161" t="s">
        <v>95</v>
      </c>
      <c r="B4" s="162"/>
      <c r="C4" s="162"/>
    </row>
    <row r="5" spans="1:8" x14ac:dyDescent="0.25">
      <c r="A5" s="1"/>
    </row>
    <row r="6" spans="1:8" s="23" customFormat="1" ht="13.5" x14ac:dyDescent="0.25">
      <c r="A6" s="5" t="s">
        <v>88</v>
      </c>
      <c r="B6" s="24" t="s">
        <v>42</v>
      </c>
      <c r="C6" s="24" t="s">
        <v>43</v>
      </c>
      <c r="D6" s="24" t="s">
        <v>44</v>
      </c>
      <c r="E6" s="5" t="s">
        <v>45</v>
      </c>
      <c r="F6" s="5" t="s">
        <v>64</v>
      </c>
      <c r="G6" s="164" t="s">
        <v>886</v>
      </c>
      <c r="H6" s="165">
        <v>0.97499999999999998</v>
      </c>
    </row>
    <row r="7" spans="1:8" s="23" customFormat="1" ht="12.75" x14ac:dyDescent="0.25">
      <c r="A7" s="21"/>
      <c r="B7" s="46"/>
      <c r="C7" s="46"/>
      <c r="D7" s="46"/>
      <c r="E7" s="21"/>
      <c r="F7" s="21"/>
    </row>
    <row r="8" spans="1:8" s="23" customFormat="1" ht="13.5" x14ac:dyDescent="0.3">
      <c r="A8" s="86">
        <v>8.1</v>
      </c>
      <c r="B8" s="83" t="s">
        <v>3</v>
      </c>
      <c r="C8" s="63" t="s">
        <v>154</v>
      </c>
      <c r="D8" s="46"/>
      <c r="E8" s="21"/>
      <c r="F8" s="21"/>
    </row>
    <row r="9" spans="1:8" s="23" customFormat="1" ht="162" x14ac:dyDescent="0.3">
      <c r="A9" s="21"/>
      <c r="B9" s="84"/>
      <c r="C9" s="72" t="s">
        <v>335</v>
      </c>
      <c r="D9" s="30">
        <v>36.35</v>
      </c>
      <c r="E9" s="30">
        <f>H6*30.34</f>
        <v>29.581499999999998</v>
      </c>
      <c r="F9" s="17">
        <f>D9*E9</f>
        <v>1075.287525</v>
      </c>
      <c r="G9" s="107"/>
    </row>
    <row r="10" spans="1:8" s="23" customFormat="1" x14ac:dyDescent="0.25">
      <c r="A10" s="21"/>
      <c r="B10" s="85"/>
      <c r="C10" s="74"/>
      <c r="D10" s="46"/>
      <c r="E10" s="21"/>
      <c r="F10" s="21"/>
    </row>
    <row r="11" spans="1:8" s="23" customFormat="1" ht="13.5" x14ac:dyDescent="0.3">
      <c r="A11" s="86">
        <v>8.1999999999999993</v>
      </c>
      <c r="B11" s="83" t="s">
        <v>3</v>
      </c>
      <c r="C11" s="63" t="s">
        <v>140</v>
      </c>
      <c r="D11" s="46"/>
      <c r="E11" s="21"/>
      <c r="F11" s="21"/>
    </row>
    <row r="12" spans="1:8" s="23" customFormat="1" ht="135" x14ac:dyDescent="0.25">
      <c r="A12" s="21"/>
      <c r="B12" s="84"/>
      <c r="C12" s="72" t="s">
        <v>336</v>
      </c>
      <c r="D12" s="30">
        <v>77.03</v>
      </c>
      <c r="E12" s="30">
        <f>H6*30.34</f>
        <v>29.581499999999998</v>
      </c>
      <c r="F12" s="17">
        <f>D12*E12</f>
        <v>2278.662945</v>
      </c>
    </row>
    <row r="13" spans="1:8" s="23" customFormat="1" x14ac:dyDescent="0.25">
      <c r="A13" s="21"/>
      <c r="B13" s="84"/>
      <c r="C13" s="72"/>
      <c r="D13" s="30"/>
      <c r="E13" s="30"/>
      <c r="F13" s="21"/>
    </row>
    <row r="14" spans="1:8" s="23" customFormat="1" ht="13.5" x14ac:dyDescent="0.3">
      <c r="A14" s="86">
        <v>8.3000000000000007</v>
      </c>
      <c r="B14" s="83" t="s">
        <v>3</v>
      </c>
      <c r="C14" s="63" t="s">
        <v>155</v>
      </c>
      <c r="D14" s="46"/>
      <c r="E14" s="30"/>
      <c r="F14" s="21"/>
    </row>
    <row r="15" spans="1:8" s="23" customFormat="1" ht="135" x14ac:dyDescent="0.25">
      <c r="A15" s="21"/>
      <c r="B15" s="84"/>
      <c r="C15" s="72" t="s">
        <v>336</v>
      </c>
      <c r="D15" s="30">
        <v>25.85</v>
      </c>
      <c r="E15" s="30">
        <f>H6*30.34</f>
        <v>29.581499999999998</v>
      </c>
      <c r="F15" s="17">
        <f>D15*E15</f>
        <v>764.68177500000002</v>
      </c>
    </row>
    <row r="16" spans="1:8" s="23" customFormat="1" ht="13.5" x14ac:dyDescent="0.25">
      <c r="A16" s="21"/>
      <c r="B16" s="46"/>
      <c r="C16" s="46"/>
      <c r="D16" s="46"/>
      <c r="E16" s="30"/>
      <c r="F16" s="21"/>
    </row>
    <row r="17" spans="1:6" s="23" customFormat="1" ht="13.5" x14ac:dyDescent="0.3">
      <c r="A17" s="86">
        <v>8.4</v>
      </c>
      <c r="B17" s="4" t="s">
        <v>3</v>
      </c>
      <c r="C17" s="12" t="s">
        <v>69</v>
      </c>
      <c r="D17" s="46"/>
      <c r="E17" s="30"/>
      <c r="F17" s="21"/>
    </row>
    <row r="18" spans="1:6" s="23" customFormat="1" ht="216" x14ac:dyDescent="0.3">
      <c r="A18" s="4"/>
      <c r="B18" s="4"/>
      <c r="C18" s="44" t="s">
        <v>70</v>
      </c>
      <c r="D18" s="30">
        <v>109.69</v>
      </c>
      <c r="E18" s="30">
        <f>H6*1.65</f>
        <v>1.6087499999999999</v>
      </c>
      <c r="F18" s="17">
        <f>D18*E18</f>
        <v>176.4637875</v>
      </c>
    </row>
    <row r="19" spans="1:6" s="23" customFormat="1" ht="13.5" x14ac:dyDescent="0.25">
      <c r="A19" s="21"/>
      <c r="B19" s="46"/>
      <c r="C19" s="46"/>
      <c r="D19" s="46"/>
      <c r="E19" s="30"/>
      <c r="F19" s="21"/>
    </row>
    <row r="20" spans="1:6" s="23" customFormat="1" ht="13.5" x14ac:dyDescent="0.3">
      <c r="A20" s="86">
        <v>8.5</v>
      </c>
      <c r="B20" s="83" t="s">
        <v>3</v>
      </c>
      <c r="C20" s="63" t="s">
        <v>141</v>
      </c>
      <c r="D20" s="46"/>
      <c r="E20" s="30"/>
      <c r="F20" s="21"/>
    </row>
    <row r="21" spans="1:6" s="23" customFormat="1" ht="121.5" x14ac:dyDescent="0.25">
      <c r="A21" s="21"/>
      <c r="B21" s="84"/>
      <c r="C21" s="72" t="s">
        <v>337</v>
      </c>
      <c r="D21" s="28">
        <f>PALETERIA!D9</f>
        <v>165.73</v>
      </c>
      <c r="E21" s="30">
        <f>H6*30.34</f>
        <v>29.581499999999998</v>
      </c>
      <c r="F21" s="17">
        <f>D21*E21</f>
        <v>4902.5419949999996</v>
      </c>
    </row>
    <row r="22" spans="1:6" s="23" customFormat="1" x14ac:dyDescent="0.25">
      <c r="A22" s="21"/>
      <c r="B22" s="84"/>
      <c r="C22" s="72"/>
      <c r="D22" s="46"/>
      <c r="E22" s="30"/>
      <c r="F22" s="21"/>
    </row>
    <row r="23" spans="1:6" s="23" customFormat="1" ht="13.5" x14ac:dyDescent="0.3">
      <c r="A23" s="86">
        <v>8.6</v>
      </c>
      <c r="B23" s="83" t="s">
        <v>3</v>
      </c>
      <c r="C23" s="63" t="s">
        <v>202</v>
      </c>
      <c r="D23" s="46"/>
      <c r="E23" s="30"/>
      <c r="F23" s="21"/>
    </row>
    <row r="24" spans="1:6" s="23" customFormat="1" ht="135" x14ac:dyDescent="0.25">
      <c r="A24" s="21"/>
      <c r="B24" s="84"/>
      <c r="C24" s="72" t="s">
        <v>338</v>
      </c>
      <c r="D24" s="28">
        <v>380.22</v>
      </c>
      <c r="E24" s="30">
        <f>H6*30.34</f>
        <v>29.581499999999998</v>
      </c>
      <c r="F24" s="17">
        <f>D24*E24</f>
        <v>11247.477930000001</v>
      </c>
    </row>
    <row r="25" spans="1:6" s="23" customFormat="1" x14ac:dyDescent="0.25">
      <c r="A25" s="21"/>
      <c r="B25" s="84"/>
      <c r="C25" s="72"/>
      <c r="D25" s="28"/>
      <c r="E25" s="30"/>
      <c r="F25" s="21"/>
    </row>
    <row r="26" spans="1:6" s="23" customFormat="1" ht="13.5" x14ac:dyDescent="0.3">
      <c r="A26" s="86">
        <v>8.6999999999999993</v>
      </c>
      <c r="B26" s="83" t="s">
        <v>3</v>
      </c>
      <c r="C26" s="63" t="s">
        <v>216</v>
      </c>
      <c r="D26" s="28"/>
      <c r="E26" s="30"/>
      <c r="F26" s="21"/>
    </row>
    <row r="27" spans="1:6" s="23" customFormat="1" ht="175.5" customHeight="1" x14ac:dyDescent="0.25">
      <c r="A27" s="21"/>
      <c r="B27" s="84"/>
      <c r="C27" s="44" t="s">
        <v>217</v>
      </c>
      <c r="D27" s="28">
        <v>91.2</v>
      </c>
      <c r="E27" s="30">
        <f>H6*1.65</f>
        <v>1.6087499999999999</v>
      </c>
      <c r="F27" s="17">
        <f>D27*E27</f>
        <v>146.71799999999999</v>
      </c>
    </row>
    <row r="28" spans="1:6" s="23" customFormat="1" x14ac:dyDescent="0.25">
      <c r="A28" s="21"/>
      <c r="B28" s="84"/>
      <c r="C28" s="44"/>
      <c r="D28" s="28"/>
      <c r="E28" s="30"/>
      <c r="F28" s="21"/>
    </row>
    <row r="29" spans="1:6" s="23" customFormat="1" x14ac:dyDescent="0.25">
      <c r="A29" s="21"/>
      <c r="B29" s="84"/>
      <c r="C29" s="44"/>
      <c r="D29" s="28"/>
      <c r="E29" s="30"/>
      <c r="F29" s="21"/>
    </row>
    <row r="30" spans="1:6" s="23" customFormat="1" x14ac:dyDescent="0.25">
      <c r="A30" s="21"/>
      <c r="B30" s="84"/>
      <c r="C30" s="44"/>
      <c r="D30" s="28"/>
      <c r="E30" s="30"/>
      <c r="F30" s="21"/>
    </row>
    <row r="31" spans="1:6" s="23" customFormat="1" ht="13.5" x14ac:dyDescent="0.3">
      <c r="A31" s="86">
        <v>8.8000000000000007</v>
      </c>
      <c r="B31" s="83" t="s">
        <v>3</v>
      </c>
      <c r="C31" s="63" t="s">
        <v>341</v>
      </c>
      <c r="D31" s="46"/>
      <c r="E31" s="30"/>
      <c r="F31" s="21"/>
    </row>
    <row r="32" spans="1:6" s="23" customFormat="1" ht="135" x14ac:dyDescent="0.25">
      <c r="A32" s="21"/>
      <c r="B32" s="84"/>
      <c r="C32" s="72" t="s">
        <v>336</v>
      </c>
      <c r="D32" s="30">
        <v>36</v>
      </c>
      <c r="E32" s="30">
        <f>H6*30.34</f>
        <v>29.581499999999998</v>
      </c>
      <c r="F32" s="17">
        <f>D32*E32</f>
        <v>1064.934</v>
      </c>
    </row>
    <row r="33" spans="1:10" s="23" customFormat="1" x14ac:dyDescent="0.25">
      <c r="A33" s="21"/>
      <c r="B33" s="84"/>
      <c r="C33" s="72"/>
      <c r="D33" s="30"/>
      <c r="E33" s="30"/>
      <c r="F33" s="17"/>
    </row>
    <row r="34" spans="1:10" s="23" customFormat="1" x14ac:dyDescent="0.25">
      <c r="A34" s="21"/>
      <c r="B34" s="84"/>
      <c r="C34" s="72"/>
      <c r="D34" s="30"/>
      <c r="E34" s="30"/>
      <c r="F34" s="17"/>
    </row>
    <row r="35" spans="1:10" s="23" customFormat="1" x14ac:dyDescent="0.25">
      <c r="A35" s="21"/>
      <c r="B35" s="84"/>
      <c r="C35" s="72"/>
      <c r="D35" s="30"/>
      <c r="E35" s="30"/>
      <c r="F35" s="17"/>
    </row>
    <row r="36" spans="1:10" s="23" customFormat="1" x14ac:dyDescent="0.25">
      <c r="A36" s="21"/>
      <c r="B36" s="84"/>
      <c r="C36" s="72"/>
      <c r="D36" s="30"/>
      <c r="E36" s="30"/>
      <c r="F36" s="17"/>
    </row>
    <row r="37" spans="1:10" s="23" customFormat="1" x14ac:dyDescent="0.25">
      <c r="A37" s="21"/>
      <c r="B37" s="84"/>
      <c r="C37" s="72"/>
      <c r="D37" s="30"/>
      <c r="E37" s="30"/>
      <c r="F37" s="17"/>
    </row>
    <row r="38" spans="1:10" s="23" customFormat="1" ht="13.5" x14ac:dyDescent="0.3">
      <c r="A38" s="86">
        <v>8.9</v>
      </c>
      <c r="B38" s="83" t="s">
        <v>3</v>
      </c>
      <c r="C38" s="63" t="s">
        <v>870</v>
      </c>
      <c r="D38" s="46"/>
      <c r="E38" s="30"/>
      <c r="F38" s="21"/>
    </row>
    <row r="39" spans="1:10" s="23" customFormat="1" ht="148.5" x14ac:dyDescent="0.25">
      <c r="A39" s="21"/>
      <c r="B39" s="84"/>
      <c r="C39" s="72" t="s">
        <v>871</v>
      </c>
      <c r="D39" s="30">
        <v>44.95</v>
      </c>
      <c r="E39" s="30">
        <f>H6*37.19</f>
        <v>36.260249999999999</v>
      </c>
      <c r="F39" s="17">
        <f>D39*E39</f>
        <v>1629.8982375000001</v>
      </c>
    </row>
    <row r="40" spans="1:10" ht="16.5" thickBot="1" x14ac:dyDescent="0.35">
      <c r="A40" s="4"/>
      <c r="B40" s="4"/>
      <c r="C40" s="9"/>
      <c r="D40" s="4"/>
      <c r="E40" s="18"/>
      <c r="F40" s="4"/>
      <c r="J40" s="9"/>
    </row>
    <row r="41" spans="1:10" ht="15.75" thickBot="1" x14ac:dyDescent="0.3">
      <c r="A41" s="13"/>
      <c r="B41" s="13"/>
      <c r="C41" s="13" t="s">
        <v>96</v>
      </c>
      <c r="D41" s="13"/>
      <c r="E41" s="13"/>
      <c r="F41" s="18">
        <f>SUM(F9:F40)</f>
        <v>23286.666195000002</v>
      </c>
      <c r="J41" s="9"/>
    </row>
    <row r="42" spans="1:10" ht="15.75" x14ac:dyDescent="0.3">
      <c r="A42" s="4"/>
      <c r="B42" s="4"/>
      <c r="C42" s="9"/>
      <c r="D42" s="4"/>
      <c r="E42" s="4"/>
      <c r="F42" s="4"/>
      <c r="J42" s="9"/>
    </row>
    <row r="43" spans="1:10" ht="15.75" x14ac:dyDescent="0.3">
      <c r="A43" s="4"/>
      <c r="B43" s="4"/>
      <c r="C43" s="9"/>
      <c r="D43" s="4"/>
      <c r="E43" s="4"/>
      <c r="F43" s="4"/>
      <c r="J43" s="9"/>
    </row>
    <row r="44" spans="1:10" ht="15.75" x14ac:dyDescent="0.3">
      <c r="A44" s="4"/>
      <c r="B44" s="4"/>
      <c r="C44" s="9"/>
      <c r="D44" s="7"/>
      <c r="E44" s="4"/>
      <c r="F44" s="4"/>
      <c r="J44" s="9"/>
    </row>
    <row r="45" spans="1:10" ht="15.75" x14ac:dyDescent="0.3">
      <c r="A45" s="4"/>
      <c r="B45" s="4"/>
      <c r="C45" s="9"/>
      <c r="D45" s="4"/>
      <c r="E45" s="4"/>
      <c r="F45" s="4"/>
      <c r="J45" s="9"/>
    </row>
    <row r="46" spans="1:10" ht="15.75" x14ac:dyDescent="0.3">
      <c r="A46" s="4"/>
      <c r="B46" s="4"/>
      <c r="C46" s="9"/>
      <c r="D46" s="4"/>
      <c r="E46" s="4"/>
      <c r="F46" s="4"/>
      <c r="J46" s="9"/>
    </row>
    <row r="47" spans="1:10" ht="15.75" x14ac:dyDescent="0.3">
      <c r="A47" s="4"/>
      <c r="B47" s="4"/>
      <c r="C47" s="9"/>
      <c r="D47" s="7"/>
      <c r="E47" s="4"/>
      <c r="F47" s="4"/>
    </row>
    <row r="48" spans="1:10" ht="15.75" x14ac:dyDescent="0.3">
      <c r="A48" s="4"/>
      <c r="B48" s="4"/>
      <c r="C48" s="9"/>
      <c r="D48" s="4"/>
      <c r="E48" s="4"/>
      <c r="F48" s="4"/>
    </row>
    <row r="49" spans="1:6" ht="15.75" x14ac:dyDescent="0.3">
      <c r="A49" s="4"/>
      <c r="B49" s="4"/>
      <c r="C49" s="9"/>
      <c r="D49" s="4"/>
      <c r="E49" s="4"/>
      <c r="F49" s="4"/>
    </row>
    <row r="50" spans="1:6" ht="15.75" x14ac:dyDescent="0.3">
      <c r="A50" s="4"/>
      <c r="B50" s="4"/>
      <c r="C50" s="9"/>
      <c r="D50" s="4"/>
      <c r="E50" s="4"/>
      <c r="F50" s="4"/>
    </row>
    <row r="51" spans="1:6" ht="15.75" x14ac:dyDescent="0.3">
      <c r="A51" s="4"/>
      <c r="B51" s="4"/>
      <c r="C51" s="9"/>
      <c r="D51" s="4"/>
      <c r="E51" s="4"/>
      <c r="F51" s="4"/>
    </row>
    <row r="52" spans="1:6" ht="15.75" x14ac:dyDescent="0.3">
      <c r="A52" s="4"/>
      <c r="B52" s="4"/>
      <c r="C52" s="9"/>
      <c r="D52" s="4"/>
      <c r="E52" s="4"/>
      <c r="F52" s="4"/>
    </row>
    <row r="53" spans="1:6" ht="15.75" x14ac:dyDescent="0.3">
      <c r="A53" s="4"/>
      <c r="B53" s="4"/>
      <c r="C53" s="9"/>
      <c r="D53" s="4"/>
      <c r="E53" s="4"/>
      <c r="F53" s="4"/>
    </row>
    <row r="54" spans="1:6" ht="15.75" x14ac:dyDescent="0.3">
      <c r="A54" s="4"/>
      <c r="B54" s="4"/>
      <c r="C54" s="9"/>
      <c r="D54" s="4"/>
      <c r="E54" s="4"/>
      <c r="F54" s="4"/>
    </row>
    <row r="55" spans="1:6" ht="15.75" x14ac:dyDescent="0.3">
      <c r="A55" s="4"/>
      <c r="B55" s="4"/>
      <c r="C55" s="9"/>
      <c r="D55" s="4"/>
      <c r="E55" s="4"/>
      <c r="F55" s="4"/>
    </row>
    <row r="56" spans="1:6" ht="15.75" x14ac:dyDescent="0.3">
      <c r="A56" s="4"/>
      <c r="B56" s="4"/>
      <c r="C56" s="9"/>
      <c r="D56" s="4"/>
      <c r="E56" s="4"/>
      <c r="F56" s="4"/>
    </row>
    <row r="57" spans="1:6" ht="15.75" x14ac:dyDescent="0.3">
      <c r="A57" s="4"/>
      <c r="B57" s="4"/>
      <c r="C57" s="9"/>
      <c r="D57" s="4"/>
      <c r="E57" s="4"/>
      <c r="F57" s="4"/>
    </row>
    <row r="58" spans="1:6" ht="15.75" x14ac:dyDescent="0.3">
      <c r="A58" s="4"/>
      <c r="B58" s="4"/>
      <c r="C58" s="9"/>
      <c r="D58" s="4"/>
      <c r="E58" s="4"/>
      <c r="F58" s="4"/>
    </row>
    <row r="59" spans="1:6" ht="15.75" x14ac:dyDescent="0.3">
      <c r="A59" s="4"/>
      <c r="B59" s="4"/>
      <c r="C59" s="9"/>
      <c r="D59" s="4"/>
      <c r="E59" s="4"/>
      <c r="F59" s="4"/>
    </row>
    <row r="60" spans="1:6" ht="15.75" x14ac:dyDescent="0.3">
      <c r="A60" s="4"/>
      <c r="B60" s="4"/>
      <c r="C60" s="9"/>
      <c r="D60" s="4"/>
      <c r="E60" s="4"/>
      <c r="F60" s="4"/>
    </row>
    <row r="61" spans="1:6" ht="15.75" x14ac:dyDescent="0.3">
      <c r="A61" s="4"/>
      <c r="B61" s="4"/>
      <c r="C61" s="9"/>
      <c r="D61" s="4"/>
      <c r="E61" s="4"/>
      <c r="F61" s="4"/>
    </row>
    <row r="62" spans="1:6" ht="15.75" x14ac:dyDescent="0.3">
      <c r="A62" s="4"/>
      <c r="B62" s="4"/>
      <c r="C62" s="9"/>
      <c r="D62" s="4"/>
      <c r="E62" s="4"/>
      <c r="F62" s="4"/>
    </row>
    <row r="63" spans="1:6" ht="15.75" x14ac:dyDescent="0.3">
      <c r="A63" s="4"/>
      <c r="B63" s="4"/>
      <c r="C63" s="9"/>
      <c r="D63" s="4"/>
      <c r="E63" s="4"/>
      <c r="F63" s="4"/>
    </row>
    <row r="64" spans="1:6" ht="15.75" x14ac:dyDescent="0.3">
      <c r="A64" s="4"/>
      <c r="B64" s="4"/>
      <c r="C64" s="9"/>
      <c r="D64" s="4"/>
      <c r="E64" s="4"/>
      <c r="F64" s="4"/>
    </row>
    <row r="65" spans="1:6" ht="15.75" x14ac:dyDescent="0.3">
      <c r="A65" s="4"/>
      <c r="B65" s="4"/>
      <c r="C65" s="9"/>
      <c r="D65" s="4"/>
      <c r="E65" s="4"/>
      <c r="F65" s="4"/>
    </row>
    <row r="66" spans="1:6" ht="15.75" x14ac:dyDescent="0.3">
      <c r="A66" s="4"/>
      <c r="B66" s="4"/>
      <c r="C66" s="9"/>
      <c r="D66" s="4"/>
      <c r="E66" s="4"/>
      <c r="F66" s="4"/>
    </row>
    <row r="67" spans="1:6" ht="15.75" x14ac:dyDescent="0.3">
      <c r="A67" s="4"/>
      <c r="B67" s="4"/>
      <c r="C67" s="9"/>
      <c r="D67" s="4"/>
      <c r="E67" s="4"/>
      <c r="F67" s="4"/>
    </row>
    <row r="68" spans="1:6" ht="15.75" x14ac:dyDescent="0.3">
      <c r="A68" s="4"/>
      <c r="B68" s="4"/>
      <c r="C68" s="9"/>
      <c r="D68" s="4"/>
      <c r="E68" s="4"/>
      <c r="F68" s="4"/>
    </row>
    <row r="69" spans="1:6" ht="15.75" x14ac:dyDescent="0.3">
      <c r="A69" s="4"/>
      <c r="B69" s="4"/>
      <c r="C69" s="9"/>
      <c r="D69" s="4"/>
      <c r="E69" s="4"/>
      <c r="F69" s="4"/>
    </row>
    <row r="70" spans="1:6" ht="15.75" x14ac:dyDescent="0.3">
      <c r="A70" s="4"/>
      <c r="B70" s="4"/>
      <c r="C70" s="9"/>
      <c r="D70" s="4"/>
      <c r="E70" s="4"/>
      <c r="F70" s="4"/>
    </row>
    <row r="71" spans="1:6" ht="15.75" x14ac:dyDescent="0.3">
      <c r="A71" s="4"/>
      <c r="B71" s="4"/>
      <c r="C71" s="9"/>
      <c r="D71" s="4"/>
      <c r="E71" s="4"/>
      <c r="F71" s="4"/>
    </row>
    <row r="72" spans="1:6" ht="15.75" x14ac:dyDescent="0.3">
      <c r="A72" s="4"/>
      <c r="B72" s="4"/>
      <c r="C72" s="9"/>
      <c r="D72" s="4"/>
      <c r="E72" s="4"/>
      <c r="F72" s="4"/>
    </row>
    <row r="73" spans="1:6" ht="15.75" x14ac:dyDescent="0.3">
      <c r="A73" s="4"/>
      <c r="B73" s="4"/>
      <c r="C73" s="9"/>
      <c r="D73" s="4"/>
      <c r="E73" s="4"/>
      <c r="F73" s="4"/>
    </row>
    <row r="74" spans="1:6" ht="15.75" x14ac:dyDescent="0.3">
      <c r="A74" s="4"/>
      <c r="B74" s="4"/>
      <c r="C74" s="9"/>
      <c r="D74" s="4"/>
      <c r="E74" s="4"/>
      <c r="F74" s="4"/>
    </row>
    <row r="75" spans="1:6" ht="15.75" x14ac:dyDescent="0.3">
      <c r="A75" s="4"/>
      <c r="B75" s="4"/>
      <c r="C75" s="9"/>
      <c r="D75" s="4"/>
      <c r="E75" s="4"/>
      <c r="F75" s="4"/>
    </row>
    <row r="76" spans="1:6" ht="15.75" x14ac:dyDescent="0.3">
      <c r="A76" s="4"/>
      <c r="B76" s="4"/>
      <c r="C76" s="9"/>
      <c r="D76" s="4"/>
      <c r="E76" s="4"/>
      <c r="F76" s="4"/>
    </row>
    <row r="77" spans="1:6" ht="15.75" x14ac:dyDescent="0.3">
      <c r="A77" s="4"/>
      <c r="B77" s="4"/>
      <c r="C77" s="9"/>
      <c r="D77" s="4"/>
      <c r="E77" s="4"/>
      <c r="F77" s="4"/>
    </row>
    <row r="78" spans="1:6" ht="15.75" x14ac:dyDescent="0.3">
      <c r="A78" s="4"/>
      <c r="B78" s="4"/>
      <c r="C78" s="9"/>
      <c r="D78" s="4"/>
      <c r="E78" s="4"/>
      <c r="F78" s="4"/>
    </row>
    <row r="79" spans="1:6" ht="15.75" x14ac:dyDescent="0.3">
      <c r="A79" s="4"/>
      <c r="B79" s="4"/>
      <c r="C79" s="9"/>
      <c r="D79" s="4"/>
      <c r="E79" s="4"/>
      <c r="F79" s="4"/>
    </row>
    <row r="80" spans="1:6" ht="15.75" x14ac:dyDescent="0.3">
      <c r="A80" s="4"/>
      <c r="B80" s="4"/>
      <c r="C80" s="9"/>
      <c r="D80" s="4"/>
      <c r="E80" s="4"/>
      <c r="F80" s="4"/>
    </row>
    <row r="81" spans="1:6" ht="15.75" x14ac:dyDescent="0.3">
      <c r="A81" s="4"/>
      <c r="B81" s="4"/>
      <c r="C81" s="9"/>
      <c r="D81" s="4"/>
      <c r="E81" s="4"/>
      <c r="F81" s="4"/>
    </row>
    <row r="82" spans="1:6" ht="15.75" x14ac:dyDescent="0.3">
      <c r="A82" s="4"/>
      <c r="B82" s="4"/>
      <c r="C82" s="9"/>
      <c r="D82" s="4"/>
      <c r="E82" s="4"/>
      <c r="F82" s="4"/>
    </row>
    <row r="83" spans="1:6" ht="15.75" x14ac:dyDescent="0.3">
      <c r="A83" s="4"/>
      <c r="B83" s="4"/>
      <c r="C83" s="9"/>
      <c r="D83" s="4"/>
      <c r="E83" s="4"/>
      <c r="F83" s="4"/>
    </row>
    <row r="84" spans="1:6" ht="15.75" x14ac:dyDescent="0.3">
      <c r="A84" s="4"/>
      <c r="B84" s="4"/>
      <c r="C84" s="9"/>
      <c r="D84" s="4"/>
      <c r="E84" s="4"/>
      <c r="F84" s="4"/>
    </row>
    <row r="85" spans="1:6" ht="15.75" x14ac:dyDescent="0.3">
      <c r="A85" s="4"/>
      <c r="B85" s="4"/>
      <c r="C85" s="9"/>
      <c r="D85" s="4"/>
      <c r="E85" s="4"/>
      <c r="F85" s="4"/>
    </row>
    <row r="86" spans="1:6" ht="15.75" x14ac:dyDescent="0.3">
      <c r="A86" s="4"/>
      <c r="B86" s="4"/>
      <c r="C86" s="9"/>
      <c r="D86" s="4"/>
      <c r="E86" s="4"/>
      <c r="F86" s="4"/>
    </row>
    <row r="87" spans="1:6" ht="15.75" x14ac:dyDescent="0.3">
      <c r="A87" s="4"/>
      <c r="B87" s="4"/>
      <c r="C87" s="9"/>
      <c r="D87" s="4"/>
      <c r="E87" s="4"/>
      <c r="F87" s="4"/>
    </row>
    <row r="88" spans="1:6" ht="15.75" x14ac:dyDescent="0.3">
      <c r="A88" s="4"/>
      <c r="B88" s="4"/>
      <c r="C88" s="9"/>
      <c r="D88" s="4"/>
      <c r="E88" s="4"/>
      <c r="F88" s="4"/>
    </row>
    <row r="89" spans="1:6" ht="15.75" x14ac:dyDescent="0.3">
      <c r="A89" s="4"/>
      <c r="B89" s="4"/>
      <c r="C89" s="9"/>
      <c r="D89" s="4"/>
      <c r="E89" s="4"/>
      <c r="F89" s="4"/>
    </row>
    <row r="90" spans="1:6" ht="15.75" x14ac:dyDescent="0.3">
      <c r="A90" s="4"/>
      <c r="B90" s="4"/>
      <c r="C90" s="9"/>
      <c r="D90" s="4"/>
      <c r="E90" s="4"/>
      <c r="F90" s="4"/>
    </row>
    <row r="91" spans="1:6" ht="15.75" x14ac:dyDescent="0.3">
      <c r="A91" s="4"/>
      <c r="B91" s="4"/>
      <c r="C91" s="9"/>
      <c r="D91" s="4"/>
      <c r="E91" s="4"/>
      <c r="F91" s="4"/>
    </row>
    <row r="92" spans="1:6" ht="15.75" x14ac:dyDescent="0.3">
      <c r="A92" s="4"/>
      <c r="B92" s="4"/>
      <c r="C92" s="9"/>
      <c r="D92" s="4"/>
      <c r="E92" s="4"/>
      <c r="F92" s="4"/>
    </row>
    <row r="93" spans="1:6" ht="15.75" x14ac:dyDescent="0.3">
      <c r="A93" s="4"/>
      <c r="B93" s="4"/>
      <c r="C93" s="9"/>
      <c r="D93" s="4"/>
      <c r="E93" s="4"/>
      <c r="F93" s="4"/>
    </row>
    <row r="94" spans="1:6" ht="15.75" x14ac:dyDescent="0.3">
      <c r="A94" s="4"/>
      <c r="B94" s="4"/>
      <c r="C94" s="9"/>
      <c r="D94" s="4"/>
      <c r="E94" s="4"/>
      <c r="F94" s="4"/>
    </row>
    <row r="95" spans="1:6" ht="15.75" x14ac:dyDescent="0.3">
      <c r="A95" s="4"/>
      <c r="B95" s="4"/>
      <c r="C95" s="4"/>
      <c r="D95" s="4"/>
      <c r="E95" s="4"/>
      <c r="F95" s="4"/>
    </row>
    <row r="96" spans="1:6" ht="15.75" x14ac:dyDescent="0.3">
      <c r="A96" s="4"/>
      <c r="B96" s="4"/>
      <c r="C96" s="4"/>
      <c r="D96" s="4"/>
      <c r="E96" s="4"/>
      <c r="F96" s="4"/>
    </row>
    <row r="97" spans="1:6" ht="15.75" x14ac:dyDescent="0.3">
      <c r="A97" s="4"/>
      <c r="B97" s="4"/>
      <c r="C97" s="4"/>
      <c r="D97" s="4"/>
      <c r="E97" s="4"/>
      <c r="F97" s="4"/>
    </row>
    <row r="98" spans="1:6" ht="15.75" x14ac:dyDescent="0.3">
      <c r="A98" s="4"/>
      <c r="B98" s="4"/>
      <c r="C98" s="4"/>
      <c r="D98" s="4"/>
      <c r="E98" s="4"/>
      <c r="F98" s="4"/>
    </row>
    <row r="99" spans="1:6" ht="15.75" x14ac:dyDescent="0.3">
      <c r="A99" s="4"/>
      <c r="B99" s="4"/>
      <c r="C99" s="4"/>
      <c r="D99" s="4"/>
      <c r="E99" s="4"/>
      <c r="F99" s="4"/>
    </row>
    <row r="100" spans="1:6" ht="15.75" x14ac:dyDescent="0.3">
      <c r="A100" s="4"/>
      <c r="B100" s="4"/>
      <c r="C100" s="4"/>
      <c r="D100" s="4"/>
      <c r="E100" s="4"/>
      <c r="F100" s="4"/>
    </row>
    <row r="101" spans="1:6" ht="15.75" x14ac:dyDescent="0.3">
      <c r="A101" s="4"/>
      <c r="B101" s="4"/>
      <c r="C101" s="4"/>
      <c r="D101" s="4"/>
      <c r="E101" s="4"/>
      <c r="F101" s="4"/>
    </row>
    <row r="102" spans="1:6" ht="15.75" x14ac:dyDescent="0.3">
      <c r="A102" s="4"/>
      <c r="B102" s="4"/>
      <c r="C102" s="4"/>
      <c r="D102" s="4"/>
      <c r="E102" s="4"/>
      <c r="F102" s="4"/>
    </row>
    <row r="103" spans="1:6" ht="15.75" x14ac:dyDescent="0.3">
      <c r="A103" s="4"/>
      <c r="B103" s="4"/>
      <c r="C103" s="4"/>
      <c r="D103" s="4"/>
      <c r="E103" s="4"/>
      <c r="F103" s="4"/>
    </row>
    <row r="104" spans="1:6" ht="15.75" x14ac:dyDescent="0.3">
      <c r="A104" s="4"/>
      <c r="B104" s="4"/>
      <c r="C104" s="4"/>
      <c r="D104" s="4"/>
      <c r="E104" s="4"/>
      <c r="F104" s="4"/>
    </row>
    <row r="105" spans="1:6" ht="15.75" x14ac:dyDescent="0.3">
      <c r="A105" s="4"/>
      <c r="B105" s="4"/>
      <c r="C105" s="4"/>
      <c r="D105" s="4"/>
      <c r="E105" s="4"/>
      <c r="F105" s="4"/>
    </row>
    <row r="106" spans="1:6" ht="15.75" x14ac:dyDescent="0.3">
      <c r="A106" s="4"/>
      <c r="B106" s="4"/>
      <c r="C106" s="4"/>
      <c r="D106" s="4"/>
      <c r="E106" s="4"/>
      <c r="F106" s="4"/>
    </row>
    <row r="107" spans="1:6" ht="15.75" x14ac:dyDescent="0.3">
      <c r="A107" s="4"/>
      <c r="B107" s="4"/>
      <c r="C107" s="4"/>
      <c r="D107" s="4"/>
      <c r="E107" s="4"/>
      <c r="F107" s="4"/>
    </row>
    <row r="108" spans="1:6" ht="15.75" x14ac:dyDescent="0.3">
      <c r="A108" s="4"/>
      <c r="B108" s="4"/>
      <c r="C108" s="4"/>
      <c r="D108" s="4"/>
      <c r="E108" s="4"/>
      <c r="F108" s="4"/>
    </row>
    <row r="109" spans="1:6" ht="15.75" x14ac:dyDescent="0.3">
      <c r="A109" s="4"/>
      <c r="B109" s="4"/>
      <c r="C109" s="4"/>
      <c r="D109" s="4"/>
      <c r="E109" s="4"/>
      <c r="F109" s="4"/>
    </row>
    <row r="110" spans="1:6" ht="15.75" x14ac:dyDescent="0.3">
      <c r="A110" s="4"/>
      <c r="B110" s="4"/>
      <c r="C110" s="4"/>
      <c r="D110" s="4"/>
      <c r="E110" s="4"/>
      <c r="F110" s="4"/>
    </row>
    <row r="111" spans="1:6" ht="15.75" x14ac:dyDescent="0.3">
      <c r="A111" s="4"/>
      <c r="B111" s="4"/>
      <c r="C111" s="4"/>
      <c r="D111" s="4"/>
      <c r="E111" s="4"/>
      <c r="F111" s="4"/>
    </row>
    <row r="112" spans="1:6" ht="15.75" x14ac:dyDescent="0.3">
      <c r="A112" s="4"/>
      <c r="B112" s="4"/>
      <c r="C112" s="4"/>
      <c r="D112" s="4"/>
      <c r="E112" s="4"/>
      <c r="F112" s="4"/>
    </row>
    <row r="113" spans="1:6" ht="15.75" x14ac:dyDescent="0.3">
      <c r="A113" s="4"/>
      <c r="B113" s="4"/>
      <c r="C113" s="4"/>
      <c r="D113" s="4"/>
      <c r="E113" s="4"/>
      <c r="F113" s="4"/>
    </row>
    <row r="114" spans="1:6" ht="15.75" x14ac:dyDescent="0.3">
      <c r="A114" s="4"/>
      <c r="B114" s="4"/>
      <c r="C114" s="4"/>
      <c r="D114" s="4"/>
      <c r="E114" s="4"/>
      <c r="F114" s="4"/>
    </row>
    <row r="115" spans="1:6" ht="15.75" x14ac:dyDescent="0.3">
      <c r="A115" s="4"/>
      <c r="B115" s="4"/>
      <c r="C115" s="4"/>
      <c r="D115" s="4"/>
      <c r="E115" s="4"/>
      <c r="F115" s="4"/>
    </row>
    <row r="116" spans="1:6" ht="15.75" x14ac:dyDescent="0.3">
      <c r="A116" s="4"/>
      <c r="B116" s="4"/>
      <c r="C116" s="4"/>
      <c r="D116" s="4"/>
      <c r="E116" s="4"/>
      <c r="F116" s="4"/>
    </row>
    <row r="117" spans="1:6" ht="15.75" x14ac:dyDescent="0.3">
      <c r="A117" s="4"/>
      <c r="B117" s="4"/>
      <c r="C117" s="4"/>
      <c r="D117" s="4"/>
      <c r="E117" s="4"/>
      <c r="F117" s="4"/>
    </row>
    <row r="118" spans="1:6" ht="15.75" x14ac:dyDescent="0.3">
      <c r="A118" s="4"/>
      <c r="B118" s="4"/>
      <c r="C118" s="4"/>
      <c r="D118" s="4"/>
      <c r="E118" s="4"/>
      <c r="F118" s="4"/>
    </row>
    <row r="119" spans="1:6" ht="15.75" x14ac:dyDescent="0.3">
      <c r="A119" s="4"/>
      <c r="B119" s="4"/>
      <c r="C119" s="4"/>
      <c r="D119" s="4"/>
      <c r="E119" s="4"/>
      <c r="F119" s="4"/>
    </row>
    <row r="120" spans="1:6" ht="15.75" x14ac:dyDescent="0.3">
      <c r="A120" s="4"/>
      <c r="B120" s="4"/>
      <c r="C120" s="4"/>
      <c r="D120" s="4"/>
      <c r="E120" s="4"/>
      <c r="F120" s="4"/>
    </row>
    <row r="121" spans="1:6" ht="15.75" x14ac:dyDescent="0.3">
      <c r="A121" s="4"/>
      <c r="B121" s="4"/>
      <c r="C121" s="4"/>
      <c r="D121" s="4"/>
      <c r="E121" s="4"/>
      <c r="F121" s="4"/>
    </row>
    <row r="122" spans="1:6" ht="15.75" x14ac:dyDescent="0.3">
      <c r="A122" s="4"/>
      <c r="B122" s="4"/>
      <c r="C122" s="4"/>
      <c r="D122" s="4"/>
      <c r="E122" s="4"/>
      <c r="F122" s="4"/>
    </row>
    <row r="123" spans="1:6" ht="15.75" x14ac:dyDescent="0.3">
      <c r="A123" s="4"/>
      <c r="B123" s="4"/>
      <c r="C123" s="4"/>
      <c r="D123" s="4"/>
      <c r="E123" s="4"/>
      <c r="F123" s="4"/>
    </row>
    <row r="124" spans="1:6" ht="15.75" x14ac:dyDescent="0.3">
      <c r="A124" s="4"/>
      <c r="B124" s="4"/>
      <c r="C124" s="4"/>
      <c r="D124" s="4"/>
      <c r="E124" s="4"/>
      <c r="F124" s="4"/>
    </row>
    <row r="125" spans="1:6" ht="15.75" x14ac:dyDescent="0.3">
      <c r="A125" s="4"/>
      <c r="B125" s="4"/>
      <c r="C125" s="4"/>
      <c r="D125" s="4"/>
      <c r="E125" s="4"/>
      <c r="F125" s="4"/>
    </row>
    <row r="126" spans="1:6" ht="15.75" x14ac:dyDescent="0.3">
      <c r="A126" s="4"/>
      <c r="B126" s="4"/>
      <c r="C126" s="4"/>
      <c r="D126" s="4"/>
      <c r="E126" s="4"/>
      <c r="F126" s="4"/>
    </row>
    <row r="127" spans="1:6" ht="15.75" x14ac:dyDescent="0.3">
      <c r="A127" s="4"/>
      <c r="B127" s="4"/>
      <c r="C127" s="4"/>
      <c r="D127" s="4"/>
      <c r="E127" s="4"/>
      <c r="F127" s="4"/>
    </row>
    <row r="128" spans="1:6" ht="15.75" x14ac:dyDescent="0.3">
      <c r="A128" s="4"/>
      <c r="B128" s="4"/>
      <c r="C128" s="4"/>
      <c r="D128" s="4"/>
      <c r="E128" s="4"/>
      <c r="F128" s="4"/>
    </row>
    <row r="129" spans="1:6" ht="15.75" x14ac:dyDescent="0.3">
      <c r="A129" s="4"/>
      <c r="B129" s="4"/>
      <c r="C129" s="4"/>
      <c r="D129" s="4"/>
      <c r="E129" s="4"/>
      <c r="F129" s="4"/>
    </row>
    <row r="130" spans="1:6" ht="15.75" x14ac:dyDescent="0.3">
      <c r="A130" s="4"/>
      <c r="B130" s="4"/>
      <c r="C130" s="4"/>
      <c r="D130" s="4"/>
      <c r="E130" s="4"/>
      <c r="F130" s="4"/>
    </row>
    <row r="131" spans="1:6" ht="15.75" x14ac:dyDescent="0.3">
      <c r="A131" s="4"/>
      <c r="B131" s="4"/>
      <c r="C131" s="4"/>
      <c r="D131" s="4"/>
      <c r="E131" s="4"/>
      <c r="F131" s="4"/>
    </row>
    <row r="132" spans="1:6" ht="15.75" x14ac:dyDescent="0.3">
      <c r="A132" s="4"/>
      <c r="B132" s="4"/>
      <c r="C132" s="4"/>
      <c r="D132" s="4"/>
      <c r="E132" s="4"/>
      <c r="F132" s="4"/>
    </row>
    <row r="133" spans="1:6" ht="15.75" x14ac:dyDescent="0.3">
      <c r="A133" s="4"/>
      <c r="B133" s="4"/>
      <c r="C133" s="4"/>
      <c r="D133" s="4"/>
      <c r="E133" s="4"/>
      <c r="F133" s="4"/>
    </row>
    <row r="134" spans="1:6" ht="15.75" x14ac:dyDescent="0.3">
      <c r="A134" s="4"/>
      <c r="B134" s="4"/>
      <c r="C134" s="4"/>
      <c r="D134" s="4"/>
      <c r="E134" s="4"/>
      <c r="F134" s="4"/>
    </row>
    <row r="135" spans="1:6" ht="15.75" x14ac:dyDescent="0.3">
      <c r="A135" s="4"/>
      <c r="B135" s="4"/>
      <c r="C135" s="4"/>
      <c r="D135" s="4"/>
      <c r="E135" s="4"/>
      <c r="F135" s="4"/>
    </row>
    <row r="136" spans="1:6" ht="15.75" x14ac:dyDescent="0.3">
      <c r="A136" s="4"/>
      <c r="B136" s="4"/>
      <c r="C136" s="4"/>
      <c r="D136" s="4"/>
      <c r="E136" s="4"/>
      <c r="F136" s="4"/>
    </row>
    <row r="137" spans="1:6" ht="15.75" x14ac:dyDescent="0.3">
      <c r="A137" s="4"/>
      <c r="B137" s="4"/>
      <c r="C137" s="4"/>
      <c r="D137" s="4"/>
      <c r="E137" s="4"/>
      <c r="F137" s="4"/>
    </row>
    <row r="138" spans="1:6" ht="15.75" x14ac:dyDescent="0.3">
      <c r="A138" s="4"/>
      <c r="B138" s="4"/>
      <c r="C138" s="4"/>
      <c r="D138" s="4"/>
      <c r="E138" s="4"/>
      <c r="F138" s="4"/>
    </row>
    <row r="139" spans="1:6" ht="15.75" x14ac:dyDescent="0.3">
      <c r="A139" s="4"/>
      <c r="B139" s="4"/>
      <c r="C139" s="4"/>
      <c r="D139" s="4"/>
      <c r="E139" s="4"/>
      <c r="F139" s="4"/>
    </row>
    <row r="140" spans="1:6" ht="15.75" x14ac:dyDescent="0.3">
      <c r="A140" s="4"/>
      <c r="B140" s="4"/>
      <c r="C140" s="4"/>
      <c r="D140" s="4"/>
      <c r="E140" s="4"/>
      <c r="F140" s="4"/>
    </row>
    <row r="141" spans="1:6" ht="15.75" x14ac:dyDescent="0.3">
      <c r="A141" s="4"/>
      <c r="B141" s="4"/>
      <c r="C141" s="4"/>
      <c r="D141" s="4"/>
      <c r="E141" s="4"/>
      <c r="F141" s="4"/>
    </row>
    <row r="142" spans="1:6" ht="15.75" x14ac:dyDescent="0.3">
      <c r="A142" s="4"/>
      <c r="B142" s="4"/>
      <c r="C142" s="4"/>
      <c r="D142" s="4"/>
      <c r="E142" s="4"/>
      <c r="F142" s="4"/>
    </row>
    <row r="143" spans="1:6" ht="15.75" x14ac:dyDescent="0.3">
      <c r="A143" s="4"/>
      <c r="B143" s="4"/>
      <c r="C143" s="4"/>
      <c r="D143" s="4"/>
      <c r="E143" s="4"/>
      <c r="F143" s="4"/>
    </row>
    <row r="144" spans="1:6" ht="15.75" x14ac:dyDescent="0.3">
      <c r="A144" s="4"/>
      <c r="B144" s="4"/>
      <c r="C144" s="4"/>
      <c r="D144" s="4"/>
      <c r="E144" s="4"/>
      <c r="F144" s="4"/>
    </row>
    <row r="145" spans="1:6" ht="15.75" x14ac:dyDescent="0.3">
      <c r="A145" s="4"/>
      <c r="B145" s="4"/>
      <c r="C145" s="4"/>
      <c r="D145" s="4"/>
      <c r="E145" s="4"/>
      <c r="F145" s="4"/>
    </row>
    <row r="146" spans="1:6" ht="15.75" x14ac:dyDescent="0.3">
      <c r="A146" s="4"/>
      <c r="B146" s="4"/>
      <c r="C146" s="4"/>
      <c r="D146" s="4"/>
      <c r="E146" s="4"/>
      <c r="F146" s="4"/>
    </row>
    <row r="147" spans="1:6" ht="15.75" x14ac:dyDescent="0.3">
      <c r="A147" s="4"/>
      <c r="B147" s="4"/>
      <c r="C147" s="4"/>
      <c r="D147" s="4"/>
      <c r="E147" s="4"/>
      <c r="F147" s="4"/>
    </row>
    <row r="148" spans="1:6" ht="15.75" x14ac:dyDescent="0.3">
      <c r="A148" s="4"/>
      <c r="B148" s="4"/>
      <c r="C148" s="4"/>
      <c r="D148" s="4"/>
      <c r="E148" s="4"/>
      <c r="F148" s="4"/>
    </row>
    <row r="149" spans="1:6" ht="15.75" x14ac:dyDescent="0.3">
      <c r="A149" s="4"/>
      <c r="B149" s="4"/>
      <c r="C149" s="4"/>
      <c r="D149" s="4"/>
      <c r="E149" s="4"/>
      <c r="F149" s="4"/>
    </row>
    <row r="150" spans="1:6" ht="15.75" x14ac:dyDescent="0.3">
      <c r="A150" s="4"/>
      <c r="B150" s="4"/>
      <c r="C150" s="4"/>
      <c r="D150" s="4"/>
      <c r="E150" s="4"/>
      <c r="F150" s="4"/>
    </row>
    <row r="151" spans="1:6" ht="15.75" x14ac:dyDescent="0.3">
      <c r="A151" s="4"/>
      <c r="B151" s="4"/>
      <c r="C151" s="4"/>
      <c r="D151" s="4"/>
      <c r="E151" s="4"/>
      <c r="F151" s="4"/>
    </row>
    <row r="152" spans="1:6" ht="15.75" x14ac:dyDescent="0.3">
      <c r="A152" s="4"/>
      <c r="B152" s="4"/>
      <c r="C152" s="4"/>
      <c r="D152" s="4"/>
      <c r="E152" s="4"/>
      <c r="F152" s="4"/>
    </row>
    <row r="153" spans="1:6" ht="15.75" x14ac:dyDescent="0.3">
      <c r="A153" s="4"/>
      <c r="B153" s="4"/>
      <c r="C153" s="4"/>
      <c r="D153" s="4"/>
      <c r="E153" s="4"/>
      <c r="F153" s="4"/>
    </row>
    <row r="154" spans="1:6" ht="15.75" x14ac:dyDescent="0.3">
      <c r="A154" s="4"/>
      <c r="B154" s="4"/>
      <c r="C154" s="4"/>
      <c r="D154" s="4"/>
      <c r="E154" s="4"/>
      <c r="F154" s="4"/>
    </row>
    <row r="155" spans="1:6" ht="15.75" x14ac:dyDescent="0.3">
      <c r="A155" s="4"/>
      <c r="B155" s="4"/>
      <c r="C155" s="4"/>
      <c r="D155" s="4"/>
      <c r="E155" s="4"/>
      <c r="F155" s="4"/>
    </row>
    <row r="156" spans="1:6" ht="15.75" x14ac:dyDescent="0.3">
      <c r="A156" s="4"/>
      <c r="B156" s="4"/>
      <c r="C156" s="4"/>
      <c r="D156" s="4"/>
      <c r="E156" s="4"/>
      <c r="F156" s="4"/>
    </row>
    <row r="157" spans="1:6" ht="15.75" x14ac:dyDescent="0.3">
      <c r="A157" s="4"/>
      <c r="B157" s="4"/>
      <c r="C157" s="4"/>
      <c r="D157" s="4"/>
      <c r="E157" s="4"/>
      <c r="F157" s="4"/>
    </row>
    <row r="158" spans="1:6" ht="15.75" x14ac:dyDescent="0.3">
      <c r="A158" s="4"/>
      <c r="B158" s="4"/>
      <c r="C158" s="4"/>
      <c r="D158" s="4"/>
      <c r="E158" s="4"/>
      <c r="F158" s="4"/>
    </row>
    <row r="159" spans="1:6" ht="15.75" x14ac:dyDescent="0.3">
      <c r="A159" s="4"/>
      <c r="B159" s="4"/>
      <c r="C159" s="4"/>
      <c r="D159" s="4"/>
      <c r="E159" s="4"/>
      <c r="F159" s="4"/>
    </row>
    <row r="160" spans="1:6" ht="15.75" x14ac:dyDescent="0.3">
      <c r="A160" s="4"/>
      <c r="B160" s="4"/>
      <c r="C160" s="4"/>
      <c r="D160" s="4"/>
      <c r="E160" s="4"/>
      <c r="F160" s="4"/>
    </row>
    <row r="161" spans="1:6" ht="15.75" x14ac:dyDescent="0.3">
      <c r="A161" s="4"/>
      <c r="B161" s="4"/>
      <c r="C161" s="4"/>
      <c r="D161" s="4"/>
      <c r="E161" s="4"/>
      <c r="F161" s="4"/>
    </row>
    <row r="162" spans="1:6" ht="15.75" x14ac:dyDescent="0.3">
      <c r="A162" s="4"/>
      <c r="B162" s="4"/>
      <c r="C162" s="4"/>
      <c r="D162" s="4"/>
      <c r="E162" s="4"/>
      <c r="F162" s="4"/>
    </row>
    <row r="163" spans="1:6" ht="15.75" x14ac:dyDescent="0.3">
      <c r="A163" s="4"/>
      <c r="B163" s="4"/>
      <c r="C163" s="4"/>
      <c r="D163" s="4"/>
      <c r="E163" s="4"/>
      <c r="F163" s="4"/>
    </row>
    <row r="164" spans="1:6" ht="15.75" x14ac:dyDescent="0.3">
      <c r="A164" s="4"/>
      <c r="B164" s="4"/>
      <c r="C164" s="4"/>
      <c r="D164" s="4"/>
      <c r="E164" s="4"/>
      <c r="F164" s="4"/>
    </row>
    <row r="165" spans="1:6" ht="15.75" x14ac:dyDescent="0.3">
      <c r="A165" s="4"/>
      <c r="B165" s="4"/>
      <c r="C165" s="4"/>
      <c r="D165" s="4"/>
      <c r="E165" s="4"/>
      <c r="F165" s="4"/>
    </row>
    <row r="166" spans="1:6" ht="15.75" x14ac:dyDescent="0.3">
      <c r="A166" s="4"/>
      <c r="B166" s="4"/>
      <c r="C166" s="4"/>
      <c r="D166" s="4"/>
      <c r="E166" s="4"/>
      <c r="F166" s="4"/>
    </row>
    <row r="167" spans="1:6" ht="15.75" x14ac:dyDescent="0.3">
      <c r="A167" s="4"/>
      <c r="B167" s="4"/>
      <c r="C167" s="4"/>
      <c r="D167" s="4"/>
      <c r="E167" s="4"/>
      <c r="F167" s="4"/>
    </row>
    <row r="168" spans="1:6" ht="15.75" x14ac:dyDescent="0.3">
      <c r="A168" s="4"/>
      <c r="B168" s="4"/>
      <c r="C168" s="4"/>
      <c r="D168" s="4"/>
      <c r="E168" s="4"/>
      <c r="F168" s="4"/>
    </row>
    <row r="169" spans="1:6" ht="15.75" x14ac:dyDescent="0.3">
      <c r="A169" s="4"/>
      <c r="B169" s="4"/>
      <c r="C169" s="4"/>
      <c r="D169" s="4"/>
      <c r="E169" s="4"/>
      <c r="F169" s="4"/>
    </row>
    <row r="170" spans="1:6" ht="15.75" x14ac:dyDescent="0.3">
      <c r="A170" s="4"/>
      <c r="B170" s="4"/>
      <c r="C170" s="4"/>
      <c r="D170" s="4"/>
      <c r="E170" s="4"/>
      <c r="F170" s="4"/>
    </row>
    <row r="171" spans="1:6" ht="15.75" x14ac:dyDescent="0.3">
      <c r="A171" s="4"/>
      <c r="B171" s="4"/>
      <c r="C171" s="4"/>
      <c r="D171" s="4"/>
      <c r="E171" s="4"/>
      <c r="F171" s="4"/>
    </row>
    <row r="172" spans="1:6" ht="15.75" x14ac:dyDescent="0.3">
      <c r="A172" s="4"/>
      <c r="B172" s="4"/>
      <c r="C172" s="4"/>
      <c r="D172" s="4"/>
      <c r="E172" s="4"/>
      <c r="F172" s="4"/>
    </row>
    <row r="173" spans="1:6" ht="15.75" x14ac:dyDescent="0.3">
      <c r="A173" s="4"/>
      <c r="B173" s="4"/>
      <c r="C173" s="4"/>
      <c r="D173" s="4"/>
      <c r="E173" s="4"/>
      <c r="F173" s="4"/>
    </row>
    <row r="174" spans="1:6" ht="15.75" x14ac:dyDescent="0.3">
      <c r="A174" s="4"/>
      <c r="B174" s="4"/>
      <c r="C174" s="4"/>
      <c r="D174" s="4"/>
      <c r="E174" s="4"/>
      <c r="F174" s="4"/>
    </row>
    <row r="175" spans="1:6" ht="15.75" x14ac:dyDescent="0.3">
      <c r="A175" s="4"/>
      <c r="B175" s="4"/>
      <c r="C175" s="4"/>
      <c r="D175" s="4"/>
      <c r="E175" s="4"/>
      <c r="F175" s="4"/>
    </row>
    <row r="176" spans="1:6" ht="15.75" x14ac:dyDescent="0.3">
      <c r="A176" s="4"/>
      <c r="B176" s="4"/>
      <c r="C176" s="4"/>
      <c r="D176" s="4"/>
      <c r="E176" s="4"/>
      <c r="F176" s="4"/>
    </row>
    <row r="177" spans="1:6" ht="15.75" x14ac:dyDescent="0.3">
      <c r="A177" s="4"/>
      <c r="B177" s="4"/>
      <c r="C177" s="4"/>
      <c r="D177" s="4"/>
      <c r="E177" s="4"/>
      <c r="F177" s="4"/>
    </row>
    <row r="178" spans="1:6" ht="15.75" x14ac:dyDescent="0.3">
      <c r="A178" s="4"/>
      <c r="B178" s="4"/>
      <c r="C178" s="4"/>
      <c r="D178" s="4"/>
      <c r="E178" s="4"/>
      <c r="F178" s="4"/>
    </row>
    <row r="179" spans="1:6" ht="15.75" x14ac:dyDescent="0.3">
      <c r="A179" s="4"/>
      <c r="B179" s="4"/>
      <c r="C179" s="4"/>
      <c r="D179" s="4"/>
      <c r="E179" s="4"/>
      <c r="F179" s="4"/>
    </row>
    <row r="180" spans="1:6" ht="15.75" x14ac:dyDescent="0.3">
      <c r="A180" s="4"/>
      <c r="B180" s="4"/>
      <c r="C180" s="4"/>
      <c r="D180" s="4"/>
      <c r="E180" s="4"/>
      <c r="F180" s="4"/>
    </row>
    <row r="181" spans="1:6" ht="15.75" x14ac:dyDescent="0.3">
      <c r="A181" s="4"/>
      <c r="B181" s="4"/>
      <c r="C181" s="4"/>
      <c r="D181" s="4"/>
      <c r="E181" s="4"/>
      <c r="F181" s="4"/>
    </row>
    <row r="182" spans="1:6" ht="15.75" x14ac:dyDescent="0.3">
      <c r="A182" s="4"/>
      <c r="B182" s="4"/>
      <c r="C182" s="4"/>
      <c r="D182" s="4"/>
      <c r="E182" s="4"/>
      <c r="F182" s="4"/>
    </row>
    <row r="183" spans="1:6" ht="15.75" x14ac:dyDescent="0.3">
      <c r="A183" s="4"/>
      <c r="B183" s="4"/>
      <c r="C183" s="4"/>
      <c r="D183" s="4"/>
      <c r="E183" s="4"/>
      <c r="F183" s="4"/>
    </row>
    <row r="184" spans="1:6" ht="15.75" x14ac:dyDescent="0.3">
      <c r="A184" s="4"/>
      <c r="B184" s="4"/>
      <c r="C184" s="4"/>
      <c r="D184" s="4"/>
      <c r="E184" s="4"/>
      <c r="F184" s="4"/>
    </row>
    <row r="185" spans="1:6" ht="15.75" x14ac:dyDescent="0.3">
      <c r="A185" s="4"/>
      <c r="B185" s="4"/>
      <c r="C185" s="4"/>
      <c r="D185" s="4"/>
      <c r="E185" s="4"/>
      <c r="F185" s="4"/>
    </row>
    <row r="186" spans="1:6" ht="15.75" x14ac:dyDescent="0.3">
      <c r="A186" s="4"/>
      <c r="B186" s="4"/>
      <c r="C186" s="4"/>
      <c r="D186" s="4"/>
      <c r="E186" s="4"/>
      <c r="F186" s="4"/>
    </row>
    <row r="187" spans="1:6" ht="15.75" x14ac:dyDescent="0.3">
      <c r="A187" s="4"/>
      <c r="B187" s="4"/>
      <c r="C187" s="4"/>
      <c r="D187" s="4"/>
      <c r="E187" s="4"/>
      <c r="F187" s="4"/>
    </row>
    <row r="188" spans="1:6" ht="15.75" x14ac:dyDescent="0.3">
      <c r="A188" s="4"/>
      <c r="B188" s="4"/>
      <c r="C188" s="4"/>
      <c r="D188" s="4"/>
      <c r="E188" s="4"/>
      <c r="F188" s="4"/>
    </row>
    <row r="189" spans="1:6" ht="15.75" x14ac:dyDescent="0.3">
      <c r="A189" s="4"/>
      <c r="B189" s="4"/>
      <c r="C189" s="4"/>
      <c r="D189" s="4"/>
      <c r="E189" s="4"/>
      <c r="F189" s="4"/>
    </row>
    <row r="190" spans="1:6" ht="15.75" x14ac:dyDescent="0.3">
      <c r="A190" s="4"/>
      <c r="B190" s="4"/>
      <c r="C190" s="4"/>
      <c r="D190" s="4"/>
      <c r="E190" s="4"/>
      <c r="F190" s="4"/>
    </row>
    <row r="191" spans="1:6" ht="15.75" x14ac:dyDescent="0.3">
      <c r="A191" s="4"/>
      <c r="B191" s="4"/>
      <c r="C191" s="4"/>
      <c r="D191" s="4"/>
      <c r="E191" s="4"/>
      <c r="F191" s="4"/>
    </row>
    <row r="192" spans="1:6" ht="15.75" x14ac:dyDescent="0.3">
      <c r="A192" s="4"/>
      <c r="B192" s="4"/>
      <c r="C192" s="4"/>
      <c r="D192" s="4"/>
      <c r="E192" s="4"/>
      <c r="F192" s="4"/>
    </row>
    <row r="193" spans="1:6" ht="15.75" x14ac:dyDescent="0.3">
      <c r="A193" s="4"/>
      <c r="B193" s="4"/>
      <c r="C193" s="4"/>
      <c r="D193" s="4"/>
      <c r="E193" s="4"/>
      <c r="F193" s="4"/>
    </row>
    <row r="194" spans="1:6" ht="15.75" x14ac:dyDescent="0.3">
      <c r="A194" s="4"/>
      <c r="B194" s="4"/>
      <c r="C194" s="4"/>
      <c r="D194" s="4"/>
      <c r="E194" s="4"/>
      <c r="F194" s="4"/>
    </row>
    <row r="195" spans="1:6" ht="15.75" x14ac:dyDescent="0.3">
      <c r="A195" s="4"/>
      <c r="B195" s="4"/>
      <c r="C195" s="4"/>
      <c r="D195" s="4"/>
      <c r="E195" s="4"/>
      <c r="F195" s="4"/>
    </row>
    <row r="196" spans="1:6" ht="15.75" x14ac:dyDescent="0.3">
      <c r="A196" s="4"/>
      <c r="B196" s="4"/>
      <c r="C196" s="4"/>
      <c r="D196" s="4"/>
      <c r="E196" s="4"/>
      <c r="F196" s="4"/>
    </row>
    <row r="197" spans="1:6" ht="15.75" x14ac:dyDescent="0.3">
      <c r="A197" s="4"/>
      <c r="B197" s="4"/>
      <c r="C197" s="4"/>
      <c r="D197" s="4"/>
      <c r="E197" s="4"/>
      <c r="F197" s="4"/>
    </row>
    <row r="198" spans="1:6" ht="15.75" x14ac:dyDescent="0.3">
      <c r="A198" s="4"/>
      <c r="B198" s="4"/>
      <c r="C198" s="4"/>
      <c r="D198" s="4"/>
      <c r="E198" s="4"/>
      <c r="F198" s="4"/>
    </row>
    <row r="199" spans="1:6" ht="15.75" x14ac:dyDescent="0.3">
      <c r="A199" s="4"/>
      <c r="B199" s="4"/>
      <c r="C199" s="4"/>
      <c r="D199" s="4"/>
      <c r="E199" s="4"/>
      <c r="F199" s="4"/>
    </row>
    <row r="200" spans="1:6" ht="15.75" x14ac:dyDescent="0.3">
      <c r="A200" s="4"/>
      <c r="B200" s="4"/>
      <c r="C200" s="4"/>
      <c r="D200" s="4"/>
      <c r="E200" s="4"/>
      <c r="F200" s="4"/>
    </row>
    <row r="201" spans="1:6" ht="15.75" x14ac:dyDescent="0.3">
      <c r="A201" s="4"/>
      <c r="B201" s="4"/>
      <c r="C201" s="4"/>
      <c r="D201" s="4"/>
      <c r="E201" s="4"/>
      <c r="F201" s="4"/>
    </row>
    <row r="202" spans="1:6" ht="15.75" x14ac:dyDescent="0.3">
      <c r="A202" s="4"/>
      <c r="B202" s="4"/>
      <c r="C202" s="4"/>
      <c r="D202" s="4"/>
      <c r="E202" s="4"/>
      <c r="F202" s="4"/>
    </row>
    <row r="203" spans="1:6" ht="15.75" x14ac:dyDescent="0.3">
      <c r="A203" s="4"/>
      <c r="B203" s="4"/>
      <c r="C203" s="4"/>
      <c r="D203" s="4"/>
      <c r="E203" s="4"/>
      <c r="F203" s="4"/>
    </row>
    <row r="204" spans="1:6" ht="15.75" x14ac:dyDescent="0.3">
      <c r="A204" s="4"/>
      <c r="B204" s="4"/>
      <c r="C204" s="4"/>
      <c r="D204" s="4"/>
      <c r="E204" s="4"/>
      <c r="F204" s="4"/>
    </row>
    <row r="205" spans="1:6" ht="15.75" x14ac:dyDescent="0.3">
      <c r="A205" s="4"/>
      <c r="B205" s="4"/>
      <c r="C205" s="4"/>
      <c r="D205" s="4"/>
      <c r="E205" s="4"/>
      <c r="F205" s="4"/>
    </row>
    <row r="206" spans="1:6" ht="15.75" x14ac:dyDescent="0.3">
      <c r="A206" s="4"/>
      <c r="B206" s="4"/>
      <c r="C206" s="4"/>
      <c r="D206" s="4"/>
      <c r="E206" s="4"/>
      <c r="F206" s="4"/>
    </row>
    <row r="207" spans="1:6" ht="15.75" x14ac:dyDescent="0.3">
      <c r="A207" s="4"/>
      <c r="B207" s="4"/>
      <c r="C207" s="4"/>
      <c r="D207" s="4"/>
      <c r="E207" s="4"/>
      <c r="F207" s="4"/>
    </row>
    <row r="208" spans="1:6" ht="15.75" x14ac:dyDescent="0.3">
      <c r="A208" s="4"/>
      <c r="B208" s="4"/>
      <c r="C208" s="4"/>
      <c r="D208" s="4"/>
      <c r="E208" s="4"/>
      <c r="F208" s="4"/>
    </row>
    <row r="209" spans="1:6" ht="15.75" x14ac:dyDescent="0.3">
      <c r="A209" s="4"/>
      <c r="B209" s="4"/>
      <c r="C209" s="4"/>
      <c r="D209" s="4"/>
      <c r="E209" s="4"/>
      <c r="F209" s="4"/>
    </row>
    <row r="210" spans="1:6" ht="15.75" x14ac:dyDescent="0.3">
      <c r="A210" s="4"/>
      <c r="B210" s="4"/>
      <c r="C210" s="4"/>
      <c r="D210" s="4"/>
      <c r="E210" s="4"/>
      <c r="F210" s="4"/>
    </row>
    <row r="211" spans="1:6" ht="15.75" x14ac:dyDescent="0.3">
      <c r="A211" s="4"/>
      <c r="B211" s="4"/>
      <c r="C211" s="4"/>
      <c r="D211" s="4"/>
      <c r="E211" s="4"/>
      <c r="F211" s="4"/>
    </row>
    <row r="212" spans="1:6" ht="15.75" x14ac:dyDescent="0.3">
      <c r="A212" s="4"/>
      <c r="B212" s="4"/>
      <c r="C212" s="4"/>
      <c r="D212" s="4"/>
      <c r="E212" s="4"/>
      <c r="F212" s="4"/>
    </row>
    <row r="213" spans="1:6" ht="15.75" x14ac:dyDescent="0.3">
      <c r="A213" s="4"/>
      <c r="B213" s="4"/>
      <c r="C213" s="4"/>
      <c r="D213" s="4"/>
      <c r="E213" s="4"/>
      <c r="F213" s="4"/>
    </row>
    <row r="214" spans="1:6" ht="15.75" x14ac:dyDescent="0.3">
      <c r="A214" s="4"/>
      <c r="B214" s="4"/>
      <c r="C214" s="4"/>
      <c r="D214" s="4"/>
      <c r="E214" s="4"/>
      <c r="F214" s="4"/>
    </row>
    <row r="215" spans="1:6" ht="15.75" x14ac:dyDescent="0.3">
      <c r="A215" s="4"/>
      <c r="B215" s="4"/>
      <c r="C215" s="4"/>
      <c r="D215" s="4"/>
      <c r="E215" s="4"/>
      <c r="F215" s="4"/>
    </row>
    <row r="216" spans="1:6" ht="15.75" x14ac:dyDescent="0.3">
      <c r="A216" s="4"/>
      <c r="B216" s="4"/>
      <c r="C216" s="4"/>
      <c r="D216" s="4"/>
      <c r="E216" s="4"/>
      <c r="F216" s="4"/>
    </row>
    <row r="217" spans="1:6" ht="15.75" x14ac:dyDescent="0.3">
      <c r="A217" s="4"/>
      <c r="B217" s="4"/>
      <c r="C217" s="4"/>
      <c r="D217" s="4"/>
      <c r="E217" s="4"/>
      <c r="F217" s="4"/>
    </row>
    <row r="218" spans="1:6" ht="15.75" x14ac:dyDescent="0.3">
      <c r="A218" s="4"/>
      <c r="B218" s="4"/>
      <c r="C218" s="4"/>
      <c r="D218" s="4"/>
      <c r="E218" s="4"/>
      <c r="F218" s="4"/>
    </row>
    <row r="219" spans="1:6" ht="15.75" x14ac:dyDescent="0.3">
      <c r="A219" s="4"/>
      <c r="B219" s="4"/>
      <c r="C219" s="4"/>
      <c r="D219" s="4"/>
      <c r="E219" s="4"/>
      <c r="F219" s="4"/>
    </row>
    <row r="220" spans="1:6" ht="15.75" x14ac:dyDescent="0.3">
      <c r="A220" s="4"/>
      <c r="B220" s="4"/>
      <c r="C220" s="4"/>
      <c r="D220" s="4"/>
      <c r="E220" s="4"/>
      <c r="F220" s="4"/>
    </row>
    <row r="221" spans="1:6" ht="15.75" x14ac:dyDescent="0.3">
      <c r="A221" s="4"/>
      <c r="B221" s="4"/>
      <c r="C221" s="4"/>
      <c r="D221" s="4"/>
      <c r="E221" s="4"/>
      <c r="F221" s="4"/>
    </row>
    <row r="222" spans="1:6" ht="15.75" x14ac:dyDescent="0.3">
      <c r="A222" s="4"/>
      <c r="B222" s="4"/>
      <c r="C222" s="4"/>
      <c r="D222" s="4"/>
      <c r="E222" s="4"/>
      <c r="F222" s="4"/>
    </row>
    <row r="223" spans="1:6" ht="15.75" x14ac:dyDescent="0.3">
      <c r="A223" s="4"/>
      <c r="B223" s="4"/>
      <c r="C223" s="4"/>
      <c r="D223" s="4"/>
      <c r="E223" s="4"/>
      <c r="F223" s="4"/>
    </row>
    <row r="224" spans="1:6" ht="15.75" x14ac:dyDescent="0.3">
      <c r="A224" s="4"/>
      <c r="B224" s="4"/>
      <c r="C224" s="4"/>
      <c r="D224" s="4"/>
      <c r="E224" s="4"/>
      <c r="F224" s="4"/>
    </row>
    <row r="225" spans="1:6" ht="15.75" x14ac:dyDescent="0.3">
      <c r="A225" s="4"/>
      <c r="B225" s="4"/>
      <c r="C225" s="4"/>
      <c r="D225" s="4"/>
      <c r="E225" s="4"/>
      <c r="F225" s="4"/>
    </row>
    <row r="226" spans="1:6" ht="15.75" x14ac:dyDescent="0.3">
      <c r="A226" s="4"/>
      <c r="B226" s="4"/>
      <c r="C226" s="4"/>
      <c r="D226" s="4"/>
      <c r="E226" s="4"/>
      <c r="F226" s="4"/>
    </row>
    <row r="227" spans="1:6" ht="15.75" x14ac:dyDescent="0.3">
      <c r="A227" s="4"/>
      <c r="B227" s="4"/>
      <c r="C227" s="4"/>
      <c r="D227" s="4"/>
      <c r="E227" s="4"/>
      <c r="F227" s="4"/>
    </row>
    <row r="228" spans="1:6" ht="15.75" x14ac:dyDescent="0.3">
      <c r="A228" s="4"/>
      <c r="B228" s="4"/>
      <c r="C228" s="4"/>
      <c r="D228" s="4"/>
      <c r="E228" s="4"/>
      <c r="F228" s="4"/>
    </row>
    <row r="229" spans="1:6" ht="15.75" x14ac:dyDescent="0.3">
      <c r="A229" s="4"/>
      <c r="B229" s="4"/>
      <c r="C229" s="4"/>
      <c r="D229" s="4"/>
      <c r="E229" s="4"/>
      <c r="F229" s="4"/>
    </row>
    <row r="230" spans="1:6" ht="15.75" x14ac:dyDescent="0.3">
      <c r="A230" s="4"/>
      <c r="B230" s="4"/>
      <c r="C230" s="4"/>
      <c r="D230" s="4"/>
      <c r="E230" s="4"/>
      <c r="F230" s="4"/>
    </row>
    <row r="231" spans="1:6" ht="15.75" x14ac:dyDescent="0.3">
      <c r="A231" s="4"/>
      <c r="B231" s="4"/>
      <c r="C231" s="4"/>
      <c r="D231" s="4"/>
      <c r="E231" s="4"/>
      <c r="F231" s="4"/>
    </row>
    <row r="232" spans="1:6" ht="15.75" x14ac:dyDescent="0.3">
      <c r="A232" s="4"/>
      <c r="B232" s="4"/>
      <c r="C232" s="4"/>
      <c r="D232" s="4"/>
      <c r="E232" s="4"/>
      <c r="F232" s="4"/>
    </row>
    <row r="233" spans="1:6" ht="15.75" x14ac:dyDescent="0.3">
      <c r="A233" s="4"/>
      <c r="B233" s="4"/>
      <c r="C233" s="4"/>
      <c r="D233" s="4"/>
      <c r="E233" s="4"/>
      <c r="F233" s="4"/>
    </row>
    <row r="234" spans="1:6" ht="15.75" x14ac:dyDescent="0.3">
      <c r="A234" s="4"/>
      <c r="B234" s="4"/>
      <c r="C234" s="4"/>
      <c r="D234" s="4"/>
      <c r="E234" s="4"/>
      <c r="F234" s="4"/>
    </row>
    <row r="235" spans="1:6" ht="15.75" x14ac:dyDescent="0.3">
      <c r="A235" s="4"/>
      <c r="B235" s="4"/>
      <c r="C235" s="4"/>
      <c r="D235" s="4"/>
      <c r="E235" s="4"/>
      <c r="F235" s="4"/>
    </row>
    <row r="236" spans="1:6" ht="15.75" x14ac:dyDescent="0.3">
      <c r="A236" s="4"/>
      <c r="B236" s="4"/>
      <c r="C236" s="4"/>
      <c r="D236" s="4"/>
      <c r="E236" s="4"/>
      <c r="F236" s="4"/>
    </row>
    <row r="237" spans="1:6" ht="15.75" x14ac:dyDescent="0.3">
      <c r="A237" s="4"/>
      <c r="B237" s="4"/>
      <c r="C237" s="4"/>
      <c r="D237" s="4"/>
      <c r="E237" s="4"/>
      <c r="F237" s="4"/>
    </row>
    <row r="238" spans="1:6" ht="15.75" x14ac:dyDescent="0.3">
      <c r="A238" s="4"/>
      <c r="B238" s="4"/>
      <c r="C238" s="4"/>
      <c r="D238" s="4"/>
      <c r="E238" s="4"/>
      <c r="F238" s="4"/>
    </row>
    <row r="239" spans="1:6" ht="15.75" x14ac:dyDescent="0.3">
      <c r="A239" s="4"/>
      <c r="B239" s="4"/>
      <c r="C239" s="4"/>
      <c r="D239" s="4"/>
      <c r="E239" s="4"/>
      <c r="F239" s="4"/>
    </row>
    <row r="240" spans="1:6" ht="15.75" x14ac:dyDescent="0.3">
      <c r="A240" s="4"/>
      <c r="B240" s="4"/>
      <c r="C240" s="4"/>
      <c r="D240" s="4"/>
      <c r="E240" s="4"/>
      <c r="F240" s="4"/>
    </row>
    <row r="241" spans="1:6" ht="15.75" x14ac:dyDescent="0.3">
      <c r="A241" s="4"/>
      <c r="B241" s="4"/>
      <c r="C241" s="4"/>
      <c r="D241" s="4"/>
      <c r="E241" s="4"/>
      <c r="F241" s="4"/>
    </row>
    <row r="242" spans="1:6" ht="15.75" x14ac:dyDescent="0.3">
      <c r="A242" s="4"/>
      <c r="B242" s="4"/>
      <c r="C242" s="4"/>
      <c r="D242" s="4"/>
      <c r="E242" s="4"/>
      <c r="F242" s="4"/>
    </row>
    <row r="243" spans="1:6" ht="15.75" x14ac:dyDescent="0.3">
      <c r="A243" s="4"/>
      <c r="B243" s="4"/>
      <c r="C243" s="4"/>
      <c r="D243" s="4"/>
      <c r="E243" s="4"/>
      <c r="F243" s="4"/>
    </row>
    <row r="244" spans="1:6" ht="15.75" x14ac:dyDescent="0.3">
      <c r="A244" s="4"/>
      <c r="B244" s="4"/>
      <c r="C244" s="4"/>
      <c r="D244" s="4"/>
      <c r="E244" s="4"/>
      <c r="F244" s="4"/>
    </row>
    <row r="245" spans="1:6" ht="15.75" x14ac:dyDescent="0.3">
      <c r="A245" s="4"/>
      <c r="B245" s="4"/>
      <c r="C245" s="4"/>
      <c r="D245" s="4"/>
      <c r="E245" s="4"/>
      <c r="F245" s="4"/>
    </row>
    <row r="246" spans="1:6" ht="15.75" x14ac:dyDescent="0.3">
      <c r="A246" s="4"/>
      <c r="B246" s="4"/>
      <c r="C246" s="4"/>
      <c r="D246" s="4"/>
      <c r="E246" s="4"/>
      <c r="F246" s="4"/>
    </row>
    <row r="247" spans="1:6" ht="15.75" x14ac:dyDescent="0.3">
      <c r="A247" s="4"/>
      <c r="B247" s="4"/>
      <c r="C247" s="4"/>
      <c r="D247" s="4"/>
      <c r="E247" s="4"/>
      <c r="F247" s="4"/>
    </row>
    <row r="248" spans="1:6" ht="15.75" x14ac:dyDescent="0.3">
      <c r="A248" s="4"/>
      <c r="B248" s="4"/>
      <c r="C248" s="4"/>
      <c r="D248" s="4"/>
      <c r="E248" s="4"/>
      <c r="F248" s="4"/>
    </row>
    <row r="249" spans="1:6" ht="15.75" x14ac:dyDescent="0.3">
      <c r="A249" s="4"/>
      <c r="B249" s="4"/>
      <c r="C249" s="4"/>
      <c r="D249" s="4"/>
      <c r="E249" s="4"/>
      <c r="F249" s="4"/>
    </row>
    <row r="250" spans="1:6" ht="15.75" x14ac:dyDescent="0.3">
      <c r="A250" s="4"/>
      <c r="B250" s="4"/>
      <c r="C250" s="4"/>
      <c r="D250" s="4"/>
      <c r="E250" s="4"/>
      <c r="F250" s="4"/>
    </row>
    <row r="251" spans="1:6" ht="15.75" x14ac:dyDescent="0.3">
      <c r="A251" s="4"/>
      <c r="B251" s="4"/>
      <c r="C251" s="4"/>
      <c r="D251" s="4"/>
      <c r="E251" s="4"/>
      <c r="F251" s="4"/>
    </row>
    <row r="252" spans="1:6" ht="15.75" x14ac:dyDescent="0.3">
      <c r="A252" s="4"/>
      <c r="B252" s="4"/>
      <c r="C252" s="4"/>
      <c r="D252" s="4"/>
      <c r="E252" s="4"/>
      <c r="F252" s="4"/>
    </row>
    <row r="253" spans="1:6" ht="15.75" x14ac:dyDescent="0.3">
      <c r="A253" s="4"/>
      <c r="B253" s="4"/>
      <c r="C253" s="4"/>
      <c r="D253" s="4"/>
      <c r="E253" s="4"/>
      <c r="F253" s="4"/>
    </row>
    <row r="254" spans="1:6" ht="15.75" x14ac:dyDescent="0.3">
      <c r="A254" s="4"/>
      <c r="B254" s="4"/>
      <c r="C254" s="4"/>
      <c r="D254" s="4"/>
      <c r="E254" s="4"/>
      <c r="F254" s="4"/>
    </row>
    <row r="255" spans="1:6" ht="15.75" x14ac:dyDescent="0.3">
      <c r="A255" s="4"/>
      <c r="B255" s="4"/>
      <c r="C255" s="4"/>
      <c r="D255" s="4"/>
      <c r="E255" s="4"/>
      <c r="F255" s="4"/>
    </row>
    <row r="256" spans="1:6" ht="15.75" x14ac:dyDescent="0.3">
      <c r="A256" s="4"/>
      <c r="B256" s="4"/>
      <c r="C256" s="4"/>
      <c r="D256" s="4"/>
      <c r="E256" s="4"/>
      <c r="F256" s="4"/>
    </row>
    <row r="257" spans="1:6" ht="15.75" x14ac:dyDescent="0.3">
      <c r="A257" s="4"/>
      <c r="B257" s="4"/>
      <c r="C257" s="4"/>
      <c r="D257" s="4"/>
      <c r="E257" s="4"/>
      <c r="F257" s="4"/>
    </row>
    <row r="258" spans="1:6" ht="15.75" x14ac:dyDescent="0.3">
      <c r="A258" s="4"/>
      <c r="B258" s="4"/>
      <c r="C258" s="4"/>
      <c r="D258" s="4"/>
      <c r="E258" s="4"/>
      <c r="F258" s="4"/>
    </row>
    <row r="259" spans="1:6" ht="15.75" x14ac:dyDescent="0.3">
      <c r="A259" s="4"/>
      <c r="B259" s="4"/>
      <c r="C259" s="4"/>
      <c r="D259" s="4"/>
      <c r="E259" s="4"/>
      <c r="F259" s="4"/>
    </row>
    <row r="260" spans="1:6" ht="15.75" x14ac:dyDescent="0.3">
      <c r="A260" s="4"/>
      <c r="B260" s="4"/>
      <c r="C260" s="4"/>
      <c r="D260" s="4"/>
      <c r="E260" s="4"/>
      <c r="F260" s="4"/>
    </row>
    <row r="261" spans="1:6" ht="15.75" x14ac:dyDescent="0.3">
      <c r="A261" s="4"/>
      <c r="B261" s="4"/>
      <c r="C261" s="4"/>
      <c r="D261" s="4"/>
      <c r="E261" s="4"/>
      <c r="F261" s="4"/>
    </row>
    <row r="262" spans="1:6" ht="15.75" x14ac:dyDescent="0.3">
      <c r="A262" s="4"/>
      <c r="B262" s="4"/>
      <c r="C262" s="4"/>
      <c r="D262" s="4"/>
      <c r="E262" s="4"/>
      <c r="F262" s="4"/>
    </row>
    <row r="263" spans="1:6" ht="15.75" x14ac:dyDescent="0.3">
      <c r="A263" s="4"/>
      <c r="B263" s="4"/>
      <c r="C263" s="4"/>
      <c r="D263" s="4"/>
      <c r="E263" s="4"/>
      <c r="F263" s="4"/>
    </row>
    <row r="264" spans="1:6" ht="15.75" x14ac:dyDescent="0.3">
      <c r="A264" s="4"/>
      <c r="B264" s="4"/>
      <c r="C264" s="4"/>
      <c r="D264" s="4"/>
      <c r="E264" s="4"/>
      <c r="F264" s="4"/>
    </row>
    <row r="265" spans="1:6" ht="15.75" x14ac:dyDescent="0.3">
      <c r="A265" s="4"/>
      <c r="B265" s="4"/>
      <c r="C265" s="4"/>
      <c r="D265" s="4"/>
      <c r="E265" s="4"/>
      <c r="F265" s="4"/>
    </row>
    <row r="266" spans="1:6" ht="15.75" x14ac:dyDescent="0.3">
      <c r="A266" s="4"/>
      <c r="B266" s="4"/>
      <c r="C266" s="4"/>
      <c r="D266" s="4"/>
      <c r="E266" s="4"/>
      <c r="F266" s="4"/>
    </row>
    <row r="267" spans="1:6" ht="15.75" x14ac:dyDescent="0.3">
      <c r="A267" s="4"/>
      <c r="B267" s="4"/>
      <c r="C267" s="4"/>
      <c r="D267" s="4"/>
      <c r="E267" s="4"/>
      <c r="F267" s="4"/>
    </row>
    <row r="268" spans="1:6" ht="15.75" x14ac:dyDescent="0.3">
      <c r="A268" s="4"/>
      <c r="B268" s="4"/>
      <c r="C268" s="4"/>
      <c r="D268" s="4"/>
      <c r="E268" s="4"/>
      <c r="F268" s="4"/>
    </row>
    <row r="269" spans="1:6" ht="15.75" x14ac:dyDescent="0.3">
      <c r="A269" s="4"/>
      <c r="B269" s="4"/>
      <c r="C269" s="4"/>
      <c r="D269" s="4"/>
      <c r="E269" s="4"/>
      <c r="F269" s="4"/>
    </row>
    <row r="270" spans="1:6" ht="15.75" x14ac:dyDescent="0.3">
      <c r="A270" s="4"/>
      <c r="B270" s="4"/>
      <c r="C270" s="4"/>
      <c r="D270" s="4"/>
      <c r="E270" s="4"/>
      <c r="F270" s="4"/>
    </row>
    <row r="271" spans="1:6" ht="15.75" x14ac:dyDescent="0.3">
      <c r="A271" s="4"/>
      <c r="B271" s="4"/>
      <c r="C271" s="4"/>
      <c r="D271" s="4"/>
      <c r="E271" s="4"/>
      <c r="F271" s="4"/>
    </row>
    <row r="272" spans="1:6" ht="15.75" x14ac:dyDescent="0.3">
      <c r="A272" s="4"/>
      <c r="B272" s="4"/>
      <c r="C272" s="4"/>
      <c r="D272" s="4"/>
      <c r="E272" s="4"/>
      <c r="F272" s="4"/>
    </row>
    <row r="273" spans="1:6" ht="15.75" x14ac:dyDescent="0.3">
      <c r="A273" s="4"/>
      <c r="B273" s="4"/>
      <c r="C273" s="4"/>
      <c r="D273" s="4"/>
      <c r="E273" s="4"/>
      <c r="F273" s="4"/>
    </row>
    <row r="274" spans="1:6" ht="15.75" x14ac:dyDescent="0.3">
      <c r="A274" s="4"/>
      <c r="B274" s="4"/>
      <c r="C274" s="4"/>
      <c r="D274" s="4"/>
      <c r="E274" s="4"/>
      <c r="F274" s="4"/>
    </row>
    <row r="275" spans="1:6" ht="15.75" x14ac:dyDescent="0.3">
      <c r="A275" s="4"/>
      <c r="B275" s="4"/>
      <c r="C275" s="4"/>
      <c r="D275" s="4"/>
      <c r="E275" s="4"/>
      <c r="F275" s="4"/>
    </row>
    <row r="276" spans="1:6" ht="15.75" x14ac:dyDescent="0.3">
      <c r="A276" s="4"/>
      <c r="B276" s="4"/>
      <c r="C276" s="4"/>
      <c r="D276" s="4"/>
      <c r="E276" s="4"/>
      <c r="F276" s="4"/>
    </row>
    <row r="277" spans="1:6" ht="15.75" x14ac:dyDescent="0.3">
      <c r="A277" s="4"/>
      <c r="B277" s="4"/>
      <c r="C277" s="4"/>
      <c r="D277" s="4"/>
      <c r="E277" s="4"/>
      <c r="F277" s="4"/>
    </row>
    <row r="278" spans="1:6" ht="15.75" x14ac:dyDescent="0.3">
      <c r="A278" s="4"/>
      <c r="B278" s="4"/>
      <c r="C278" s="4"/>
      <c r="D278" s="4"/>
      <c r="E278" s="4"/>
      <c r="F278" s="4"/>
    </row>
    <row r="279" spans="1:6" ht="15.75" x14ac:dyDescent="0.3">
      <c r="A279" s="4"/>
      <c r="B279" s="4"/>
      <c r="C279" s="4"/>
      <c r="D279" s="4"/>
      <c r="E279" s="4"/>
      <c r="F279" s="4"/>
    </row>
    <row r="280" spans="1:6" ht="15.75" x14ac:dyDescent="0.3">
      <c r="A280" s="4"/>
      <c r="B280" s="4"/>
      <c r="C280" s="4"/>
      <c r="D280" s="4"/>
      <c r="E280" s="4"/>
      <c r="F280" s="4"/>
    </row>
    <row r="281" spans="1:6" ht="15.75" x14ac:dyDescent="0.3">
      <c r="A281" s="4"/>
      <c r="B281" s="4"/>
      <c r="C281" s="4"/>
      <c r="D281" s="4"/>
      <c r="E281" s="4"/>
      <c r="F281" s="4"/>
    </row>
    <row r="282" spans="1:6" ht="15.75" x14ac:dyDescent="0.3">
      <c r="A282" s="4"/>
      <c r="B282" s="4"/>
      <c r="C282" s="4"/>
      <c r="D282" s="4"/>
      <c r="E282" s="4"/>
      <c r="F282" s="4"/>
    </row>
    <row r="283" spans="1:6" ht="15.75" x14ac:dyDescent="0.3">
      <c r="A283" s="4"/>
      <c r="B283" s="4"/>
      <c r="C283" s="4"/>
      <c r="D283" s="4"/>
      <c r="E283" s="4"/>
      <c r="F283" s="4"/>
    </row>
    <row r="284" spans="1:6" ht="15.75" x14ac:dyDescent="0.3">
      <c r="A284" s="4"/>
      <c r="B284" s="4"/>
      <c r="C284" s="4"/>
      <c r="D284" s="4"/>
      <c r="E284" s="4"/>
      <c r="F284" s="4"/>
    </row>
    <row r="285" spans="1:6" ht="15.75" x14ac:dyDescent="0.3">
      <c r="A285" s="4"/>
      <c r="B285" s="4"/>
      <c r="C285" s="4"/>
      <c r="D285" s="4"/>
      <c r="E285" s="4"/>
      <c r="F285" s="4"/>
    </row>
    <row r="286" spans="1:6" ht="15.75" x14ac:dyDescent="0.3">
      <c r="A286" s="4"/>
      <c r="B286" s="4"/>
      <c r="C286" s="4"/>
      <c r="D286" s="4"/>
      <c r="E286" s="4"/>
      <c r="F286" s="4"/>
    </row>
    <row r="287" spans="1:6" ht="15.75" x14ac:dyDescent="0.3">
      <c r="A287" s="4"/>
      <c r="B287" s="4"/>
      <c r="C287" s="4"/>
      <c r="D287" s="4"/>
      <c r="E287" s="4"/>
      <c r="F287" s="4"/>
    </row>
    <row r="288" spans="1:6" ht="15.75" x14ac:dyDescent="0.3">
      <c r="A288" s="4"/>
      <c r="B288" s="4"/>
      <c r="C288" s="4"/>
      <c r="D288" s="4"/>
      <c r="E288" s="4"/>
      <c r="F288" s="4"/>
    </row>
    <row r="289" spans="1:6" ht="15.75" x14ac:dyDescent="0.3">
      <c r="A289" s="4"/>
      <c r="B289" s="4"/>
      <c r="C289" s="4"/>
      <c r="D289" s="4"/>
      <c r="E289" s="4"/>
      <c r="F289" s="4"/>
    </row>
    <row r="290" spans="1:6" ht="15.75" x14ac:dyDescent="0.3">
      <c r="A290" s="4"/>
      <c r="B290" s="4"/>
      <c r="C290" s="4"/>
      <c r="D290" s="4"/>
      <c r="E290" s="4"/>
      <c r="F290" s="4"/>
    </row>
    <row r="291" spans="1:6" ht="15.75" x14ac:dyDescent="0.3">
      <c r="A291" s="4"/>
      <c r="B291" s="4"/>
      <c r="C291" s="4"/>
      <c r="D291" s="4"/>
      <c r="E291" s="4"/>
      <c r="F291" s="4"/>
    </row>
    <row r="292" spans="1:6" ht="15.75" x14ac:dyDescent="0.3">
      <c r="A292" s="4"/>
      <c r="B292" s="4"/>
      <c r="C292" s="4"/>
      <c r="D292" s="4"/>
      <c r="E292" s="4"/>
      <c r="F292" s="4"/>
    </row>
    <row r="293" spans="1:6" ht="15.75" x14ac:dyDescent="0.3">
      <c r="A293" s="4"/>
      <c r="B293" s="4"/>
      <c r="C293" s="4"/>
      <c r="D293" s="4"/>
      <c r="E293" s="4"/>
      <c r="F293" s="4"/>
    </row>
    <row r="294" spans="1:6" ht="15.75" x14ac:dyDescent="0.3">
      <c r="A294" s="4"/>
      <c r="B294" s="4"/>
      <c r="C294" s="4"/>
      <c r="D294" s="4"/>
      <c r="E294" s="4"/>
      <c r="F294" s="4"/>
    </row>
    <row r="295" spans="1:6" ht="15.75" x14ac:dyDescent="0.3">
      <c r="A295" s="4"/>
      <c r="B295" s="4"/>
      <c r="C295" s="4"/>
      <c r="D295" s="4"/>
      <c r="E295" s="4"/>
      <c r="F295" s="4"/>
    </row>
    <row r="296" spans="1:6" ht="15.75" x14ac:dyDescent="0.3">
      <c r="A296" s="4"/>
      <c r="B296" s="4"/>
      <c r="C296" s="4"/>
      <c r="D296" s="4"/>
      <c r="E296" s="4"/>
      <c r="F296" s="4"/>
    </row>
    <row r="297" spans="1:6" ht="15.75" x14ac:dyDescent="0.3">
      <c r="A297" s="4"/>
      <c r="B297" s="4"/>
      <c r="C297" s="4"/>
      <c r="D297" s="4"/>
      <c r="E297" s="4"/>
      <c r="F297" s="4"/>
    </row>
    <row r="298" spans="1:6" ht="15.75" x14ac:dyDescent="0.3">
      <c r="A298" s="4"/>
      <c r="B298" s="4"/>
      <c r="C298" s="4"/>
      <c r="D298" s="4"/>
      <c r="E298" s="4"/>
      <c r="F298" s="4"/>
    </row>
    <row r="299" spans="1:6" ht="15.75" x14ac:dyDescent="0.3">
      <c r="A299" s="4"/>
      <c r="B299" s="4"/>
      <c r="C299" s="4"/>
      <c r="D299" s="4"/>
      <c r="E299" s="4"/>
      <c r="F299" s="4"/>
    </row>
    <row r="300" spans="1:6" ht="15.75" x14ac:dyDescent="0.3">
      <c r="A300" s="4"/>
      <c r="B300" s="4"/>
      <c r="C300" s="4"/>
      <c r="D300" s="4"/>
      <c r="E300" s="4"/>
      <c r="F300" s="4"/>
    </row>
    <row r="301" spans="1:6" ht="15.75" x14ac:dyDescent="0.3">
      <c r="A301" s="4"/>
      <c r="B301" s="4"/>
      <c r="C301" s="4"/>
      <c r="D301" s="4"/>
      <c r="E301" s="4"/>
      <c r="F301" s="4"/>
    </row>
    <row r="302" spans="1:6" ht="15.75" x14ac:dyDescent="0.3">
      <c r="A302" s="4"/>
      <c r="B302" s="4"/>
      <c r="C302" s="4"/>
      <c r="D302" s="4"/>
      <c r="E302" s="4"/>
      <c r="F302" s="4"/>
    </row>
    <row r="303" spans="1:6" ht="15.75" x14ac:dyDescent="0.3">
      <c r="A303" s="4"/>
      <c r="B303" s="4"/>
      <c r="C303" s="4"/>
      <c r="D303" s="4"/>
      <c r="E303" s="4"/>
      <c r="F303" s="4"/>
    </row>
    <row r="304" spans="1:6" ht="15.75" x14ac:dyDescent="0.3">
      <c r="A304" s="4"/>
      <c r="B304" s="4"/>
      <c r="C304" s="4"/>
      <c r="D304" s="4"/>
      <c r="E304" s="4"/>
      <c r="F304" s="4"/>
    </row>
    <row r="305" spans="1:6" ht="15.75" x14ac:dyDescent="0.3">
      <c r="A305" s="4"/>
      <c r="B305" s="4"/>
      <c r="C305" s="4"/>
      <c r="D305" s="4"/>
      <c r="E305" s="4"/>
      <c r="F305" s="4"/>
    </row>
    <row r="306" spans="1:6" ht="15.75" x14ac:dyDescent="0.3">
      <c r="A306" s="4"/>
      <c r="B306" s="4"/>
      <c r="C306" s="4"/>
      <c r="D306" s="4"/>
      <c r="E306" s="4"/>
      <c r="F306" s="4"/>
    </row>
    <row r="307" spans="1:6" ht="15.75" x14ac:dyDescent="0.3">
      <c r="A307" s="4"/>
      <c r="B307" s="4"/>
      <c r="C307" s="4"/>
      <c r="D307" s="4"/>
      <c r="E307" s="4"/>
      <c r="F307" s="4"/>
    </row>
    <row r="308" spans="1:6" ht="15.75" x14ac:dyDescent="0.3">
      <c r="A308" s="4"/>
      <c r="B308" s="4"/>
      <c r="C308" s="4"/>
      <c r="D308" s="4"/>
      <c r="E308" s="4"/>
      <c r="F308" s="4"/>
    </row>
    <row r="309" spans="1:6" ht="15.75" x14ac:dyDescent="0.3">
      <c r="A309" s="4"/>
      <c r="B309" s="4"/>
      <c r="C309" s="4"/>
      <c r="D309" s="4"/>
      <c r="E309" s="4"/>
      <c r="F309" s="4"/>
    </row>
    <row r="310" spans="1:6" ht="15.75" x14ac:dyDescent="0.3">
      <c r="A310" s="4"/>
      <c r="B310" s="4"/>
      <c r="C310" s="4"/>
      <c r="D310" s="4"/>
      <c r="E310" s="4"/>
      <c r="F310" s="4"/>
    </row>
    <row r="311" spans="1:6" ht="15.75" x14ac:dyDescent="0.3">
      <c r="A311" s="4"/>
      <c r="B311" s="4"/>
      <c r="C311" s="4"/>
      <c r="D311" s="4"/>
      <c r="E311" s="4"/>
      <c r="F311" s="4"/>
    </row>
    <row r="312" spans="1:6" ht="15.75" x14ac:dyDescent="0.3">
      <c r="A312" s="4"/>
      <c r="B312" s="4"/>
      <c r="C312" s="4"/>
      <c r="D312" s="4"/>
      <c r="E312" s="4"/>
      <c r="F312" s="4"/>
    </row>
    <row r="313" spans="1:6" ht="15.75" x14ac:dyDescent="0.3">
      <c r="A313" s="4"/>
      <c r="B313" s="4"/>
      <c r="C313" s="4"/>
      <c r="D313" s="4"/>
      <c r="E313" s="4"/>
      <c r="F313" s="4"/>
    </row>
    <row r="314" spans="1:6" ht="15.75" x14ac:dyDescent="0.3">
      <c r="A314" s="4"/>
      <c r="B314" s="4"/>
      <c r="C314" s="4"/>
      <c r="D314" s="4"/>
      <c r="E314" s="4"/>
      <c r="F314" s="4"/>
    </row>
    <row r="315" spans="1:6" ht="15.75" x14ac:dyDescent="0.3">
      <c r="A315" s="4"/>
      <c r="B315" s="4"/>
      <c r="C315" s="4"/>
      <c r="D315" s="4"/>
      <c r="E315" s="4"/>
      <c r="F315" s="4"/>
    </row>
    <row r="316" spans="1:6" ht="15.75" x14ac:dyDescent="0.3">
      <c r="A316" s="4"/>
      <c r="B316" s="4"/>
      <c r="C316" s="4"/>
      <c r="D316" s="4"/>
      <c r="E316" s="4"/>
      <c r="F316" s="4"/>
    </row>
    <row r="317" spans="1:6" ht="15.75" x14ac:dyDescent="0.3">
      <c r="A317" s="4"/>
      <c r="B317" s="4"/>
      <c r="C317" s="4"/>
      <c r="D317" s="4"/>
      <c r="E317" s="4"/>
      <c r="F317" s="4"/>
    </row>
    <row r="318" spans="1:6" ht="15.75" x14ac:dyDescent="0.3">
      <c r="A318" s="4"/>
      <c r="B318" s="4"/>
      <c r="C318" s="4"/>
      <c r="D318" s="4"/>
      <c r="E318" s="4"/>
      <c r="F318" s="4"/>
    </row>
    <row r="319" spans="1:6" ht="15.75" x14ac:dyDescent="0.3">
      <c r="A319" s="4"/>
      <c r="B319" s="4"/>
      <c r="C319" s="4"/>
      <c r="D319" s="4"/>
      <c r="E319" s="4"/>
      <c r="F319" s="4"/>
    </row>
    <row r="320" spans="1:6" ht="15.75" x14ac:dyDescent="0.3">
      <c r="A320" s="4"/>
      <c r="B320" s="4"/>
      <c r="C320" s="4"/>
      <c r="D320" s="4"/>
      <c r="E320" s="4"/>
      <c r="F320" s="4"/>
    </row>
    <row r="321" spans="1:6" ht="15.75" x14ac:dyDescent="0.3">
      <c r="A321" s="4"/>
      <c r="B321" s="4"/>
      <c r="C321" s="4"/>
      <c r="D321" s="4"/>
      <c r="E321" s="4"/>
      <c r="F321" s="4"/>
    </row>
    <row r="322" spans="1:6" ht="15.75" x14ac:dyDescent="0.3">
      <c r="A322" s="4"/>
      <c r="B322" s="4"/>
      <c r="C322" s="4"/>
      <c r="D322" s="4"/>
      <c r="E322" s="4"/>
      <c r="F322" s="4"/>
    </row>
    <row r="323" spans="1:6" ht="15.75" x14ac:dyDescent="0.3">
      <c r="A323" s="4"/>
      <c r="B323" s="4"/>
      <c r="C323" s="4"/>
      <c r="D323" s="4"/>
      <c r="E323" s="4"/>
      <c r="F323" s="4"/>
    </row>
    <row r="324" spans="1:6" ht="15.75" x14ac:dyDescent="0.3">
      <c r="A324" s="4"/>
      <c r="B324" s="4"/>
      <c r="C324" s="4"/>
      <c r="D324" s="4"/>
      <c r="E324" s="4"/>
      <c r="F324" s="4"/>
    </row>
    <row r="325" spans="1:6" ht="15.75" x14ac:dyDescent="0.3">
      <c r="A325" s="4"/>
      <c r="B325" s="4"/>
      <c r="C325" s="4"/>
      <c r="D325" s="4"/>
      <c r="E325" s="4"/>
      <c r="F325" s="4"/>
    </row>
    <row r="326" spans="1:6" ht="15.75" x14ac:dyDescent="0.3">
      <c r="A326" s="4"/>
      <c r="B326" s="4"/>
      <c r="C326" s="4"/>
      <c r="D326" s="4"/>
      <c r="E326" s="4"/>
      <c r="F326" s="4"/>
    </row>
    <row r="327" spans="1:6" ht="15.75" x14ac:dyDescent="0.3">
      <c r="A327" s="4"/>
      <c r="B327" s="4"/>
      <c r="C327" s="4"/>
      <c r="D327" s="4"/>
      <c r="E327" s="4"/>
      <c r="F327" s="4"/>
    </row>
    <row r="328" spans="1:6" ht="15.75" x14ac:dyDescent="0.3">
      <c r="A328" s="4"/>
      <c r="B328" s="4"/>
      <c r="C328" s="4"/>
      <c r="D328" s="4"/>
      <c r="E328" s="4"/>
      <c r="F328" s="4"/>
    </row>
    <row r="329" spans="1:6" ht="15.75" x14ac:dyDescent="0.3">
      <c r="A329" s="4"/>
      <c r="B329" s="4"/>
      <c r="C329" s="4"/>
      <c r="D329" s="4"/>
      <c r="E329" s="4"/>
      <c r="F329" s="4"/>
    </row>
    <row r="330" spans="1:6" ht="15.75" x14ac:dyDescent="0.3">
      <c r="A330" s="4"/>
      <c r="B330" s="4"/>
      <c r="C330" s="4"/>
      <c r="D330" s="4"/>
      <c r="E330" s="4"/>
      <c r="F330" s="4"/>
    </row>
    <row r="331" spans="1:6" ht="15.75" x14ac:dyDescent="0.3">
      <c r="A331" s="4"/>
      <c r="B331" s="4"/>
      <c r="C331" s="4"/>
      <c r="D331" s="4"/>
      <c r="E331" s="4"/>
      <c r="F331" s="4"/>
    </row>
    <row r="332" spans="1:6" ht="15.75" x14ac:dyDescent="0.3">
      <c r="A332" s="4"/>
      <c r="B332" s="4"/>
      <c r="C332" s="4"/>
      <c r="D332" s="4"/>
      <c r="E332" s="4"/>
      <c r="F332" s="4"/>
    </row>
    <row r="333" spans="1:6" ht="15.75" x14ac:dyDescent="0.3">
      <c r="A333" s="4"/>
      <c r="B333" s="4"/>
      <c r="C333" s="4"/>
      <c r="D333" s="4"/>
      <c r="E333" s="4"/>
      <c r="F333" s="4"/>
    </row>
    <row r="334" spans="1:6" ht="15.75" x14ac:dyDescent="0.3">
      <c r="A334" s="4"/>
      <c r="B334" s="4"/>
      <c r="C334" s="4"/>
      <c r="D334" s="4"/>
      <c r="E334" s="4"/>
      <c r="F334" s="4"/>
    </row>
    <row r="335" spans="1:6" ht="15.75" x14ac:dyDescent="0.3">
      <c r="A335" s="4"/>
      <c r="B335" s="4"/>
      <c r="C335" s="4"/>
      <c r="D335" s="4"/>
      <c r="E335" s="4"/>
      <c r="F335" s="4"/>
    </row>
    <row r="336" spans="1:6" ht="15.75" x14ac:dyDescent="0.3">
      <c r="A336" s="4"/>
      <c r="B336" s="4"/>
      <c r="C336" s="4"/>
      <c r="D336" s="4"/>
      <c r="E336" s="4"/>
      <c r="F336" s="4"/>
    </row>
    <row r="337" spans="1:6" ht="15.75" x14ac:dyDescent="0.3">
      <c r="A337" s="4"/>
      <c r="B337" s="4"/>
      <c r="C337" s="4"/>
      <c r="D337" s="4"/>
      <c r="E337" s="4"/>
      <c r="F337" s="4"/>
    </row>
    <row r="338" spans="1:6" ht="15.75" x14ac:dyDescent="0.3">
      <c r="A338" s="4"/>
      <c r="B338" s="4"/>
      <c r="C338" s="4"/>
      <c r="D338" s="4"/>
      <c r="E338" s="4"/>
      <c r="F338" s="4"/>
    </row>
    <row r="339" spans="1:6" ht="15.75" x14ac:dyDescent="0.3">
      <c r="A339" s="4"/>
      <c r="B339" s="4"/>
      <c r="C339" s="4"/>
      <c r="D339" s="4"/>
      <c r="E339" s="4"/>
      <c r="F339" s="4"/>
    </row>
    <row r="340" spans="1:6" ht="15.75" x14ac:dyDescent="0.3">
      <c r="A340" s="4"/>
      <c r="B340" s="4"/>
      <c r="C340" s="4"/>
      <c r="D340" s="4"/>
      <c r="E340" s="4"/>
      <c r="F340" s="4"/>
    </row>
    <row r="341" spans="1:6" ht="15.75" x14ac:dyDescent="0.3">
      <c r="A341" s="4"/>
      <c r="B341" s="4"/>
      <c r="C341" s="4"/>
      <c r="D341" s="4"/>
      <c r="E341" s="4"/>
      <c r="F341" s="4"/>
    </row>
    <row r="342" spans="1:6" ht="15.75" x14ac:dyDescent="0.3">
      <c r="A342" s="4"/>
      <c r="B342" s="4"/>
      <c r="C342" s="4"/>
      <c r="D342" s="4"/>
      <c r="E342" s="4"/>
      <c r="F342" s="4"/>
    </row>
    <row r="343" spans="1:6" ht="15.75" x14ac:dyDescent="0.3">
      <c r="A343" s="4"/>
      <c r="B343" s="4"/>
      <c r="C343" s="4"/>
      <c r="D343" s="4"/>
      <c r="E343" s="4"/>
      <c r="F343" s="4"/>
    </row>
    <row r="344" spans="1:6" ht="15.75" x14ac:dyDescent="0.3">
      <c r="A344" s="4"/>
      <c r="B344" s="4"/>
      <c r="C344" s="4"/>
      <c r="D344" s="4"/>
      <c r="E344" s="4"/>
      <c r="F344" s="4"/>
    </row>
    <row r="345" spans="1:6" ht="15.75" x14ac:dyDescent="0.3">
      <c r="A345" s="4"/>
      <c r="B345" s="4"/>
      <c r="C345" s="4"/>
      <c r="D345" s="4"/>
      <c r="E345" s="4"/>
      <c r="F345" s="4"/>
    </row>
    <row r="346" spans="1:6" ht="15.75" x14ac:dyDescent="0.3">
      <c r="A346" s="4"/>
      <c r="B346" s="4"/>
      <c r="C346" s="4"/>
      <c r="D346" s="4"/>
      <c r="E346" s="4"/>
      <c r="F346" s="4"/>
    </row>
    <row r="347" spans="1:6" ht="15.75" x14ac:dyDescent="0.3">
      <c r="A347" s="4"/>
      <c r="B347" s="4"/>
      <c r="C347" s="4"/>
      <c r="D347" s="4"/>
      <c r="E347" s="4"/>
      <c r="F347" s="4"/>
    </row>
    <row r="348" spans="1:6" ht="15.75" x14ac:dyDescent="0.3">
      <c r="A348" s="4"/>
      <c r="B348" s="4"/>
      <c r="C348" s="4"/>
      <c r="D348" s="4"/>
      <c r="E348" s="4"/>
      <c r="F348" s="4"/>
    </row>
    <row r="349" spans="1:6" ht="15.75" x14ac:dyDescent="0.3">
      <c r="A349" s="4"/>
      <c r="B349" s="4"/>
      <c r="C349" s="4"/>
      <c r="D349" s="4"/>
      <c r="E349" s="4"/>
      <c r="F349" s="4"/>
    </row>
    <row r="350" spans="1:6" ht="15.75" x14ac:dyDescent="0.3">
      <c r="A350" s="4"/>
      <c r="B350" s="4"/>
      <c r="C350" s="4"/>
      <c r="D350" s="4"/>
      <c r="E350" s="4"/>
      <c r="F350" s="4"/>
    </row>
    <row r="351" spans="1:6" ht="15.75" x14ac:dyDescent="0.3">
      <c r="A351" s="4"/>
      <c r="B351" s="4"/>
      <c r="C351" s="4"/>
      <c r="D351" s="4"/>
      <c r="E351" s="4"/>
      <c r="F351" s="4"/>
    </row>
    <row r="352" spans="1:6" ht="15.75" x14ac:dyDescent="0.3">
      <c r="A352" s="4"/>
      <c r="B352" s="4"/>
      <c r="C352" s="4"/>
      <c r="D352" s="4"/>
      <c r="E352" s="4"/>
      <c r="F352" s="4"/>
    </row>
    <row r="353" spans="1:6" ht="15.75" x14ac:dyDescent="0.3">
      <c r="A353" s="4"/>
      <c r="B353" s="4"/>
      <c r="C353" s="4"/>
      <c r="D353" s="4"/>
      <c r="E353" s="4"/>
      <c r="F353" s="4"/>
    </row>
    <row r="354" spans="1:6" ht="15.75" x14ac:dyDescent="0.3">
      <c r="A354" s="4"/>
      <c r="B354" s="4"/>
      <c r="C354" s="4"/>
      <c r="D354" s="4"/>
      <c r="E354" s="4"/>
      <c r="F354" s="4"/>
    </row>
    <row r="355" spans="1:6" ht="15.75" x14ac:dyDescent="0.3">
      <c r="A355" s="4"/>
      <c r="B355" s="4"/>
      <c r="C355" s="4"/>
      <c r="D355" s="4"/>
      <c r="E355" s="4"/>
      <c r="F355" s="4"/>
    </row>
    <row r="356" spans="1:6" ht="15.75" x14ac:dyDescent="0.3">
      <c r="A356" s="4"/>
      <c r="B356" s="4"/>
      <c r="C356" s="4"/>
      <c r="D356" s="4"/>
      <c r="E356" s="4"/>
      <c r="F356" s="4"/>
    </row>
    <row r="357" spans="1:6" ht="15.75" x14ac:dyDescent="0.3">
      <c r="A357" s="4"/>
      <c r="B357" s="4"/>
      <c r="C357" s="4"/>
      <c r="D357" s="4"/>
      <c r="E357" s="4"/>
      <c r="F357" s="4"/>
    </row>
    <row r="358" spans="1:6" ht="15.75" x14ac:dyDescent="0.3">
      <c r="A358" s="4"/>
      <c r="B358" s="4"/>
      <c r="C358" s="4"/>
      <c r="D358" s="4"/>
      <c r="E358" s="4"/>
      <c r="F358" s="4"/>
    </row>
    <row r="359" spans="1:6" ht="15.75" x14ac:dyDescent="0.3">
      <c r="A359" s="4"/>
      <c r="B359" s="4"/>
      <c r="C359" s="4"/>
      <c r="D359" s="4"/>
      <c r="E359" s="4"/>
      <c r="F359" s="4"/>
    </row>
    <row r="360" spans="1:6" ht="15.75" x14ac:dyDescent="0.3">
      <c r="A360" s="4"/>
      <c r="B360" s="4"/>
      <c r="C360" s="4"/>
      <c r="D360" s="4"/>
      <c r="E360" s="4"/>
      <c r="F360" s="4"/>
    </row>
    <row r="361" spans="1:6" ht="15.75" x14ac:dyDescent="0.3">
      <c r="A361" s="4"/>
      <c r="B361" s="4"/>
      <c r="C361" s="4"/>
      <c r="D361" s="4"/>
      <c r="E361" s="4"/>
      <c r="F361" s="4"/>
    </row>
    <row r="362" spans="1:6" ht="15.75" x14ac:dyDescent="0.3">
      <c r="A362" s="4"/>
      <c r="B362" s="4"/>
      <c r="C362" s="4"/>
      <c r="D362" s="4"/>
      <c r="E362" s="4"/>
      <c r="F362" s="4"/>
    </row>
    <row r="363" spans="1:6" ht="15.75" x14ac:dyDescent="0.3">
      <c r="A363" s="4"/>
      <c r="B363" s="4"/>
      <c r="C363" s="4"/>
      <c r="D363" s="4"/>
      <c r="E363" s="4"/>
      <c r="F363" s="4"/>
    </row>
    <row r="364" spans="1:6" ht="15.75" x14ac:dyDescent="0.3">
      <c r="A364" s="4"/>
      <c r="B364" s="4"/>
      <c r="C364" s="4"/>
      <c r="D364" s="4"/>
      <c r="E364" s="4"/>
      <c r="F364" s="4"/>
    </row>
    <row r="365" spans="1:6" ht="15.75" x14ac:dyDescent="0.3">
      <c r="A365" s="4"/>
      <c r="B365" s="4"/>
      <c r="C365" s="4"/>
      <c r="D365" s="4"/>
      <c r="E365" s="4"/>
      <c r="F365" s="4"/>
    </row>
    <row r="366" spans="1:6" ht="15.75" x14ac:dyDescent="0.3">
      <c r="A366" s="4"/>
      <c r="B366" s="4"/>
      <c r="C366" s="4"/>
      <c r="D366" s="4"/>
      <c r="E366" s="4"/>
      <c r="F366" s="4"/>
    </row>
    <row r="367" spans="1:6" ht="15.75" x14ac:dyDescent="0.3">
      <c r="A367" s="4"/>
      <c r="B367" s="4"/>
      <c r="C367" s="4"/>
      <c r="D367" s="4"/>
      <c r="E367" s="4"/>
      <c r="F367" s="4"/>
    </row>
    <row r="368" spans="1:6" ht="15.75" x14ac:dyDescent="0.3">
      <c r="A368" s="4"/>
      <c r="B368" s="4"/>
      <c r="C368" s="4"/>
      <c r="D368" s="4"/>
      <c r="E368" s="4"/>
      <c r="F368" s="4"/>
    </row>
    <row r="369" spans="1:6" ht="15.75" x14ac:dyDescent="0.3">
      <c r="A369" s="4"/>
      <c r="B369" s="4"/>
      <c r="C369" s="4"/>
      <c r="D369" s="4"/>
      <c r="E369" s="4"/>
      <c r="F369" s="4"/>
    </row>
    <row r="370" spans="1:6" ht="15.75" x14ac:dyDescent="0.3">
      <c r="A370" s="4"/>
      <c r="B370" s="4"/>
      <c r="C370" s="4"/>
      <c r="D370" s="4"/>
      <c r="E370" s="4"/>
      <c r="F370" s="4"/>
    </row>
    <row r="371" spans="1:6" ht="15.75" x14ac:dyDescent="0.3">
      <c r="A371" s="4"/>
      <c r="B371" s="4"/>
      <c r="C371" s="4"/>
      <c r="D371" s="4"/>
      <c r="E371" s="4"/>
      <c r="F371" s="4"/>
    </row>
    <row r="372" spans="1:6" ht="15.75" x14ac:dyDescent="0.3">
      <c r="A372" s="4"/>
      <c r="B372" s="4"/>
      <c r="C372" s="4"/>
      <c r="D372" s="4"/>
      <c r="E372" s="4"/>
      <c r="F372" s="4"/>
    </row>
    <row r="373" spans="1:6" ht="15.75" x14ac:dyDescent="0.3">
      <c r="A373" s="4"/>
      <c r="B373" s="4"/>
      <c r="C373" s="4"/>
      <c r="D373" s="4"/>
      <c r="E373" s="4"/>
      <c r="F373" s="4"/>
    </row>
    <row r="374" spans="1:6" ht="15.75" x14ac:dyDescent="0.3">
      <c r="A374" s="4"/>
      <c r="B374" s="4"/>
      <c r="C374" s="4"/>
      <c r="D374" s="4"/>
      <c r="E374" s="4"/>
      <c r="F374" s="4"/>
    </row>
    <row r="375" spans="1:6" ht="15.75" x14ac:dyDescent="0.3">
      <c r="A375" s="4"/>
      <c r="B375" s="4"/>
      <c r="C375" s="4"/>
      <c r="D375" s="4"/>
      <c r="E375" s="4"/>
      <c r="F375" s="4"/>
    </row>
    <row r="376" spans="1:6" ht="15.75" x14ac:dyDescent="0.3">
      <c r="A376" s="4"/>
      <c r="B376" s="4"/>
      <c r="C376" s="4"/>
      <c r="D376" s="4"/>
      <c r="E376" s="4"/>
      <c r="F376" s="4"/>
    </row>
    <row r="377" spans="1:6" ht="15.75" x14ac:dyDescent="0.3">
      <c r="A377" s="4"/>
      <c r="B377" s="4"/>
      <c r="C377" s="4"/>
      <c r="D377" s="4"/>
      <c r="E377" s="4"/>
      <c r="F377" s="4"/>
    </row>
    <row r="378" spans="1:6" ht="15.75" x14ac:dyDescent="0.3">
      <c r="A378" s="4"/>
      <c r="B378" s="4"/>
      <c r="C378" s="4"/>
      <c r="D378" s="4"/>
      <c r="E378" s="4"/>
      <c r="F378" s="4"/>
    </row>
    <row r="379" spans="1:6" ht="15.75" x14ac:dyDescent="0.3">
      <c r="A379" s="4"/>
      <c r="B379" s="4"/>
      <c r="C379" s="4"/>
      <c r="D379" s="4"/>
      <c r="E379" s="4"/>
      <c r="F379" s="4"/>
    </row>
    <row r="380" spans="1:6" ht="15.75" x14ac:dyDescent="0.3">
      <c r="A380" s="4"/>
      <c r="B380" s="4"/>
      <c r="C380" s="4"/>
      <c r="D380" s="4"/>
      <c r="E380" s="4"/>
      <c r="F380" s="4"/>
    </row>
    <row r="381" spans="1:6" ht="15.75" x14ac:dyDescent="0.3">
      <c r="A381" s="4"/>
      <c r="B381" s="4"/>
      <c r="C381" s="4"/>
      <c r="D381" s="4"/>
      <c r="E381" s="4"/>
      <c r="F381" s="4"/>
    </row>
    <row r="382" spans="1:6" ht="15.75" x14ac:dyDescent="0.3">
      <c r="A382" s="4"/>
      <c r="B382" s="4"/>
      <c r="C382" s="4"/>
      <c r="D382" s="4"/>
      <c r="E382" s="4"/>
      <c r="F382" s="4"/>
    </row>
    <row r="383" spans="1:6" ht="15.75" x14ac:dyDescent="0.3">
      <c r="A383" s="4"/>
      <c r="B383" s="4"/>
      <c r="C383" s="4"/>
      <c r="D383" s="4"/>
      <c r="E383" s="4"/>
      <c r="F383" s="4"/>
    </row>
    <row r="384" spans="1:6" ht="15.75" x14ac:dyDescent="0.3">
      <c r="A384" s="4"/>
      <c r="B384" s="4"/>
      <c r="C384" s="4"/>
      <c r="D384" s="4"/>
      <c r="E384" s="4"/>
      <c r="F384" s="4"/>
    </row>
    <row r="385" spans="1:6" ht="15.75" x14ac:dyDescent="0.3">
      <c r="A385" s="4"/>
      <c r="B385" s="4"/>
      <c r="C385" s="4"/>
      <c r="D385" s="4"/>
      <c r="E385" s="4"/>
      <c r="F385" s="4"/>
    </row>
    <row r="386" spans="1:6" ht="15.75" x14ac:dyDescent="0.3">
      <c r="A386" s="4"/>
      <c r="B386" s="4"/>
      <c r="C386" s="4"/>
      <c r="D386" s="4"/>
      <c r="E386" s="4"/>
      <c r="F386" s="4"/>
    </row>
    <row r="387" spans="1:6" ht="15.75" x14ac:dyDescent="0.3">
      <c r="A387" s="4"/>
      <c r="B387" s="4"/>
      <c r="C387" s="4"/>
      <c r="D387" s="4"/>
      <c r="E387" s="4"/>
      <c r="F387" s="4"/>
    </row>
    <row r="388" spans="1:6" ht="15.75" x14ac:dyDescent="0.3">
      <c r="A388" s="4"/>
      <c r="B388" s="4"/>
      <c r="C388" s="4"/>
      <c r="D388" s="4"/>
      <c r="E388" s="4"/>
      <c r="F388" s="4"/>
    </row>
    <row r="389" spans="1:6" ht="15.75" x14ac:dyDescent="0.3">
      <c r="A389" s="4"/>
      <c r="B389" s="4"/>
      <c r="C389" s="4"/>
      <c r="D389" s="4"/>
      <c r="E389" s="4"/>
      <c r="F389" s="4"/>
    </row>
    <row r="390" spans="1:6" ht="15.75" x14ac:dyDescent="0.3">
      <c r="A390" s="4"/>
      <c r="B390" s="4"/>
      <c r="C390" s="4"/>
      <c r="D390" s="4"/>
      <c r="E390" s="4"/>
      <c r="F390" s="4"/>
    </row>
    <row r="391" spans="1:6" ht="15.75" x14ac:dyDescent="0.3">
      <c r="A391" s="4"/>
      <c r="B391" s="4"/>
      <c r="C391" s="4"/>
      <c r="D391" s="4"/>
      <c r="E391" s="4"/>
      <c r="F391" s="4"/>
    </row>
    <row r="392" spans="1:6" ht="15.75" x14ac:dyDescent="0.3">
      <c r="A392" s="4"/>
      <c r="B392" s="4"/>
      <c r="C392" s="4"/>
      <c r="D392" s="4"/>
      <c r="E392" s="4"/>
      <c r="F392" s="4"/>
    </row>
    <row r="393" spans="1:6" ht="15.75" x14ac:dyDescent="0.3">
      <c r="A393" s="4"/>
      <c r="B393" s="4"/>
      <c r="C393" s="4"/>
      <c r="D393" s="4"/>
      <c r="E393" s="4"/>
      <c r="F393" s="4"/>
    </row>
    <row r="394" spans="1:6" ht="15.75" x14ac:dyDescent="0.3">
      <c r="A394" s="4"/>
      <c r="B394" s="4"/>
      <c r="C394" s="4"/>
      <c r="D394" s="4"/>
      <c r="E394" s="4"/>
      <c r="F394" s="4"/>
    </row>
    <row r="395" spans="1:6" ht="15.75" x14ac:dyDescent="0.3">
      <c r="A395" s="4"/>
      <c r="B395" s="4"/>
      <c r="C395" s="4"/>
      <c r="D395" s="4"/>
      <c r="E395" s="4"/>
      <c r="F395" s="4"/>
    </row>
    <row r="396" spans="1:6" ht="15.75" x14ac:dyDescent="0.3">
      <c r="A396" s="4"/>
      <c r="B396" s="4"/>
      <c r="C396" s="4"/>
      <c r="D396" s="4"/>
      <c r="E396" s="4"/>
      <c r="F396" s="4"/>
    </row>
    <row r="397" spans="1:6" ht="15.75" x14ac:dyDescent="0.3">
      <c r="A397" s="4"/>
      <c r="B397" s="4"/>
      <c r="C397" s="4"/>
      <c r="D397" s="4"/>
      <c r="E397" s="4"/>
      <c r="F397" s="4"/>
    </row>
    <row r="398" spans="1:6" ht="15.75" x14ac:dyDescent="0.3">
      <c r="A398" s="4"/>
      <c r="B398" s="4"/>
      <c r="C398" s="4"/>
      <c r="D398" s="4"/>
      <c r="E398" s="4"/>
      <c r="F398" s="4"/>
    </row>
    <row r="399" spans="1:6" ht="15.75" x14ac:dyDescent="0.3">
      <c r="A399" s="4"/>
      <c r="B399" s="4"/>
      <c r="C399" s="4"/>
      <c r="D399" s="4"/>
      <c r="E399" s="4"/>
      <c r="F399" s="4"/>
    </row>
    <row r="400" spans="1:6" ht="15.75" x14ac:dyDescent="0.3">
      <c r="A400" s="4"/>
      <c r="B400" s="4"/>
      <c r="C400" s="4"/>
      <c r="D400" s="4"/>
      <c r="E400" s="4"/>
      <c r="F400" s="4"/>
    </row>
    <row r="401" spans="1:6" ht="15.75" x14ac:dyDescent="0.3">
      <c r="A401" s="4"/>
      <c r="B401" s="4"/>
      <c r="C401" s="4"/>
      <c r="D401" s="4"/>
      <c r="E401" s="4"/>
      <c r="F401" s="4"/>
    </row>
    <row r="402" spans="1:6" ht="15.75" x14ac:dyDescent="0.3">
      <c r="A402" s="4"/>
      <c r="B402" s="4"/>
      <c r="C402" s="4"/>
      <c r="D402" s="4"/>
      <c r="E402" s="4"/>
      <c r="F402" s="4"/>
    </row>
    <row r="403" spans="1:6" ht="15.75" x14ac:dyDescent="0.3">
      <c r="A403" s="4"/>
      <c r="B403" s="4"/>
      <c r="C403" s="4"/>
      <c r="D403" s="4"/>
      <c r="E403" s="4"/>
      <c r="F403" s="4"/>
    </row>
    <row r="404" spans="1:6" ht="15.75" x14ac:dyDescent="0.3">
      <c r="A404" s="4"/>
      <c r="B404" s="4"/>
      <c r="C404" s="4"/>
      <c r="D404" s="4"/>
      <c r="E404" s="4"/>
      <c r="F404" s="4"/>
    </row>
    <row r="405" spans="1:6" ht="15.75" x14ac:dyDescent="0.3">
      <c r="A405" s="4"/>
      <c r="B405" s="4"/>
      <c r="C405" s="4"/>
      <c r="D405" s="4"/>
      <c r="E405" s="4"/>
      <c r="F405" s="4"/>
    </row>
    <row r="406" spans="1:6" ht="15.75" x14ac:dyDescent="0.3">
      <c r="A406" s="4"/>
      <c r="B406" s="4"/>
      <c r="C406" s="4"/>
      <c r="D406" s="4"/>
      <c r="E406" s="4"/>
      <c r="F406" s="4"/>
    </row>
    <row r="407" spans="1:6" ht="15.75" x14ac:dyDescent="0.3">
      <c r="A407" s="4"/>
      <c r="B407" s="4"/>
      <c r="C407" s="4"/>
      <c r="D407" s="4"/>
      <c r="E407" s="4"/>
      <c r="F407" s="4"/>
    </row>
    <row r="408" spans="1:6" ht="15.75" x14ac:dyDescent="0.3">
      <c r="A408" s="4"/>
      <c r="B408" s="4"/>
      <c r="C408" s="4"/>
      <c r="D408" s="4"/>
      <c r="E408" s="4"/>
      <c r="F408" s="4"/>
    </row>
    <row r="409" spans="1:6" ht="15.75" x14ac:dyDescent="0.3">
      <c r="A409" s="4"/>
      <c r="B409" s="4"/>
      <c r="C409" s="4"/>
      <c r="D409" s="4"/>
      <c r="E409" s="4"/>
      <c r="F409" s="4"/>
    </row>
    <row r="410" spans="1:6" ht="15.75" x14ac:dyDescent="0.3">
      <c r="A410" s="4"/>
      <c r="B410" s="4"/>
      <c r="C410" s="4"/>
      <c r="D410" s="4"/>
      <c r="E410" s="4"/>
      <c r="F410" s="4"/>
    </row>
    <row r="411" spans="1:6" ht="15.75" x14ac:dyDescent="0.3">
      <c r="A411" s="4"/>
      <c r="B411" s="4"/>
      <c r="C411" s="4"/>
      <c r="D411" s="4"/>
      <c r="E411" s="4"/>
      <c r="F411" s="4"/>
    </row>
    <row r="412" spans="1:6" ht="15.75" x14ac:dyDescent="0.3">
      <c r="A412" s="4"/>
      <c r="B412" s="4"/>
      <c r="C412" s="4"/>
      <c r="D412" s="4"/>
      <c r="E412" s="4"/>
      <c r="F412" s="4"/>
    </row>
    <row r="413" spans="1:6" ht="15.75" x14ac:dyDescent="0.3">
      <c r="A413" s="4"/>
      <c r="B413" s="4"/>
      <c r="C413" s="4"/>
      <c r="D413" s="4"/>
      <c r="E413" s="4"/>
      <c r="F413" s="4"/>
    </row>
    <row r="414" spans="1:6" ht="15.75" x14ac:dyDescent="0.3">
      <c r="A414" s="4"/>
      <c r="B414" s="4"/>
      <c r="C414" s="4"/>
      <c r="D414" s="4"/>
      <c r="E414" s="4"/>
      <c r="F414" s="4"/>
    </row>
    <row r="415" spans="1:6" ht="15.75" x14ac:dyDescent="0.3">
      <c r="A415" s="4"/>
      <c r="B415" s="4"/>
      <c r="C415" s="4"/>
      <c r="D415" s="4"/>
      <c r="E415" s="4"/>
      <c r="F415" s="4"/>
    </row>
    <row r="416" spans="1:6" ht="15.75" x14ac:dyDescent="0.3">
      <c r="A416" s="4"/>
      <c r="B416" s="4"/>
      <c r="C416" s="4"/>
      <c r="D416" s="4"/>
      <c r="E416" s="4"/>
      <c r="F416" s="4"/>
    </row>
    <row r="417" spans="1:6" ht="15.75" x14ac:dyDescent="0.3">
      <c r="A417" s="4"/>
      <c r="B417" s="4"/>
      <c r="C417" s="4"/>
      <c r="D417" s="4"/>
      <c r="E417" s="4"/>
      <c r="F417" s="4"/>
    </row>
    <row r="418" spans="1:6" ht="15.75" x14ac:dyDescent="0.3">
      <c r="A418" s="4"/>
      <c r="B418" s="4"/>
      <c r="C418" s="4"/>
      <c r="D418" s="4"/>
      <c r="E418" s="4"/>
      <c r="F418" s="4"/>
    </row>
    <row r="419" spans="1:6" ht="15.75" x14ac:dyDescent="0.3">
      <c r="A419" s="4"/>
      <c r="B419" s="4"/>
      <c r="C419" s="4"/>
      <c r="D419" s="4"/>
      <c r="E419" s="4"/>
      <c r="F419" s="4"/>
    </row>
    <row r="420" spans="1:6" ht="15.75" x14ac:dyDescent="0.3">
      <c r="A420" s="4"/>
      <c r="B420" s="4"/>
      <c r="C420" s="4"/>
      <c r="D420" s="4"/>
      <c r="E420" s="4"/>
      <c r="F420" s="4"/>
    </row>
    <row r="421" spans="1:6" ht="15.75" x14ac:dyDescent="0.3">
      <c r="A421" s="4"/>
      <c r="B421" s="4"/>
      <c r="C421" s="4"/>
      <c r="D421" s="4"/>
      <c r="E421" s="4"/>
      <c r="F421" s="4"/>
    </row>
    <row r="422" spans="1:6" ht="15.75" x14ac:dyDescent="0.3">
      <c r="A422" s="4"/>
      <c r="B422" s="4"/>
      <c r="C422" s="4"/>
      <c r="D422" s="4"/>
      <c r="E422" s="4"/>
      <c r="F422" s="4"/>
    </row>
    <row r="423" spans="1:6" ht="15.75" x14ac:dyDescent="0.3">
      <c r="A423" s="4"/>
      <c r="B423" s="4"/>
      <c r="C423" s="4"/>
      <c r="D423" s="4"/>
      <c r="E423" s="4"/>
      <c r="F423" s="4"/>
    </row>
    <row r="424" spans="1:6" ht="15.75" x14ac:dyDescent="0.3">
      <c r="A424" s="4"/>
      <c r="B424" s="4"/>
      <c r="C424" s="4"/>
      <c r="D424" s="4"/>
      <c r="E424" s="4"/>
      <c r="F424" s="4"/>
    </row>
    <row r="425" spans="1:6" ht="15.75" x14ac:dyDescent="0.3">
      <c r="A425" s="4"/>
      <c r="B425" s="4"/>
      <c r="C425" s="4"/>
      <c r="D425" s="4"/>
      <c r="E425" s="4"/>
      <c r="F425" s="4"/>
    </row>
    <row r="426" spans="1:6" ht="15.75" x14ac:dyDescent="0.3">
      <c r="A426" s="4"/>
      <c r="B426" s="4"/>
      <c r="C426" s="4"/>
      <c r="D426" s="4"/>
      <c r="E426" s="4"/>
      <c r="F426" s="4"/>
    </row>
    <row r="427" spans="1:6" ht="15.75" x14ac:dyDescent="0.3">
      <c r="A427" s="4"/>
      <c r="B427" s="4"/>
      <c r="C427" s="4"/>
      <c r="D427" s="4"/>
      <c r="E427" s="4"/>
      <c r="F427" s="4"/>
    </row>
    <row r="428" spans="1:6" ht="15.75" x14ac:dyDescent="0.3">
      <c r="A428" s="4"/>
      <c r="B428" s="4"/>
      <c r="C428" s="4"/>
      <c r="D428" s="4"/>
      <c r="E428" s="4"/>
      <c r="F428" s="4"/>
    </row>
    <row r="429" spans="1:6" ht="15.75" x14ac:dyDescent="0.3">
      <c r="A429" s="4"/>
      <c r="B429" s="4"/>
      <c r="C429" s="4"/>
      <c r="D429" s="4"/>
      <c r="E429" s="4"/>
      <c r="F429" s="4"/>
    </row>
    <row r="430" spans="1:6" ht="15.75" x14ac:dyDescent="0.3">
      <c r="A430" s="4"/>
      <c r="B430" s="4"/>
      <c r="C430" s="4"/>
      <c r="D430" s="4"/>
      <c r="E430" s="4"/>
      <c r="F430" s="4"/>
    </row>
    <row r="431" spans="1:6" ht="15.75" x14ac:dyDescent="0.3">
      <c r="A431" s="4"/>
      <c r="B431" s="4"/>
      <c r="C431" s="4"/>
      <c r="D431" s="4"/>
      <c r="E431" s="4"/>
      <c r="F431" s="4"/>
    </row>
    <row r="432" spans="1:6" ht="15.75" x14ac:dyDescent="0.3">
      <c r="A432" s="4"/>
      <c r="B432" s="4"/>
      <c r="C432" s="4"/>
      <c r="D432" s="4"/>
      <c r="E432" s="4"/>
      <c r="F432" s="4"/>
    </row>
    <row r="433" spans="1:6" ht="15.75" x14ac:dyDescent="0.3">
      <c r="A433" s="4"/>
      <c r="B433" s="4"/>
      <c r="C433" s="4"/>
      <c r="D433" s="4"/>
      <c r="E433" s="4"/>
      <c r="F433" s="4"/>
    </row>
    <row r="434" spans="1:6" ht="15.75" x14ac:dyDescent="0.3">
      <c r="A434" s="4"/>
      <c r="B434" s="4"/>
      <c r="C434" s="4"/>
      <c r="D434" s="4"/>
      <c r="E434" s="4"/>
      <c r="F434" s="4"/>
    </row>
    <row r="435" spans="1:6" ht="15.75" x14ac:dyDescent="0.3">
      <c r="A435" s="4"/>
      <c r="B435" s="4"/>
      <c r="C435" s="4"/>
      <c r="D435" s="4"/>
      <c r="E435" s="4"/>
      <c r="F435" s="4"/>
    </row>
    <row r="436" spans="1:6" ht="15.75" x14ac:dyDescent="0.3">
      <c r="A436" s="4"/>
      <c r="B436" s="4"/>
      <c r="C436" s="4"/>
      <c r="D436" s="4"/>
      <c r="E436" s="4"/>
      <c r="F436" s="4"/>
    </row>
    <row r="437" spans="1:6" ht="15.75" x14ac:dyDescent="0.3">
      <c r="A437" s="4"/>
      <c r="B437" s="4"/>
      <c r="C437" s="4"/>
      <c r="D437" s="4"/>
      <c r="E437" s="4"/>
      <c r="F437" s="4"/>
    </row>
    <row r="438" spans="1:6" ht="15.75" x14ac:dyDescent="0.3">
      <c r="A438" s="4"/>
      <c r="B438" s="4"/>
      <c r="C438" s="4"/>
      <c r="D438" s="4"/>
      <c r="E438" s="4"/>
      <c r="F438" s="4"/>
    </row>
    <row r="439" spans="1:6" ht="15.75" x14ac:dyDescent="0.3">
      <c r="A439" s="4"/>
      <c r="B439" s="4"/>
      <c r="C439" s="4"/>
      <c r="D439" s="4"/>
      <c r="E439" s="4"/>
      <c r="F439" s="4"/>
    </row>
    <row r="440" spans="1:6" ht="15.75" x14ac:dyDescent="0.3">
      <c r="A440" s="4"/>
      <c r="B440" s="4"/>
      <c r="C440" s="4"/>
      <c r="D440" s="4"/>
      <c r="E440" s="4"/>
      <c r="F440" s="4"/>
    </row>
    <row r="441" spans="1:6" ht="15.75" x14ac:dyDescent="0.3">
      <c r="A441" s="4"/>
      <c r="B441" s="4"/>
      <c r="C441" s="4"/>
      <c r="D441" s="4"/>
      <c r="E441" s="4"/>
      <c r="F441" s="4"/>
    </row>
    <row r="442" spans="1:6" ht="15.75" x14ac:dyDescent="0.3">
      <c r="A442" s="4"/>
      <c r="B442" s="4"/>
      <c r="C442" s="4"/>
      <c r="D442" s="4"/>
      <c r="E442" s="4"/>
      <c r="F442" s="4"/>
    </row>
    <row r="443" spans="1:6" ht="15.75" x14ac:dyDescent="0.3">
      <c r="A443" s="4"/>
      <c r="B443" s="4"/>
      <c r="C443" s="4"/>
      <c r="D443" s="4"/>
      <c r="E443" s="4"/>
      <c r="F443" s="4"/>
    </row>
    <row r="444" spans="1:6" ht="15.75" x14ac:dyDescent="0.3">
      <c r="A444" s="4"/>
      <c r="B444" s="4"/>
      <c r="C444" s="4"/>
      <c r="D444" s="4"/>
      <c r="E444" s="4"/>
      <c r="F444" s="4"/>
    </row>
    <row r="445" spans="1:6" ht="15.75" x14ac:dyDescent="0.3">
      <c r="A445" s="4"/>
      <c r="B445" s="4"/>
      <c r="C445" s="4"/>
      <c r="D445" s="4"/>
      <c r="E445" s="4"/>
      <c r="F445" s="4"/>
    </row>
    <row r="446" spans="1:6" ht="15.75" x14ac:dyDescent="0.3">
      <c r="A446" s="4"/>
      <c r="B446" s="4"/>
      <c r="C446" s="4"/>
      <c r="D446" s="4"/>
      <c r="E446" s="4"/>
      <c r="F446" s="4"/>
    </row>
    <row r="447" spans="1:6" ht="15.75" x14ac:dyDescent="0.3">
      <c r="A447" s="4"/>
      <c r="B447" s="4"/>
      <c r="C447" s="4"/>
      <c r="D447" s="4"/>
      <c r="E447" s="4"/>
      <c r="F447" s="4"/>
    </row>
    <row r="448" spans="1:6" ht="15.75" x14ac:dyDescent="0.3">
      <c r="A448" s="4"/>
      <c r="B448" s="4"/>
      <c r="C448" s="4"/>
      <c r="D448" s="4"/>
      <c r="E448" s="4"/>
      <c r="F448" s="4"/>
    </row>
    <row r="449" spans="1:6" ht="15.75" x14ac:dyDescent="0.3">
      <c r="A449" s="4"/>
      <c r="B449" s="4"/>
      <c r="C449" s="4"/>
      <c r="D449" s="4"/>
      <c r="E449" s="4"/>
      <c r="F449" s="4"/>
    </row>
    <row r="450" spans="1:6" ht="15.75" x14ac:dyDescent="0.3">
      <c r="A450" s="4"/>
      <c r="B450" s="4"/>
      <c r="C450" s="4"/>
      <c r="D450" s="4"/>
      <c r="E450" s="4"/>
      <c r="F450" s="4"/>
    </row>
    <row r="451" spans="1:6" ht="15.75" x14ac:dyDescent="0.3">
      <c r="A451" s="4"/>
      <c r="B451" s="4"/>
      <c r="C451" s="4"/>
      <c r="D451" s="4"/>
      <c r="E451" s="4"/>
      <c r="F451" s="4"/>
    </row>
    <row r="452" spans="1:6" ht="15.75" x14ac:dyDescent="0.3">
      <c r="A452" s="4"/>
      <c r="B452" s="4"/>
      <c r="C452" s="4"/>
      <c r="D452" s="4"/>
      <c r="E452" s="4"/>
      <c r="F452" s="4"/>
    </row>
    <row r="453" spans="1:6" ht="15.75" x14ac:dyDescent="0.3">
      <c r="A453" s="4"/>
      <c r="B453" s="4"/>
      <c r="C453" s="4"/>
      <c r="D453" s="4"/>
      <c r="E453" s="4"/>
      <c r="F453" s="4"/>
    </row>
    <row r="454" spans="1:6" ht="15.75" x14ac:dyDescent="0.3">
      <c r="A454" s="4"/>
      <c r="B454" s="4"/>
      <c r="C454" s="4"/>
      <c r="D454" s="4"/>
      <c r="E454" s="4"/>
      <c r="F454" s="4"/>
    </row>
    <row r="455" spans="1:6" ht="15.75" x14ac:dyDescent="0.3">
      <c r="A455" s="4"/>
      <c r="B455" s="4"/>
      <c r="C455" s="4"/>
      <c r="D455" s="4"/>
      <c r="E455" s="4"/>
      <c r="F455" s="4"/>
    </row>
    <row r="456" spans="1:6" ht="15.75" x14ac:dyDescent="0.3">
      <c r="A456" s="4"/>
      <c r="B456" s="4"/>
      <c r="C456" s="4"/>
      <c r="D456" s="4"/>
      <c r="E456" s="4"/>
      <c r="F456" s="4"/>
    </row>
    <row r="457" spans="1:6" ht="15.75" x14ac:dyDescent="0.3">
      <c r="A457" s="4"/>
      <c r="B457" s="4"/>
      <c r="C457" s="4"/>
      <c r="D457" s="4"/>
      <c r="E457" s="4"/>
      <c r="F457" s="4"/>
    </row>
    <row r="458" spans="1:6" ht="15.75" x14ac:dyDescent="0.3">
      <c r="A458" s="4"/>
      <c r="B458" s="4"/>
      <c r="C458" s="4"/>
      <c r="D458" s="4"/>
      <c r="E458" s="4"/>
      <c r="F458" s="4"/>
    </row>
    <row r="459" spans="1:6" ht="15.75" x14ac:dyDescent="0.3">
      <c r="A459" s="4"/>
      <c r="B459" s="4"/>
      <c r="C459" s="4"/>
      <c r="D459" s="4"/>
      <c r="E459" s="4"/>
      <c r="F459" s="4"/>
    </row>
    <row r="460" spans="1:6" ht="15.75" x14ac:dyDescent="0.3">
      <c r="A460" s="4"/>
      <c r="B460" s="4"/>
      <c r="C460" s="4"/>
      <c r="D460" s="4"/>
      <c r="E460" s="4"/>
      <c r="F460" s="4"/>
    </row>
    <row r="461" spans="1:6" ht="15.75" x14ac:dyDescent="0.3">
      <c r="A461" s="4"/>
      <c r="B461" s="4"/>
      <c r="C461" s="4"/>
      <c r="D461" s="4"/>
      <c r="E461" s="4"/>
      <c r="F461" s="4"/>
    </row>
    <row r="462" spans="1:6" ht="15.75" x14ac:dyDescent="0.3">
      <c r="A462" s="4"/>
      <c r="B462" s="4"/>
      <c r="C462" s="4"/>
      <c r="D462" s="4"/>
      <c r="E462" s="4"/>
      <c r="F462" s="4"/>
    </row>
    <row r="463" spans="1:6" ht="15.75" x14ac:dyDescent="0.3">
      <c r="A463" s="4"/>
      <c r="B463" s="4"/>
      <c r="C463" s="4"/>
      <c r="D463" s="4"/>
      <c r="E463" s="4"/>
      <c r="F463" s="4"/>
    </row>
    <row r="464" spans="1:6" ht="15.75" x14ac:dyDescent="0.3">
      <c r="A464" s="4"/>
      <c r="B464" s="4"/>
      <c r="C464" s="4"/>
      <c r="D464" s="4"/>
      <c r="E464" s="4"/>
      <c r="F464" s="4"/>
    </row>
    <row r="465" spans="1:6" ht="15.75" x14ac:dyDescent="0.3">
      <c r="A465" s="4"/>
      <c r="B465" s="4"/>
      <c r="C465" s="4"/>
      <c r="D465" s="4"/>
      <c r="E465" s="4"/>
      <c r="F465" s="4"/>
    </row>
    <row r="466" spans="1:6" ht="15.75" x14ac:dyDescent="0.3">
      <c r="A466" s="4"/>
      <c r="B466" s="4"/>
      <c r="C466" s="4"/>
      <c r="D466" s="4"/>
      <c r="E466" s="4"/>
      <c r="F466" s="4"/>
    </row>
    <row r="467" spans="1:6" ht="15.75" x14ac:dyDescent="0.3">
      <c r="A467" s="4"/>
      <c r="B467" s="4"/>
      <c r="C467" s="4"/>
      <c r="D467" s="4"/>
      <c r="E467" s="4"/>
      <c r="F467" s="4"/>
    </row>
    <row r="468" spans="1:6" ht="15.75" x14ac:dyDescent="0.3">
      <c r="A468" s="4"/>
      <c r="B468" s="4"/>
      <c r="C468" s="4"/>
      <c r="D468" s="4"/>
      <c r="E468" s="4"/>
      <c r="F468" s="4"/>
    </row>
    <row r="469" spans="1:6" ht="15.75" x14ac:dyDescent="0.3">
      <c r="A469" s="4"/>
      <c r="B469" s="4"/>
      <c r="C469" s="4"/>
      <c r="D469" s="4"/>
      <c r="E469" s="4"/>
      <c r="F469" s="4"/>
    </row>
    <row r="470" spans="1:6" ht="15.75" x14ac:dyDescent="0.3">
      <c r="A470" s="4"/>
      <c r="B470" s="4"/>
      <c r="C470" s="4"/>
      <c r="D470" s="4"/>
      <c r="E470" s="4"/>
      <c r="F470" s="4"/>
    </row>
    <row r="471" spans="1:6" ht="15.75" x14ac:dyDescent="0.3">
      <c r="A471" s="4"/>
      <c r="B471" s="4"/>
      <c r="C471" s="4"/>
      <c r="D471" s="4"/>
      <c r="E471" s="4"/>
      <c r="F471" s="4"/>
    </row>
    <row r="472" spans="1:6" ht="15.75" x14ac:dyDescent="0.3">
      <c r="A472" s="4"/>
      <c r="B472" s="4"/>
      <c r="C472" s="4"/>
      <c r="D472" s="4"/>
      <c r="E472" s="4"/>
      <c r="F472" s="4"/>
    </row>
    <row r="473" spans="1:6" ht="15.75" x14ac:dyDescent="0.3">
      <c r="A473" s="4"/>
      <c r="B473" s="4"/>
      <c r="C473" s="4"/>
      <c r="D473" s="4"/>
      <c r="E473" s="4"/>
      <c r="F473" s="4"/>
    </row>
    <row r="474" spans="1:6" ht="15.75" x14ac:dyDescent="0.3">
      <c r="A474" s="4"/>
      <c r="B474" s="4"/>
      <c r="C474" s="4"/>
      <c r="D474" s="4"/>
      <c r="E474" s="4"/>
      <c r="F474" s="4"/>
    </row>
    <row r="475" spans="1:6" ht="15.75" x14ac:dyDescent="0.3">
      <c r="A475" s="4"/>
      <c r="B475" s="4"/>
      <c r="C475" s="4"/>
      <c r="D475" s="4"/>
      <c r="E475" s="4"/>
      <c r="F475" s="4"/>
    </row>
    <row r="476" spans="1:6" ht="15.75" x14ac:dyDescent="0.3">
      <c r="A476" s="4"/>
      <c r="B476" s="4"/>
      <c r="C476" s="4"/>
      <c r="D476" s="4"/>
      <c r="E476" s="4"/>
      <c r="F476" s="4"/>
    </row>
    <row r="477" spans="1:6" ht="15.75" x14ac:dyDescent="0.3">
      <c r="A477" s="4"/>
      <c r="B477" s="4"/>
      <c r="C477" s="4"/>
      <c r="D477" s="4"/>
      <c r="E477" s="4"/>
      <c r="F477" s="4"/>
    </row>
    <row r="478" spans="1:6" ht="15.75" x14ac:dyDescent="0.3">
      <c r="A478" s="4"/>
      <c r="B478" s="4"/>
      <c r="C478" s="4"/>
      <c r="D478" s="4"/>
      <c r="E478" s="4"/>
      <c r="F478" s="4"/>
    </row>
    <row r="479" spans="1:6" ht="15.75" x14ac:dyDescent="0.3">
      <c r="A479" s="4"/>
      <c r="B479" s="4"/>
      <c r="C479" s="4"/>
      <c r="D479" s="4"/>
      <c r="E479" s="4"/>
      <c r="F479" s="4"/>
    </row>
    <row r="480" spans="1:6" ht="15.75" x14ac:dyDescent="0.3">
      <c r="A480" s="4"/>
      <c r="B480" s="4"/>
      <c r="C480" s="4"/>
      <c r="D480" s="4"/>
      <c r="E480" s="4"/>
      <c r="F480" s="4"/>
    </row>
    <row r="481" spans="1:6" ht="15.75" x14ac:dyDescent="0.3">
      <c r="A481" s="4"/>
      <c r="B481" s="4"/>
      <c r="C481" s="4"/>
      <c r="D481" s="4"/>
      <c r="E481" s="4"/>
      <c r="F481" s="4"/>
    </row>
    <row r="482" spans="1:6" ht="15.75" x14ac:dyDescent="0.3">
      <c r="A482" s="4"/>
      <c r="B482" s="4"/>
      <c r="C482" s="4"/>
      <c r="D482" s="4"/>
      <c r="E482" s="4"/>
      <c r="F482" s="4"/>
    </row>
    <row r="483" spans="1:6" ht="15.75" x14ac:dyDescent="0.3">
      <c r="A483" s="4"/>
      <c r="B483" s="4"/>
      <c r="C483" s="4"/>
      <c r="D483" s="4"/>
      <c r="E483" s="4"/>
      <c r="F483" s="4"/>
    </row>
    <row r="484" spans="1:6" ht="15.75" x14ac:dyDescent="0.3">
      <c r="A484" s="4"/>
      <c r="B484" s="4"/>
      <c r="C484" s="4"/>
      <c r="D484" s="4"/>
      <c r="E484" s="4"/>
      <c r="F484" s="4"/>
    </row>
    <row r="485" spans="1:6" ht="15.75" x14ac:dyDescent="0.3">
      <c r="A485" s="4"/>
      <c r="B485" s="4"/>
      <c r="C485" s="4"/>
      <c r="D485" s="4"/>
      <c r="E485" s="4"/>
      <c r="F485" s="4"/>
    </row>
    <row r="486" spans="1:6" ht="15.75" x14ac:dyDescent="0.3">
      <c r="A486" s="4"/>
      <c r="B486" s="4"/>
      <c r="C486" s="4"/>
      <c r="D486" s="4"/>
      <c r="E486" s="4"/>
      <c r="F486" s="4"/>
    </row>
    <row r="487" spans="1:6" ht="15.75" x14ac:dyDescent="0.3">
      <c r="A487" s="4"/>
      <c r="B487" s="4"/>
      <c r="C487" s="4"/>
      <c r="D487" s="4"/>
      <c r="E487" s="4"/>
      <c r="F487" s="4"/>
    </row>
    <row r="488" spans="1:6" ht="15.75" x14ac:dyDescent="0.3">
      <c r="A488" s="4"/>
      <c r="B488" s="4"/>
      <c r="C488" s="4"/>
      <c r="D488" s="4"/>
      <c r="E488" s="4"/>
      <c r="F488" s="4"/>
    </row>
    <row r="489" spans="1:6" ht="15.75" x14ac:dyDescent="0.3">
      <c r="A489" s="4"/>
      <c r="B489" s="4"/>
      <c r="C489" s="4"/>
      <c r="D489" s="4"/>
      <c r="E489" s="4"/>
      <c r="F489" s="4"/>
    </row>
    <row r="490" spans="1:6" ht="15.75" x14ac:dyDescent="0.3">
      <c r="A490" s="4"/>
      <c r="B490" s="4"/>
      <c r="C490" s="4"/>
      <c r="D490" s="4"/>
      <c r="E490" s="4"/>
      <c r="F490" s="4"/>
    </row>
    <row r="491" spans="1:6" ht="15.75" x14ac:dyDescent="0.3">
      <c r="A491" s="4"/>
      <c r="B491" s="4"/>
      <c r="C491" s="4"/>
      <c r="D491" s="4"/>
      <c r="E491" s="4"/>
      <c r="F491" s="4"/>
    </row>
    <row r="492" spans="1:6" ht="15.75" x14ac:dyDescent="0.3">
      <c r="A492" s="4"/>
      <c r="B492" s="4"/>
      <c r="C492" s="4"/>
      <c r="D492" s="4"/>
      <c r="E492" s="4"/>
      <c r="F492" s="4"/>
    </row>
    <row r="493" spans="1:6" ht="15.75" x14ac:dyDescent="0.3">
      <c r="A493" s="4"/>
      <c r="B493" s="4"/>
      <c r="C493" s="4"/>
      <c r="D493" s="4"/>
      <c r="E493" s="4"/>
      <c r="F493" s="4"/>
    </row>
    <row r="494" spans="1:6" ht="15.75" x14ac:dyDescent="0.3">
      <c r="A494" s="4"/>
      <c r="B494" s="4"/>
      <c r="C494" s="4"/>
      <c r="D494" s="4"/>
      <c r="E494" s="4"/>
      <c r="F494" s="4"/>
    </row>
    <row r="495" spans="1:6" ht="15.75" x14ac:dyDescent="0.3">
      <c r="A495" s="4"/>
      <c r="B495" s="4"/>
      <c r="C495" s="4"/>
      <c r="D495" s="4"/>
      <c r="E495" s="4"/>
      <c r="F495" s="4"/>
    </row>
    <row r="496" spans="1:6" ht="15.75" x14ac:dyDescent="0.3">
      <c r="A496" s="4"/>
      <c r="B496" s="4"/>
      <c r="C496" s="4"/>
      <c r="D496" s="4"/>
      <c r="E496" s="4"/>
      <c r="F496" s="4"/>
    </row>
    <row r="497" spans="1:6" ht="15.75" x14ac:dyDescent="0.3">
      <c r="A497" s="4"/>
      <c r="B497" s="4"/>
      <c r="C497" s="4"/>
      <c r="D497" s="4"/>
      <c r="E497" s="4"/>
      <c r="F497" s="4"/>
    </row>
    <row r="498" spans="1:6" ht="15.75" x14ac:dyDescent="0.3">
      <c r="A498" s="4"/>
      <c r="B498" s="4"/>
      <c r="C498" s="4"/>
      <c r="D498" s="4"/>
      <c r="E498" s="4"/>
      <c r="F498" s="4"/>
    </row>
    <row r="499" spans="1:6" ht="15.75" x14ac:dyDescent="0.3">
      <c r="A499" s="4"/>
      <c r="B499" s="4"/>
      <c r="C499" s="4"/>
      <c r="D499" s="4"/>
      <c r="E499" s="4"/>
      <c r="F499" s="4"/>
    </row>
    <row r="500" spans="1:6" ht="15.75" x14ac:dyDescent="0.3">
      <c r="A500" s="4"/>
      <c r="B500" s="4"/>
      <c r="C500" s="4"/>
      <c r="D500" s="4"/>
      <c r="E500" s="4"/>
      <c r="F500" s="4"/>
    </row>
    <row r="501" spans="1:6" ht="15.75" x14ac:dyDescent="0.3">
      <c r="A501" s="4"/>
      <c r="B501" s="4"/>
      <c r="C501" s="4"/>
      <c r="D501" s="4"/>
      <c r="E501" s="4"/>
      <c r="F501" s="4"/>
    </row>
    <row r="502" spans="1:6" ht="15.75" x14ac:dyDescent="0.3">
      <c r="A502" s="4"/>
      <c r="B502" s="4"/>
      <c r="C502" s="4"/>
      <c r="D502" s="4"/>
      <c r="E502" s="4"/>
      <c r="F502" s="4"/>
    </row>
    <row r="503" spans="1:6" ht="15.75" x14ac:dyDescent="0.3">
      <c r="A503" s="4"/>
      <c r="B503" s="4"/>
      <c r="C503" s="4"/>
      <c r="D503" s="4"/>
      <c r="E503" s="4"/>
      <c r="F503" s="4"/>
    </row>
    <row r="504" spans="1:6" ht="15.75" x14ac:dyDescent="0.3">
      <c r="A504" s="4"/>
      <c r="B504" s="4"/>
      <c r="C504" s="4"/>
      <c r="D504" s="4"/>
      <c r="E504" s="4"/>
      <c r="F504" s="4"/>
    </row>
    <row r="505" spans="1:6" ht="15.75" x14ac:dyDescent="0.3">
      <c r="A505" s="4"/>
      <c r="B505" s="4"/>
      <c r="C505" s="4"/>
      <c r="D505" s="4"/>
      <c r="E505" s="4"/>
      <c r="F505" s="4"/>
    </row>
    <row r="506" spans="1:6" ht="15.75" x14ac:dyDescent="0.3">
      <c r="A506" s="4"/>
      <c r="B506" s="4"/>
      <c r="C506" s="4"/>
      <c r="D506" s="4"/>
      <c r="E506" s="4"/>
      <c r="F506" s="4"/>
    </row>
    <row r="507" spans="1:6" ht="15.75" x14ac:dyDescent="0.3">
      <c r="A507" s="4"/>
      <c r="B507" s="4"/>
      <c r="C507" s="4"/>
      <c r="D507" s="4"/>
      <c r="E507" s="4"/>
      <c r="F507" s="4"/>
    </row>
    <row r="508" spans="1:6" ht="15.75" x14ac:dyDescent="0.3">
      <c r="A508" s="4"/>
      <c r="B508" s="4"/>
      <c r="C508" s="4"/>
      <c r="D508" s="4"/>
      <c r="E508" s="4"/>
      <c r="F508" s="4"/>
    </row>
    <row r="509" spans="1:6" ht="15.75" x14ac:dyDescent="0.3">
      <c r="A509" s="4"/>
      <c r="B509" s="4"/>
      <c r="C509" s="4"/>
      <c r="D509" s="4"/>
      <c r="E509" s="4"/>
      <c r="F509" s="4"/>
    </row>
    <row r="510" spans="1:6" ht="15.75" x14ac:dyDescent="0.3">
      <c r="A510" s="4"/>
      <c r="B510" s="4"/>
      <c r="C510" s="4"/>
      <c r="D510" s="4"/>
      <c r="E510" s="4"/>
      <c r="F510" s="4"/>
    </row>
    <row r="511" spans="1:6" ht="15.75" x14ac:dyDescent="0.3">
      <c r="A511" s="4"/>
      <c r="B511" s="4"/>
      <c r="C511" s="4"/>
      <c r="D511" s="4"/>
      <c r="E511" s="4"/>
      <c r="F511" s="4"/>
    </row>
    <row r="512" spans="1:6" ht="15.75" x14ac:dyDescent="0.3">
      <c r="A512" s="4"/>
      <c r="B512" s="4"/>
      <c r="C512" s="4"/>
      <c r="D512" s="4"/>
      <c r="E512" s="4"/>
      <c r="F512" s="4"/>
    </row>
    <row r="513" spans="1:6" ht="15.75" x14ac:dyDescent="0.3">
      <c r="A513" s="4"/>
      <c r="B513" s="4"/>
      <c r="C513" s="4"/>
      <c r="D513" s="4"/>
      <c r="E513" s="4"/>
      <c r="F513" s="4"/>
    </row>
    <row r="514" spans="1:6" ht="15.75" x14ac:dyDescent="0.3">
      <c r="A514" s="4"/>
      <c r="B514" s="4"/>
      <c r="C514" s="4"/>
      <c r="D514" s="4"/>
      <c r="E514" s="4"/>
      <c r="F514" s="4"/>
    </row>
    <row r="515" spans="1:6" ht="15.75" x14ac:dyDescent="0.3">
      <c r="A515" s="4"/>
      <c r="B515" s="4"/>
      <c r="C515" s="4"/>
      <c r="D515" s="4"/>
      <c r="E515" s="4"/>
      <c r="F515" s="4"/>
    </row>
    <row r="516" spans="1:6" ht="15.75" x14ac:dyDescent="0.3">
      <c r="A516" s="4"/>
      <c r="B516" s="4"/>
      <c r="C516" s="4"/>
      <c r="D516" s="4"/>
      <c r="E516" s="4"/>
      <c r="F516" s="4"/>
    </row>
    <row r="517" spans="1:6" ht="15.75" x14ac:dyDescent="0.3">
      <c r="A517" s="4"/>
      <c r="B517" s="4"/>
      <c r="C517" s="4"/>
      <c r="D517" s="4"/>
      <c r="E517" s="4"/>
      <c r="F517" s="4"/>
    </row>
    <row r="518" spans="1:6" ht="15.75" x14ac:dyDescent="0.3">
      <c r="A518" s="4"/>
      <c r="B518" s="4"/>
      <c r="C518" s="4"/>
      <c r="D518" s="4"/>
      <c r="E518" s="4"/>
      <c r="F518" s="4"/>
    </row>
    <row r="519" spans="1:6" ht="15.75" x14ac:dyDescent="0.3">
      <c r="A519" s="4"/>
      <c r="B519" s="4"/>
      <c r="C519" s="4"/>
      <c r="D519" s="4"/>
      <c r="E519" s="4"/>
      <c r="F519" s="4"/>
    </row>
    <row r="520" spans="1:6" ht="15.75" x14ac:dyDescent="0.3">
      <c r="A520" s="4"/>
      <c r="B520" s="4"/>
      <c r="C520" s="4"/>
      <c r="D520" s="4"/>
      <c r="E520" s="4"/>
      <c r="F520" s="4"/>
    </row>
    <row r="521" spans="1:6" ht="15.75" x14ac:dyDescent="0.3">
      <c r="A521" s="4"/>
      <c r="B521" s="4"/>
      <c r="C521" s="4"/>
      <c r="D521" s="4"/>
      <c r="E521" s="4"/>
      <c r="F521" s="4"/>
    </row>
    <row r="522" spans="1:6" ht="15.75" x14ac:dyDescent="0.3">
      <c r="A522" s="4"/>
      <c r="B522" s="4"/>
      <c r="C522" s="4"/>
      <c r="D522" s="4"/>
      <c r="E522" s="4"/>
      <c r="F522" s="4"/>
    </row>
    <row r="523" spans="1:6" ht="15.75" x14ac:dyDescent="0.3">
      <c r="A523" s="4"/>
      <c r="B523" s="4"/>
      <c r="C523" s="4"/>
      <c r="D523" s="4"/>
      <c r="E523" s="4"/>
      <c r="F523" s="4"/>
    </row>
    <row r="524" spans="1:6" ht="15.75" x14ac:dyDescent="0.3">
      <c r="A524" s="4"/>
      <c r="B524" s="4"/>
      <c r="C524" s="4"/>
      <c r="D524" s="4"/>
      <c r="E524" s="4"/>
      <c r="F524" s="4"/>
    </row>
    <row r="525" spans="1:6" ht="15.75" x14ac:dyDescent="0.3">
      <c r="A525" s="4"/>
      <c r="B525" s="4"/>
      <c r="C525" s="4"/>
      <c r="D525" s="4"/>
      <c r="E525" s="4"/>
      <c r="F525" s="4"/>
    </row>
    <row r="526" spans="1:6" ht="15.75" x14ac:dyDescent="0.3">
      <c r="A526" s="4"/>
      <c r="B526" s="4"/>
      <c r="C526" s="4"/>
      <c r="D526" s="4"/>
      <c r="E526" s="4"/>
      <c r="F526" s="4"/>
    </row>
    <row r="527" spans="1:6" ht="15.75" x14ac:dyDescent="0.3">
      <c r="A527" s="4"/>
      <c r="B527" s="4"/>
      <c r="C527" s="4"/>
      <c r="D527" s="4"/>
      <c r="E527" s="4"/>
      <c r="F527" s="4"/>
    </row>
    <row r="528" spans="1:6" ht="15.75" x14ac:dyDescent="0.3">
      <c r="A528" s="4"/>
      <c r="B528" s="4"/>
      <c r="C528" s="4"/>
      <c r="D528" s="4"/>
      <c r="E528" s="4"/>
      <c r="F528" s="4"/>
    </row>
    <row r="529" spans="1:6" ht="15.75" x14ac:dyDescent="0.3">
      <c r="A529" s="4"/>
      <c r="B529" s="4"/>
      <c r="C529" s="4"/>
      <c r="D529" s="4"/>
      <c r="E529" s="4"/>
      <c r="F529" s="4"/>
    </row>
    <row r="530" spans="1:6" ht="15.75" x14ac:dyDescent="0.3">
      <c r="A530" s="4"/>
      <c r="B530" s="4"/>
      <c r="C530" s="4"/>
      <c r="D530" s="4"/>
      <c r="E530" s="4"/>
      <c r="F530" s="4"/>
    </row>
    <row r="531" spans="1:6" ht="15.75" x14ac:dyDescent="0.3">
      <c r="A531" s="4"/>
      <c r="B531" s="4"/>
      <c r="C531" s="4"/>
      <c r="D531" s="4"/>
      <c r="E531" s="4"/>
      <c r="F531" s="4"/>
    </row>
    <row r="532" spans="1:6" ht="15.75" x14ac:dyDescent="0.3">
      <c r="A532" s="4"/>
      <c r="B532" s="4"/>
      <c r="C532" s="4"/>
      <c r="D532" s="4"/>
      <c r="E532" s="4"/>
      <c r="F532" s="4"/>
    </row>
    <row r="533" spans="1:6" ht="15.75" x14ac:dyDescent="0.3">
      <c r="A533" s="4"/>
      <c r="B533" s="4"/>
      <c r="C533" s="4"/>
      <c r="D533" s="4"/>
      <c r="E533" s="4"/>
      <c r="F533" s="4"/>
    </row>
    <row r="534" spans="1:6" ht="15.75" x14ac:dyDescent="0.3">
      <c r="A534" s="4"/>
      <c r="B534" s="4"/>
      <c r="C534" s="4"/>
      <c r="D534" s="4"/>
      <c r="E534" s="4"/>
      <c r="F534" s="4"/>
    </row>
    <row r="535" spans="1:6" ht="15.75" x14ac:dyDescent="0.3">
      <c r="A535" s="4"/>
      <c r="B535" s="4"/>
      <c r="C535" s="4"/>
      <c r="D535" s="4"/>
      <c r="E535" s="4"/>
      <c r="F535" s="4"/>
    </row>
    <row r="536" spans="1:6" ht="15.75" x14ac:dyDescent="0.3">
      <c r="A536" s="4"/>
      <c r="B536" s="4"/>
      <c r="C536" s="4"/>
      <c r="D536" s="4"/>
      <c r="E536" s="4"/>
      <c r="F536" s="4"/>
    </row>
    <row r="537" spans="1:6" ht="15.75" x14ac:dyDescent="0.3">
      <c r="A537" s="4"/>
      <c r="B537" s="4"/>
      <c r="C537" s="4"/>
      <c r="D537" s="4"/>
      <c r="E537" s="4"/>
      <c r="F537" s="4"/>
    </row>
    <row r="538" spans="1:6" ht="15.75" x14ac:dyDescent="0.3">
      <c r="A538" s="4"/>
      <c r="B538" s="4"/>
      <c r="C538" s="4"/>
      <c r="D538" s="4"/>
      <c r="E538" s="4"/>
      <c r="F538" s="4"/>
    </row>
    <row r="539" spans="1:6" ht="15.75" x14ac:dyDescent="0.3">
      <c r="A539" s="4"/>
      <c r="B539" s="4"/>
      <c r="C539" s="4"/>
      <c r="D539" s="4"/>
      <c r="E539" s="4"/>
      <c r="F539" s="4"/>
    </row>
    <row r="540" spans="1:6" ht="15.75" x14ac:dyDescent="0.3">
      <c r="A540" s="4"/>
      <c r="B540" s="4"/>
      <c r="C540" s="4"/>
      <c r="D540" s="4"/>
      <c r="E540" s="4"/>
      <c r="F540" s="4"/>
    </row>
    <row r="541" spans="1:6" ht="15.75" x14ac:dyDescent="0.3">
      <c r="A541" s="4"/>
      <c r="B541" s="4"/>
      <c r="C541" s="4"/>
      <c r="D541" s="4"/>
      <c r="E541" s="4"/>
      <c r="F541" s="4"/>
    </row>
    <row r="542" spans="1:6" ht="15.75" x14ac:dyDescent="0.3">
      <c r="A542" s="4"/>
      <c r="B542" s="4"/>
      <c r="C542" s="4"/>
      <c r="D542" s="4"/>
      <c r="E542" s="4"/>
      <c r="F542" s="4"/>
    </row>
    <row r="543" spans="1:6" ht="15.75" x14ac:dyDescent="0.3">
      <c r="A543" s="4"/>
      <c r="B543" s="4"/>
      <c r="C543" s="4"/>
      <c r="D543" s="4"/>
      <c r="E543" s="4"/>
      <c r="F543" s="4"/>
    </row>
    <row r="544" spans="1:6" ht="15.75" x14ac:dyDescent="0.3">
      <c r="A544" s="4"/>
      <c r="B544" s="4"/>
      <c r="C544" s="4"/>
      <c r="D544" s="4"/>
      <c r="E544" s="4"/>
      <c r="F544" s="4"/>
    </row>
    <row r="545" spans="1:6" ht="15.75" x14ac:dyDescent="0.3">
      <c r="A545" s="4"/>
      <c r="B545" s="4"/>
      <c r="C545" s="4"/>
      <c r="D545" s="4"/>
      <c r="E545" s="4"/>
      <c r="F545" s="4"/>
    </row>
    <row r="546" spans="1:6" ht="15.75" x14ac:dyDescent="0.3">
      <c r="A546" s="4"/>
      <c r="B546" s="4"/>
      <c r="C546" s="4"/>
      <c r="D546" s="4"/>
      <c r="E546" s="4"/>
      <c r="F546" s="4"/>
    </row>
    <row r="547" spans="1:6" ht="15.75" x14ac:dyDescent="0.3">
      <c r="A547" s="4"/>
      <c r="B547" s="4"/>
      <c r="C547" s="4"/>
      <c r="D547" s="4"/>
      <c r="E547" s="4"/>
      <c r="F547" s="4"/>
    </row>
    <row r="548" spans="1:6" ht="15.75" x14ac:dyDescent="0.3">
      <c r="A548" s="4"/>
      <c r="B548" s="4"/>
      <c r="C548" s="4"/>
      <c r="D548" s="4"/>
      <c r="E548" s="4"/>
      <c r="F548" s="4"/>
    </row>
    <row r="549" spans="1:6" ht="15.75" x14ac:dyDescent="0.3">
      <c r="A549" s="4"/>
      <c r="B549" s="4"/>
      <c r="C549" s="4"/>
      <c r="D549" s="4"/>
      <c r="E549" s="4"/>
      <c r="F549" s="4"/>
    </row>
    <row r="550" spans="1:6" ht="15.75" x14ac:dyDescent="0.3">
      <c r="A550" s="4"/>
      <c r="B550" s="4"/>
      <c r="C550" s="4"/>
      <c r="D550" s="4"/>
      <c r="E550" s="4"/>
      <c r="F550" s="4"/>
    </row>
    <row r="551" spans="1:6" ht="15.75" x14ac:dyDescent="0.3">
      <c r="A551" s="4"/>
      <c r="B551" s="4"/>
      <c r="C551" s="4"/>
      <c r="D551" s="4"/>
      <c r="E551" s="4"/>
      <c r="F551" s="4"/>
    </row>
    <row r="552" spans="1:6" ht="15.75" x14ac:dyDescent="0.3">
      <c r="A552" s="4"/>
      <c r="B552" s="4"/>
      <c r="C552" s="4"/>
      <c r="D552" s="4"/>
      <c r="E552" s="4"/>
      <c r="F552" s="4"/>
    </row>
    <row r="553" spans="1:6" ht="15.75" x14ac:dyDescent="0.3">
      <c r="A553" s="4"/>
      <c r="B553" s="4"/>
      <c r="C553" s="4"/>
      <c r="D553" s="4"/>
      <c r="E553" s="4"/>
      <c r="F553" s="4"/>
    </row>
    <row r="554" spans="1:6" ht="15.75" x14ac:dyDescent="0.3">
      <c r="A554" s="4"/>
      <c r="B554" s="4"/>
      <c r="C554" s="4"/>
      <c r="D554" s="4"/>
      <c r="E554" s="4"/>
      <c r="F554" s="4"/>
    </row>
    <row r="555" spans="1:6" ht="15.75" x14ac:dyDescent="0.3">
      <c r="A555" s="4"/>
      <c r="B555" s="4"/>
      <c r="C555" s="4"/>
      <c r="D555" s="4"/>
      <c r="E555" s="4"/>
      <c r="F555" s="4"/>
    </row>
    <row r="556" spans="1:6" ht="15.75" x14ac:dyDescent="0.3">
      <c r="A556" s="4"/>
      <c r="B556" s="4"/>
      <c r="C556" s="4"/>
      <c r="D556" s="4"/>
      <c r="E556" s="4"/>
      <c r="F556" s="4"/>
    </row>
    <row r="557" spans="1:6" ht="15.75" x14ac:dyDescent="0.3">
      <c r="A557" s="4"/>
      <c r="B557" s="4"/>
      <c r="C557" s="4"/>
      <c r="D557" s="4"/>
      <c r="E557" s="4"/>
      <c r="F557" s="4"/>
    </row>
    <row r="558" spans="1:6" ht="15.75" x14ac:dyDescent="0.3">
      <c r="A558" s="4"/>
      <c r="B558" s="4"/>
      <c r="C558" s="4"/>
      <c r="D558" s="4"/>
      <c r="E558" s="4"/>
      <c r="F558" s="4"/>
    </row>
    <row r="559" spans="1:6" ht="15.75" x14ac:dyDescent="0.3">
      <c r="A559" s="4"/>
      <c r="B559" s="4"/>
      <c r="C559" s="4"/>
      <c r="D559" s="4"/>
      <c r="E559" s="4"/>
      <c r="F559" s="4"/>
    </row>
    <row r="560" spans="1:6" ht="15.75" x14ac:dyDescent="0.3">
      <c r="A560" s="4"/>
      <c r="B560" s="4"/>
      <c r="C560" s="4"/>
      <c r="D560" s="4"/>
      <c r="E560" s="4"/>
      <c r="F560" s="4"/>
    </row>
    <row r="561" spans="1:6" ht="15.75" x14ac:dyDescent="0.3">
      <c r="A561" s="4"/>
      <c r="B561" s="4"/>
      <c r="C561" s="4"/>
      <c r="D561" s="4"/>
      <c r="E561" s="4"/>
      <c r="F561" s="4"/>
    </row>
    <row r="562" spans="1:6" ht="15.75" x14ac:dyDescent="0.3">
      <c r="A562" s="4"/>
      <c r="B562" s="4"/>
      <c r="C562" s="4"/>
      <c r="D562" s="4"/>
      <c r="E562" s="4"/>
      <c r="F562" s="4"/>
    </row>
    <row r="563" spans="1:6" ht="15.75" x14ac:dyDescent="0.3">
      <c r="A563" s="4"/>
      <c r="B563" s="4"/>
      <c r="C563" s="4"/>
      <c r="D563" s="4"/>
      <c r="E563" s="4"/>
      <c r="F563" s="4"/>
    </row>
    <row r="564" spans="1:6" ht="15.75" x14ac:dyDescent="0.3">
      <c r="A564" s="4"/>
      <c r="B564" s="4"/>
      <c r="C564" s="4"/>
      <c r="D564" s="4"/>
      <c r="E564" s="4"/>
      <c r="F564" s="4"/>
    </row>
    <row r="565" spans="1:6" ht="15.75" x14ac:dyDescent="0.3">
      <c r="A565" s="4"/>
      <c r="B565" s="4"/>
      <c r="C565" s="4"/>
      <c r="D565" s="4"/>
      <c r="E565" s="4"/>
      <c r="F565" s="4"/>
    </row>
    <row r="566" spans="1:6" ht="15.75" x14ac:dyDescent="0.3">
      <c r="A566" s="4"/>
      <c r="B566" s="4"/>
      <c r="C566" s="4"/>
      <c r="D566" s="4"/>
      <c r="E566" s="4"/>
      <c r="F566" s="4"/>
    </row>
    <row r="567" spans="1:6" ht="15.75" x14ac:dyDescent="0.3">
      <c r="A567" s="4"/>
      <c r="B567" s="4"/>
      <c r="C567" s="4"/>
      <c r="D567" s="4"/>
      <c r="E567" s="4"/>
      <c r="F567" s="4"/>
    </row>
    <row r="568" spans="1:6" ht="15.75" x14ac:dyDescent="0.3">
      <c r="A568" s="4"/>
      <c r="B568" s="4"/>
      <c r="C568" s="4"/>
      <c r="D568" s="4"/>
      <c r="E568" s="4"/>
      <c r="F568" s="4"/>
    </row>
    <row r="569" spans="1:6" ht="15.75" x14ac:dyDescent="0.3">
      <c r="A569" s="4"/>
      <c r="B569" s="4"/>
      <c r="C569" s="4"/>
      <c r="D569" s="4"/>
      <c r="E569" s="4"/>
      <c r="F569" s="4"/>
    </row>
    <row r="570" spans="1:6" ht="15.75" x14ac:dyDescent="0.3">
      <c r="A570" s="4"/>
      <c r="B570" s="4"/>
      <c r="C570" s="4"/>
      <c r="D570" s="4"/>
      <c r="E570" s="4"/>
      <c r="F570" s="4"/>
    </row>
    <row r="571" spans="1:6" ht="15.75" x14ac:dyDescent="0.3">
      <c r="A571" s="4"/>
      <c r="B571" s="4"/>
      <c r="C571" s="4"/>
      <c r="D571" s="4"/>
      <c r="E571" s="4"/>
      <c r="F571" s="4"/>
    </row>
    <row r="572" spans="1:6" ht="15.75" x14ac:dyDescent="0.3">
      <c r="A572" s="4"/>
      <c r="B572" s="4"/>
      <c r="C572" s="4"/>
      <c r="D572" s="4"/>
      <c r="E572" s="4"/>
      <c r="F572" s="4"/>
    </row>
    <row r="573" spans="1:6" ht="15.75" x14ac:dyDescent="0.3">
      <c r="A573" s="4"/>
      <c r="B573" s="4"/>
      <c r="C573" s="4"/>
      <c r="D573" s="4"/>
      <c r="E573" s="4"/>
      <c r="F573" s="4"/>
    </row>
    <row r="574" spans="1:6" ht="15.75" x14ac:dyDescent="0.3">
      <c r="A574" s="4"/>
      <c r="B574" s="4"/>
      <c r="C574" s="4"/>
      <c r="D574" s="4"/>
      <c r="E574" s="4"/>
      <c r="F574" s="4"/>
    </row>
    <row r="575" spans="1:6" ht="15.75" x14ac:dyDescent="0.3">
      <c r="A575" s="4"/>
      <c r="B575" s="4"/>
      <c r="C575" s="4"/>
      <c r="D575" s="4"/>
      <c r="E575" s="4"/>
      <c r="F575" s="4"/>
    </row>
    <row r="576" spans="1:6" ht="15.75" x14ac:dyDescent="0.3">
      <c r="A576" s="4"/>
      <c r="B576" s="4"/>
      <c r="C576" s="4"/>
      <c r="D576" s="4"/>
      <c r="E576" s="4"/>
      <c r="F576" s="4"/>
    </row>
    <row r="577" spans="1:6" ht="15.75" x14ac:dyDescent="0.3">
      <c r="A577" s="4"/>
      <c r="B577" s="4"/>
      <c r="C577" s="4"/>
      <c r="D577" s="4"/>
      <c r="E577" s="4"/>
      <c r="F577" s="4"/>
    </row>
    <row r="578" spans="1:6" ht="15.75" x14ac:dyDescent="0.3">
      <c r="A578" s="4"/>
      <c r="B578" s="4"/>
      <c r="C578" s="4"/>
      <c r="D578" s="4"/>
      <c r="E578" s="4"/>
      <c r="F578" s="4"/>
    </row>
    <row r="579" spans="1:6" ht="15.75" x14ac:dyDescent="0.3">
      <c r="A579" s="4"/>
      <c r="B579" s="4"/>
      <c r="C579" s="4"/>
      <c r="D579" s="4"/>
      <c r="E579" s="4"/>
      <c r="F579" s="4"/>
    </row>
    <row r="580" spans="1:6" ht="15.75" x14ac:dyDescent="0.3">
      <c r="A580" s="4"/>
      <c r="B580" s="4"/>
      <c r="C580" s="4"/>
      <c r="D580" s="4"/>
      <c r="E580" s="4"/>
      <c r="F580" s="4"/>
    </row>
    <row r="581" spans="1:6" ht="15.75" x14ac:dyDescent="0.3">
      <c r="A581" s="4"/>
      <c r="B581" s="4"/>
      <c r="C581" s="4"/>
      <c r="D581" s="4"/>
      <c r="E581" s="4"/>
      <c r="F581" s="4"/>
    </row>
    <row r="582" spans="1:6" ht="15.75" x14ac:dyDescent="0.3">
      <c r="A582" s="4"/>
      <c r="B582" s="4"/>
      <c r="C582" s="4"/>
      <c r="D582" s="4"/>
      <c r="E582" s="4"/>
      <c r="F582" s="4"/>
    </row>
    <row r="583" spans="1:6" ht="15.75" x14ac:dyDescent="0.3">
      <c r="A583" s="4"/>
      <c r="B583" s="4"/>
      <c r="C583" s="4"/>
      <c r="D583" s="4"/>
      <c r="E583" s="4"/>
      <c r="F583" s="4"/>
    </row>
    <row r="584" spans="1:6" ht="15.75" x14ac:dyDescent="0.3">
      <c r="A584" s="4"/>
      <c r="B584" s="4"/>
      <c r="C584" s="4"/>
      <c r="D584" s="4"/>
      <c r="E584" s="4"/>
      <c r="F584" s="4"/>
    </row>
    <row r="585" spans="1:6" ht="15.75" x14ac:dyDescent="0.3">
      <c r="A585" s="4"/>
      <c r="B585" s="4"/>
      <c r="C585" s="4"/>
      <c r="D585" s="4"/>
      <c r="E585" s="4"/>
      <c r="F585" s="4"/>
    </row>
    <row r="586" spans="1:6" ht="15.75" x14ac:dyDescent="0.3">
      <c r="A586" s="4"/>
      <c r="B586" s="4"/>
      <c r="C586" s="4"/>
      <c r="D586" s="4"/>
      <c r="E586" s="4"/>
      <c r="F586" s="4"/>
    </row>
    <row r="587" spans="1:6" ht="15.75" x14ac:dyDescent="0.3">
      <c r="A587" s="4"/>
      <c r="B587" s="4"/>
      <c r="C587" s="4"/>
      <c r="D587" s="4"/>
      <c r="E587" s="4"/>
      <c r="F587" s="4"/>
    </row>
    <row r="588" spans="1:6" ht="15.75" x14ac:dyDescent="0.3">
      <c r="A588" s="4"/>
      <c r="B588" s="4"/>
      <c r="C588" s="4"/>
      <c r="D588" s="4"/>
      <c r="E588" s="4"/>
      <c r="F588" s="4"/>
    </row>
    <row r="589" spans="1:6" ht="15.75" x14ac:dyDescent="0.3">
      <c r="A589" s="4"/>
      <c r="B589" s="4"/>
      <c r="C589" s="4"/>
      <c r="D589" s="4"/>
      <c r="E589" s="4"/>
      <c r="F589" s="4"/>
    </row>
    <row r="590" spans="1:6" ht="15.75" x14ac:dyDescent="0.3">
      <c r="A590" s="4"/>
      <c r="B590" s="4"/>
      <c r="C590" s="4"/>
      <c r="D590" s="4"/>
      <c r="E590" s="4"/>
      <c r="F590" s="4"/>
    </row>
    <row r="591" spans="1:6" ht="15.75" x14ac:dyDescent="0.3">
      <c r="A591" s="4"/>
      <c r="B591" s="4"/>
      <c r="C591" s="4"/>
      <c r="D591" s="4"/>
      <c r="E591" s="4"/>
      <c r="F591" s="4"/>
    </row>
    <row r="592" spans="1:6" ht="15.75" x14ac:dyDescent="0.3">
      <c r="A592" s="4"/>
      <c r="B592" s="4"/>
      <c r="C592" s="4"/>
      <c r="D592" s="4"/>
      <c r="E592" s="4"/>
      <c r="F592" s="4"/>
    </row>
    <row r="593" spans="1:6" ht="15.75" x14ac:dyDescent="0.3">
      <c r="A593" s="4"/>
      <c r="B593" s="4"/>
      <c r="C593" s="4"/>
      <c r="D593" s="4"/>
      <c r="E593" s="4"/>
      <c r="F593" s="4"/>
    </row>
    <row r="594" spans="1:6" ht="15.75" x14ac:dyDescent="0.3">
      <c r="A594" s="4"/>
      <c r="B594" s="4"/>
      <c r="C594" s="4"/>
      <c r="D594" s="4"/>
      <c r="E594" s="4"/>
      <c r="F594" s="4"/>
    </row>
    <row r="595" spans="1:6" ht="15.75" x14ac:dyDescent="0.3">
      <c r="A595" s="4"/>
      <c r="B595" s="4"/>
      <c r="C595" s="4"/>
      <c r="D595" s="4"/>
      <c r="E595" s="4"/>
      <c r="F595" s="4"/>
    </row>
    <row r="596" spans="1:6" ht="15.75" x14ac:dyDescent="0.3">
      <c r="A596" s="4"/>
      <c r="B596" s="4"/>
      <c r="C596" s="4"/>
      <c r="D596" s="4"/>
      <c r="E596" s="4"/>
      <c r="F596" s="4"/>
    </row>
    <row r="597" spans="1:6" ht="15.75" x14ac:dyDescent="0.3">
      <c r="A597" s="4"/>
      <c r="B597" s="4"/>
      <c r="C597" s="4"/>
      <c r="D597" s="4"/>
      <c r="E597" s="4"/>
      <c r="F597" s="4"/>
    </row>
    <row r="598" spans="1:6" ht="15.75" x14ac:dyDescent="0.3">
      <c r="A598" s="4"/>
      <c r="B598" s="4"/>
      <c r="C598" s="4"/>
      <c r="D598" s="4"/>
      <c r="E598" s="4"/>
      <c r="F598" s="4"/>
    </row>
    <row r="599" spans="1:6" ht="15.75" x14ac:dyDescent="0.3">
      <c r="A599" s="4"/>
      <c r="B599" s="4"/>
      <c r="C599" s="4"/>
      <c r="D599" s="4"/>
      <c r="E599" s="4"/>
      <c r="F599" s="4"/>
    </row>
    <row r="600" spans="1:6" ht="15.75" x14ac:dyDescent="0.3">
      <c r="A600" s="4"/>
      <c r="B600" s="4"/>
      <c r="C600" s="4"/>
      <c r="D600" s="4"/>
      <c r="E600" s="4"/>
      <c r="F600" s="4"/>
    </row>
    <row r="601" spans="1:6" ht="15.75" x14ac:dyDescent="0.3">
      <c r="A601" s="4"/>
      <c r="B601" s="4"/>
      <c r="C601" s="4"/>
      <c r="D601" s="4"/>
      <c r="E601" s="4"/>
      <c r="F601" s="4"/>
    </row>
    <row r="602" spans="1:6" ht="15.75" x14ac:dyDescent="0.3">
      <c r="A602" s="4"/>
      <c r="B602" s="4"/>
      <c r="C602" s="4"/>
      <c r="D602" s="4"/>
      <c r="E602" s="4"/>
      <c r="F602" s="4"/>
    </row>
    <row r="603" spans="1:6" ht="15.75" x14ac:dyDescent="0.3">
      <c r="A603" s="4"/>
      <c r="B603" s="4"/>
      <c r="C603" s="4"/>
      <c r="D603" s="4"/>
      <c r="E603" s="4"/>
      <c r="F603" s="4"/>
    </row>
    <row r="604" spans="1:6" ht="15.75" x14ac:dyDescent="0.3">
      <c r="A604" s="4"/>
      <c r="B604" s="4"/>
      <c r="C604" s="4"/>
      <c r="D604" s="4"/>
      <c r="E604" s="4"/>
      <c r="F604" s="4"/>
    </row>
    <row r="605" spans="1:6" ht="15.75" x14ac:dyDescent="0.3">
      <c r="A605" s="4"/>
      <c r="B605" s="4"/>
      <c r="C605" s="4"/>
      <c r="D605" s="4"/>
      <c r="E605" s="4"/>
      <c r="F605" s="4"/>
    </row>
    <row r="606" spans="1:6" ht="15.75" x14ac:dyDescent="0.3">
      <c r="A606" s="4"/>
      <c r="B606" s="4"/>
      <c r="C606" s="4"/>
      <c r="D606" s="4"/>
      <c r="E606" s="4"/>
      <c r="F606" s="4"/>
    </row>
    <row r="607" spans="1:6" ht="15.75" x14ac:dyDescent="0.3">
      <c r="A607" s="4"/>
      <c r="B607" s="4"/>
      <c r="C607" s="4"/>
      <c r="D607" s="4"/>
      <c r="E607" s="4"/>
      <c r="F607" s="4"/>
    </row>
    <row r="608" spans="1:6" ht="15.75" x14ac:dyDescent="0.3">
      <c r="A608" s="4"/>
      <c r="B608" s="4"/>
      <c r="C608" s="4"/>
      <c r="D608" s="4"/>
      <c r="E608" s="4"/>
      <c r="F608" s="4"/>
    </row>
    <row r="609" spans="1:6" ht="15.75" x14ac:dyDescent="0.3">
      <c r="A609" s="4"/>
      <c r="B609" s="4"/>
      <c r="C609" s="4"/>
      <c r="D609" s="4"/>
      <c r="E609" s="4"/>
      <c r="F609" s="4"/>
    </row>
    <row r="610" spans="1:6" ht="15.75" x14ac:dyDescent="0.3">
      <c r="A610" s="4"/>
      <c r="B610" s="4"/>
      <c r="C610" s="4"/>
      <c r="D610" s="4"/>
      <c r="E610" s="4"/>
      <c r="F610" s="4"/>
    </row>
    <row r="611" spans="1:6" ht="15.75" x14ac:dyDescent="0.3">
      <c r="A611" s="4"/>
      <c r="B611" s="4"/>
      <c r="C611" s="4"/>
      <c r="D611" s="4"/>
      <c r="E611" s="4"/>
      <c r="F611" s="4"/>
    </row>
    <row r="612" spans="1:6" ht="15.75" x14ac:dyDescent="0.3">
      <c r="A612" s="4"/>
      <c r="B612" s="4"/>
      <c r="C612" s="4"/>
      <c r="D612" s="4"/>
      <c r="E612" s="4"/>
      <c r="F612" s="4"/>
    </row>
    <row r="613" spans="1:6" ht="15.75" x14ac:dyDescent="0.3">
      <c r="A613" s="4"/>
      <c r="B613" s="4"/>
      <c r="C613" s="4"/>
      <c r="D613" s="4"/>
      <c r="E613" s="4"/>
      <c r="F613" s="4"/>
    </row>
    <row r="614" spans="1:6" ht="15.75" x14ac:dyDescent="0.3">
      <c r="A614" s="4"/>
      <c r="B614" s="4"/>
      <c r="C614" s="4"/>
      <c r="D614" s="4"/>
      <c r="E614" s="4"/>
      <c r="F614" s="4"/>
    </row>
    <row r="615" spans="1:6" ht="15.75" x14ac:dyDescent="0.3">
      <c r="A615" s="4"/>
      <c r="B615" s="4"/>
      <c r="C615" s="4"/>
      <c r="D615" s="4"/>
      <c r="E615" s="4"/>
      <c r="F615" s="4"/>
    </row>
    <row r="616" spans="1:6" ht="15.75" x14ac:dyDescent="0.3">
      <c r="A616" s="4"/>
      <c r="B616" s="4"/>
      <c r="C616" s="4"/>
      <c r="D616" s="4"/>
      <c r="E616" s="4"/>
      <c r="F616" s="4"/>
    </row>
    <row r="617" spans="1:6" ht="15.75" x14ac:dyDescent="0.3">
      <c r="A617" s="4"/>
      <c r="B617" s="4"/>
      <c r="C617" s="4"/>
      <c r="D617" s="4"/>
      <c r="E617" s="4"/>
      <c r="F617" s="4"/>
    </row>
    <row r="618" spans="1:6" ht="15.75" x14ac:dyDescent="0.3">
      <c r="A618" s="4"/>
      <c r="B618" s="4"/>
      <c r="C618" s="4"/>
      <c r="D618" s="4"/>
      <c r="E618" s="4"/>
      <c r="F618" s="4"/>
    </row>
    <row r="619" spans="1:6" ht="15.75" x14ac:dyDescent="0.3">
      <c r="A619" s="4"/>
      <c r="B619" s="4"/>
      <c r="C619" s="4"/>
      <c r="D619" s="4"/>
      <c r="E619" s="4"/>
      <c r="F619" s="4"/>
    </row>
    <row r="620" spans="1:6" ht="15.75" x14ac:dyDescent="0.3">
      <c r="A620" s="4"/>
      <c r="B620" s="4"/>
      <c r="C620" s="4"/>
      <c r="D620" s="4"/>
      <c r="E620" s="4"/>
      <c r="F620" s="4"/>
    </row>
    <row r="621" spans="1:6" ht="15.75" x14ac:dyDescent="0.3">
      <c r="A621" s="4"/>
      <c r="B621" s="4"/>
      <c r="C621" s="4"/>
      <c r="D621" s="4"/>
      <c r="E621" s="4"/>
      <c r="F621" s="4"/>
    </row>
    <row r="622" spans="1:6" ht="15.75" x14ac:dyDescent="0.3">
      <c r="A622" s="4"/>
      <c r="B622" s="4"/>
      <c r="C622" s="4"/>
      <c r="D622" s="4"/>
      <c r="E622" s="4"/>
      <c r="F622" s="4"/>
    </row>
    <row r="623" spans="1:6" ht="15.75" x14ac:dyDescent="0.3">
      <c r="A623" s="4"/>
      <c r="B623" s="4"/>
      <c r="C623" s="4"/>
      <c r="D623" s="4"/>
      <c r="E623" s="4"/>
      <c r="F623" s="4"/>
    </row>
    <row r="624" spans="1:6" ht="15.75" x14ac:dyDescent="0.3">
      <c r="A624" s="4"/>
      <c r="B624" s="4"/>
      <c r="C624" s="4"/>
      <c r="D624" s="4"/>
      <c r="E624" s="4"/>
      <c r="F624" s="4"/>
    </row>
    <row r="625" spans="1:6" ht="15.75" x14ac:dyDescent="0.3">
      <c r="A625" s="4"/>
      <c r="B625" s="4"/>
      <c r="C625" s="4"/>
      <c r="D625" s="4"/>
      <c r="E625" s="4"/>
      <c r="F625" s="4"/>
    </row>
    <row r="626" spans="1:6" ht="15.75" x14ac:dyDescent="0.3">
      <c r="A626" s="4"/>
      <c r="B626" s="4"/>
      <c r="C626" s="4"/>
      <c r="D626" s="4"/>
      <c r="E626" s="4"/>
      <c r="F626" s="4"/>
    </row>
    <row r="627" spans="1:6" ht="15.75" x14ac:dyDescent="0.3">
      <c r="A627" s="4"/>
      <c r="B627" s="4"/>
      <c r="C627" s="4"/>
      <c r="D627" s="4"/>
      <c r="E627" s="4"/>
      <c r="F627" s="4"/>
    </row>
    <row r="628" spans="1:6" ht="15.75" x14ac:dyDescent="0.3">
      <c r="A628" s="4"/>
      <c r="B628" s="4"/>
      <c r="C628" s="4"/>
      <c r="D628" s="4"/>
      <c r="E628" s="4"/>
      <c r="F628" s="4"/>
    </row>
    <row r="629" spans="1:6" ht="15.75" x14ac:dyDescent="0.3">
      <c r="A629" s="4"/>
      <c r="B629" s="4"/>
      <c r="C629" s="4"/>
      <c r="D629" s="4"/>
      <c r="E629" s="4"/>
      <c r="F629" s="4"/>
    </row>
    <row r="630" spans="1:6" ht="15.75" x14ac:dyDescent="0.3">
      <c r="A630" s="4"/>
      <c r="B630" s="4"/>
      <c r="C630" s="4"/>
      <c r="D630" s="4"/>
      <c r="E630" s="4"/>
      <c r="F630" s="4"/>
    </row>
    <row r="631" spans="1:6" ht="15.75" x14ac:dyDescent="0.3">
      <c r="A631" s="4"/>
      <c r="B631" s="4"/>
      <c r="C631" s="4"/>
      <c r="D631" s="4"/>
      <c r="E631" s="4"/>
      <c r="F631" s="4"/>
    </row>
    <row r="632" spans="1:6" ht="15.75" x14ac:dyDescent="0.3">
      <c r="A632" s="4"/>
      <c r="B632" s="4"/>
      <c r="C632" s="4"/>
      <c r="D632" s="4"/>
      <c r="E632" s="4"/>
      <c r="F632" s="4"/>
    </row>
    <row r="633" spans="1:6" ht="15.75" x14ac:dyDescent="0.3">
      <c r="A633" s="4"/>
      <c r="B633" s="4"/>
      <c r="C633" s="4"/>
      <c r="D633" s="4"/>
      <c r="E633" s="4"/>
      <c r="F633" s="4"/>
    </row>
    <row r="634" spans="1:6" ht="15.75" x14ac:dyDescent="0.3">
      <c r="A634" s="4"/>
      <c r="B634" s="4"/>
      <c r="C634" s="4"/>
      <c r="D634" s="4"/>
      <c r="E634" s="4"/>
      <c r="F634" s="4"/>
    </row>
    <row r="635" spans="1:6" ht="15.75" x14ac:dyDescent="0.3">
      <c r="A635" s="4"/>
      <c r="B635" s="4"/>
      <c r="C635" s="4"/>
      <c r="D635" s="4"/>
      <c r="E635" s="4"/>
      <c r="F635" s="4"/>
    </row>
    <row r="636" spans="1:6" ht="15.75" x14ac:dyDescent="0.3">
      <c r="A636" s="4"/>
      <c r="B636" s="4"/>
      <c r="C636" s="4"/>
      <c r="D636" s="4"/>
      <c r="E636" s="4"/>
      <c r="F636" s="4"/>
    </row>
    <row r="637" spans="1:6" ht="15.75" x14ac:dyDescent="0.3">
      <c r="A637" s="4"/>
      <c r="B637" s="4"/>
      <c r="C637" s="4"/>
      <c r="D637" s="4"/>
      <c r="E637" s="4"/>
      <c r="F637" s="4"/>
    </row>
    <row r="638" spans="1:6" ht="15.75" x14ac:dyDescent="0.3">
      <c r="A638" s="4"/>
      <c r="B638" s="4"/>
      <c r="C638" s="4"/>
      <c r="D638" s="4"/>
      <c r="E638" s="4"/>
      <c r="F638" s="4"/>
    </row>
    <row r="639" spans="1:6" ht="15.75" x14ac:dyDescent="0.3">
      <c r="A639" s="4"/>
      <c r="B639" s="4"/>
      <c r="C639" s="4"/>
      <c r="D639" s="4"/>
      <c r="E639" s="4"/>
      <c r="F639" s="4"/>
    </row>
    <row r="640" spans="1:6" ht="15.75" x14ac:dyDescent="0.3">
      <c r="A640" s="4"/>
      <c r="B640" s="4"/>
      <c r="C640" s="4"/>
      <c r="D640" s="4"/>
      <c r="E640" s="4"/>
      <c r="F640" s="4"/>
    </row>
    <row r="641" spans="1:6" ht="15.75" x14ac:dyDescent="0.3">
      <c r="A641" s="4"/>
      <c r="B641" s="4"/>
      <c r="C641" s="4"/>
      <c r="D641" s="4"/>
      <c r="E641" s="4"/>
      <c r="F641" s="4"/>
    </row>
    <row r="642" spans="1:6" ht="15.75" x14ac:dyDescent="0.3">
      <c r="A642" s="4"/>
      <c r="B642" s="4"/>
      <c r="C642" s="4"/>
      <c r="D642" s="4"/>
      <c r="E642" s="4"/>
      <c r="F642" s="4"/>
    </row>
    <row r="643" spans="1:6" ht="15.75" x14ac:dyDescent="0.3">
      <c r="A643" s="4"/>
      <c r="B643" s="4"/>
      <c r="C643" s="4"/>
      <c r="D643" s="4"/>
      <c r="E643" s="4"/>
      <c r="F643" s="4"/>
    </row>
    <row r="644" spans="1:6" ht="15.75" x14ac:dyDescent="0.3">
      <c r="A644" s="4"/>
      <c r="B644" s="4"/>
      <c r="C644" s="4"/>
      <c r="D644" s="4"/>
      <c r="E644" s="4"/>
      <c r="F644" s="4"/>
    </row>
    <row r="645" spans="1:6" ht="15.75" x14ac:dyDescent="0.3">
      <c r="A645" s="4"/>
      <c r="B645" s="4"/>
      <c r="C645" s="4"/>
      <c r="D645" s="4"/>
      <c r="E645" s="4"/>
      <c r="F645" s="4"/>
    </row>
    <row r="646" spans="1:6" ht="15.75" x14ac:dyDescent="0.3">
      <c r="A646" s="4"/>
      <c r="B646" s="4"/>
      <c r="C646" s="4"/>
      <c r="D646" s="4"/>
      <c r="E646" s="4"/>
      <c r="F646" s="4"/>
    </row>
    <row r="647" spans="1:6" ht="15.75" x14ac:dyDescent="0.3">
      <c r="A647" s="4"/>
      <c r="B647" s="4"/>
      <c r="C647" s="4"/>
      <c r="D647" s="4"/>
      <c r="E647" s="4"/>
      <c r="F647" s="4"/>
    </row>
    <row r="648" spans="1:6" ht="15.75" x14ac:dyDescent="0.3">
      <c r="A648" s="4"/>
      <c r="B648" s="4"/>
      <c r="C648" s="4"/>
      <c r="D648" s="4"/>
      <c r="E648" s="4"/>
      <c r="F648" s="4"/>
    </row>
    <row r="649" spans="1:6" ht="15.75" x14ac:dyDescent="0.3">
      <c r="A649" s="4"/>
      <c r="B649" s="4"/>
      <c r="C649" s="4"/>
      <c r="D649" s="4"/>
      <c r="E649" s="4"/>
      <c r="F649" s="4"/>
    </row>
    <row r="650" spans="1:6" ht="15.75" x14ac:dyDescent="0.3">
      <c r="A650" s="4"/>
      <c r="B650" s="4"/>
      <c r="C650" s="4"/>
      <c r="D650" s="4"/>
      <c r="E650" s="4"/>
      <c r="F650" s="4"/>
    </row>
    <row r="651" spans="1:6" ht="15.75" x14ac:dyDescent="0.3">
      <c r="A651" s="4"/>
      <c r="B651" s="4"/>
      <c r="C651" s="4"/>
      <c r="D651" s="4"/>
      <c r="E651" s="4"/>
      <c r="F651" s="4"/>
    </row>
    <row r="652" spans="1:6" ht="15.75" x14ac:dyDescent="0.3">
      <c r="A652" s="4"/>
      <c r="B652" s="4"/>
      <c r="C652" s="4"/>
      <c r="D652" s="4"/>
      <c r="E652" s="4"/>
      <c r="F652" s="4"/>
    </row>
    <row r="653" spans="1:6" ht="15.75" x14ac:dyDescent="0.3">
      <c r="A653" s="4"/>
      <c r="B653" s="4"/>
      <c r="C653" s="4"/>
      <c r="D653" s="4"/>
      <c r="E653" s="4"/>
      <c r="F653" s="4"/>
    </row>
    <row r="654" spans="1:6" ht="15.75" x14ac:dyDescent="0.3">
      <c r="A654" s="4"/>
      <c r="B654" s="4"/>
      <c r="C654" s="4"/>
      <c r="D654" s="4"/>
      <c r="E654" s="4"/>
      <c r="F654" s="4"/>
    </row>
    <row r="655" spans="1:6" ht="15.75" x14ac:dyDescent="0.3">
      <c r="A655" s="4"/>
      <c r="B655" s="4"/>
      <c r="C655" s="4"/>
      <c r="D655" s="4"/>
      <c r="E655" s="4"/>
      <c r="F655" s="4"/>
    </row>
    <row r="656" spans="1:6" ht="15.75" x14ac:dyDescent="0.3">
      <c r="A656" s="4"/>
      <c r="B656" s="4"/>
      <c r="C656" s="4"/>
      <c r="D656" s="4"/>
      <c r="E656" s="4"/>
      <c r="F656" s="4"/>
    </row>
    <row r="657" spans="1:6" ht="15.75" x14ac:dyDescent="0.3">
      <c r="A657" s="4"/>
      <c r="B657" s="4"/>
      <c r="C657" s="4"/>
      <c r="D657" s="4"/>
      <c r="E657" s="4"/>
      <c r="F657" s="4"/>
    </row>
    <row r="658" spans="1:6" ht="15.75" x14ac:dyDescent="0.3">
      <c r="A658" s="4"/>
      <c r="B658" s="4"/>
      <c r="C658" s="4"/>
      <c r="D658" s="4"/>
      <c r="E658" s="4"/>
      <c r="F658" s="4"/>
    </row>
    <row r="659" spans="1:6" ht="15.75" x14ac:dyDescent="0.3">
      <c r="A659" s="4"/>
      <c r="B659" s="4"/>
      <c r="C659" s="4"/>
      <c r="D659" s="4"/>
      <c r="E659" s="4"/>
      <c r="F659" s="4"/>
    </row>
    <row r="660" spans="1:6" ht="15.75" x14ac:dyDescent="0.3">
      <c r="A660" s="4"/>
      <c r="B660" s="4"/>
      <c r="C660" s="4"/>
      <c r="D660" s="4"/>
      <c r="E660" s="4"/>
      <c r="F660" s="4"/>
    </row>
    <row r="661" spans="1:6" ht="15.75" x14ac:dyDescent="0.3">
      <c r="A661" s="4"/>
      <c r="B661" s="4"/>
      <c r="C661" s="4"/>
      <c r="D661" s="4"/>
      <c r="E661" s="4"/>
      <c r="F661" s="4"/>
    </row>
    <row r="662" spans="1:6" ht="15.75" x14ac:dyDescent="0.3">
      <c r="A662" s="4"/>
      <c r="B662" s="4"/>
      <c r="C662" s="4"/>
      <c r="D662" s="4"/>
      <c r="E662" s="4"/>
      <c r="F662" s="4"/>
    </row>
    <row r="663" spans="1:6" ht="15.75" x14ac:dyDescent="0.3">
      <c r="A663" s="4"/>
      <c r="B663" s="4"/>
      <c r="C663" s="4"/>
      <c r="D663" s="4"/>
      <c r="E663" s="4"/>
      <c r="F663" s="4"/>
    </row>
    <row r="664" spans="1:6" ht="15.75" x14ac:dyDescent="0.3">
      <c r="A664" s="4"/>
      <c r="B664" s="4"/>
      <c r="C664" s="4"/>
      <c r="D664" s="4"/>
      <c r="E664" s="4"/>
      <c r="F664" s="4"/>
    </row>
    <row r="665" spans="1:6" ht="15.75" x14ac:dyDescent="0.3">
      <c r="A665" s="4"/>
      <c r="B665" s="4"/>
      <c r="C665" s="4"/>
      <c r="D665" s="4"/>
      <c r="E665" s="4"/>
      <c r="F665" s="4"/>
    </row>
    <row r="666" spans="1:6" ht="15.75" x14ac:dyDescent="0.3">
      <c r="A666" s="4"/>
      <c r="B666" s="4"/>
      <c r="C666" s="4"/>
      <c r="D666" s="4"/>
      <c r="E666" s="4"/>
      <c r="F666" s="4"/>
    </row>
    <row r="667" spans="1:6" ht="15.75" x14ac:dyDescent="0.3">
      <c r="A667" s="4"/>
      <c r="B667" s="4"/>
      <c r="C667" s="4"/>
      <c r="D667" s="4"/>
      <c r="E667" s="4"/>
      <c r="F667" s="4"/>
    </row>
    <row r="668" spans="1:6" ht="15.75" x14ac:dyDescent="0.3">
      <c r="A668" s="4"/>
      <c r="B668" s="4"/>
      <c r="C668" s="4"/>
      <c r="D668" s="4"/>
      <c r="E668" s="4"/>
      <c r="F668" s="4"/>
    </row>
    <row r="669" spans="1:6" ht="15.75" x14ac:dyDescent="0.3">
      <c r="A669" s="4"/>
      <c r="B669" s="4"/>
      <c r="C669" s="4"/>
      <c r="D669" s="4"/>
      <c r="E669" s="4"/>
      <c r="F669" s="4"/>
    </row>
    <row r="670" spans="1:6" ht="15.75" x14ac:dyDescent="0.3">
      <c r="A670" s="4"/>
      <c r="B670" s="4"/>
      <c r="C670" s="4"/>
      <c r="D670" s="4"/>
      <c r="E670" s="4"/>
      <c r="F670" s="4"/>
    </row>
    <row r="671" spans="1:6" ht="15.75" x14ac:dyDescent="0.3">
      <c r="A671" s="4"/>
      <c r="B671" s="4"/>
      <c r="C671" s="4"/>
      <c r="D671" s="4"/>
      <c r="E671" s="4"/>
      <c r="F671" s="4"/>
    </row>
    <row r="672" spans="1:6" ht="15.75" x14ac:dyDescent="0.3">
      <c r="A672" s="4"/>
      <c r="B672" s="4"/>
      <c r="C672" s="4"/>
      <c r="D672" s="4"/>
      <c r="E672" s="4"/>
      <c r="F672" s="4"/>
    </row>
    <row r="673" spans="1:6" ht="15.75" x14ac:dyDescent="0.3">
      <c r="A673" s="4"/>
      <c r="B673" s="4"/>
      <c r="C673" s="4"/>
      <c r="D673" s="4"/>
      <c r="E673" s="4"/>
      <c r="F673" s="4"/>
    </row>
    <row r="674" spans="1:6" ht="15.75" x14ac:dyDescent="0.3">
      <c r="A674" s="4"/>
      <c r="B674" s="4"/>
      <c r="C674" s="4"/>
      <c r="D674" s="4"/>
      <c r="E674" s="4"/>
      <c r="F674" s="4"/>
    </row>
    <row r="675" spans="1:6" ht="15.75" x14ac:dyDescent="0.3">
      <c r="A675" s="4"/>
      <c r="B675" s="4"/>
      <c r="C675" s="4"/>
      <c r="D675" s="4"/>
      <c r="E675" s="4"/>
      <c r="F675" s="4"/>
    </row>
    <row r="676" spans="1:6" ht="15.75" x14ac:dyDescent="0.3">
      <c r="A676" s="4"/>
      <c r="B676" s="4"/>
      <c r="C676" s="4"/>
      <c r="D676" s="4"/>
      <c r="E676" s="4"/>
      <c r="F676" s="4"/>
    </row>
    <row r="677" spans="1:6" ht="15.75" x14ac:dyDescent="0.3">
      <c r="A677" s="4"/>
      <c r="B677" s="4"/>
      <c r="C677" s="4"/>
      <c r="D677" s="4"/>
      <c r="E677" s="4"/>
      <c r="F677" s="4"/>
    </row>
    <row r="678" spans="1:6" ht="15.75" x14ac:dyDescent="0.3">
      <c r="A678" s="4"/>
      <c r="B678" s="4"/>
      <c r="C678" s="4"/>
      <c r="D678" s="4"/>
      <c r="E678" s="4"/>
      <c r="F678" s="4"/>
    </row>
    <row r="679" spans="1:6" ht="15.75" x14ac:dyDescent="0.3">
      <c r="A679" s="4"/>
      <c r="B679" s="4"/>
      <c r="C679" s="4"/>
      <c r="D679" s="4"/>
      <c r="E679" s="4"/>
      <c r="F679" s="4"/>
    </row>
    <row r="680" spans="1:6" ht="15.75" x14ac:dyDescent="0.3">
      <c r="A680" s="4"/>
      <c r="B680" s="4"/>
      <c r="C680" s="4"/>
      <c r="D680" s="4"/>
      <c r="E680" s="4"/>
      <c r="F680" s="4"/>
    </row>
    <row r="681" spans="1:6" ht="15.75" x14ac:dyDescent="0.3">
      <c r="A681" s="4"/>
      <c r="B681" s="4"/>
      <c r="C681" s="4"/>
      <c r="D681" s="4"/>
      <c r="E681" s="4"/>
      <c r="F681" s="4"/>
    </row>
    <row r="682" spans="1:6" ht="15.75" x14ac:dyDescent="0.3">
      <c r="A682" s="4"/>
      <c r="B682" s="4"/>
      <c r="C682" s="4"/>
      <c r="D682" s="4"/>
      <c r="E682" s="4"/>
      <c r="F682" s="4"/>
    </row>
    <row r="683" spans="1:6" ht="15.75" x14ac:dyDescent="0.3">
      <c r="A683" s="4"/>
      <c r="B683" s="4"/>
      <c r="C683" s="4"/>
      <c r="D683" s="4"/>
      <c r="E683" s="4"/>
      <c r="F683" s="4"/>
    </row>
    <row r="684" spans="1:6" ht="15.75" x14ac:dyDescent="0.3">
      <c r="A684" s="4"/>
      <c r="B684" s="4"/>
      <c r="C684" s="4"/>
      <c r="D684" s="4"/>
      <c r="E684" s="4"/>
      <c r="F684" s="4"/>
    </row>
    <row r="685" spans="1:6" ht="15.75" x14ac:dyDescent="0.3">
      <c r="A685" s="4"/>
      <c r="B685" s="4"/>
      <c r="C685" s="4"/>
      <c r="D685" s="4"/>
      <c r="E685" s="4"/>
      <c r="F685" s="4"/>
    </row>
    <row r="686" spans="1:6" ht="15.75" x14ac:dyDescent="0.3">
      <c r="A686" s="4"/>
      <c r="B686" s="4"/>
      <c r="C686" s="4"/>
      <c r="D686" s="4"/>
      <c r="E686" s="4"/>
      <c r="F686" s="4"/>
    </row>
    <row r="687" spans="1:6" ht="15.75" x14ac:dyDescent="0.3">
      <c r="A687" s="4"/>
      <c r="B687" s="4"/>
      <c r="C687" s="4"/>
      <c r="D687" s="4"/>
      <c r="E687" s="4"/>
      <c r="F687" s="4"/>
    </row>
    <row r="688" spans="1:6" ht="15.75" x14ac:dyDescent="0.3">
      <c r="A688" s="4"/>
      <c r="B688" s="4"/>
      <c r="C688" s="4"/>
      <c r="D688" s="4"/>
      <c r="E688" s="4"/>
      <c r="F688" s="4"/>
    </row>
    <row r="689" spans="1:6" ht="15.75" x14ac:dyDescent="0.3">
      <c r="A689" s="4"/>
      <c r="B689" s="4"/>
      <c r="C689" s="4"/>
      <c r="D689" s="4"/>
      <c r="E689" s="4"/>
      <c r="F689" s="4"/>
    </row>
    <row r="690" spans="1:6" ht="15.75" x14ac:dyDescent="0.3">
      <c r="A690" s="4"/>
      <c r="B690" s="4"/>
      <c r="C690" s="4"/>
      <c r="D690" s="4"/>
      <c r="E690" s="4"/>
      <c r="F690" s="4"/>
    </row>
    <row r="691" spans="1:6" ht="15.75" x14ac:dyDescent="0.3">
      <c r="A691" s="4"/>
      <c r="B691" s="4"/>
      <c r="C691" s="4"/>
      <c r="D691" s="4"/>
      <c r="E691" s="4"/>
      <c r="F691" s="4"/>
    </row>
    <row r="692" spans="1:6" ht="15.75" x14ac:dyDescent="0.3">
      <c r="A692" s="4"/>
      <c r="B692" s="4"/>
      <c r="C692" s="4"/>
      <c r="D692" s="4"/>
      <c r="E692" s="4"/>
      <c r="F692" s="4"/>
    </row>
    <row r="693" spans="1:6" ht="15.75" x14ac:dyDescent="0.3">
      <c r="A693" s="4"/>
      <c r="B693" s="4"/>
      <c r="C693" s="4"/>
      <c r="D693" s="4"/>
      <c r="E693" s="4"/>
      <c r="F693" s="4"/>
    </row>
    <row r="694" spans="1:6" ht="15.75" x14ac:dyDescent="0.3">
      <c r="A694" s="4"/>
      <c r="B694" s="4"/>
      <c r="C694" s="4"/>
      <c r="D694" s="4"/>
      <c r="E694" s="4"/>
      <c r="F694" s="4"/>
    </row>
    <row r="695" spans="1:6" ht="15.75" x14ac:dyDescent="0.3">
      <c r="A695" s="4"/>
      <c r="B695" s="4"/>
      <c r="C695" s="4"/>
      <c r="D695" s="4"/>
      <c r="E695" s="4"/>
      <c r="F695" s="4"/>
    </row>
    <row r="696" spans="1:6" ht="15.75" x14ac:dyDescent="0.3">
      <c r="A696" s="4"/>
      <c r="B696" s="4"/>
      <c r="C696" s="4"/>
      <c r="D696" s="4"/>
      <c r="E696" s="4"/>
      <c r="F696" s="4"/>
    </row>
    <row r="697" spans="1:6" ht="15.75" x14ac:dyDescent="0.3">
      <c r="A697" s="4"/>
      <c r="B697" s="4"/>
      <c r="C697" s="4"/>
      <c r="D697" s="4"/>
      <c r="E697" s="4"/>
      <c r="F697" s="4"/>
    </row>
    <row r="698" spans="1:6" ht="15.75" x14ac:dyDescent="0.3">
      <c r="A698" s="4"/>
      <c r="B698" s="4"/>
      <c r="C698" s="4"/>
      <c r="D698" s="4"/>
      <c r="E698" s="4"/>
      <c r="F698" s="4"/>
    </row>
    <row r="699" spans="1:6" ht="15.75" x14ac:dyDescent="0.3">
      <c r="A699" s="4"/>
      <c r="B699" s="4"/>
      <c r="C699" s="4"/>
      <c r="D699" s="4"/>
      <c r="E699" s="4"/>
      <c r="F699" s="4"/>
    </row>
    <row r="700" spans="1:6" ht="15.75" x14ac:dyDescent="0.3">
      <c r="A700" s="4"/>
      <c r="B700" s="4"/>
      <c r="C700" s="4"/>
      <c r="D700" s="4"/>
      <c r="E700" s="4"/>
      <c r="F700" s="4"/>
    </row>
    <row r="701" spans="1:6" ht="15.75" x14ac:dyDescent="0.3">
      <c r="A701" s="4"/>
      <c r="B701" s="4"/>
      <c r="C701" s="4"/>
      <c r="D701" s="4"/>
      <c r="E701" s="4"/>
      <c r="F701" s="4"/>
    </row>
    <row r="702" spans="1:6" ht="15.75" x14ac:dyDescent="0.3">
      <c r="A702" s="4"/>
      <c r="B702" s="4"/>
      <c r="C702" s="4"/>
      <c r="D702" s="4"/>
      <c r="E702" s="4"/>
      <c r="F702" s="4"/>
    </row>
    <row r="703" spans="1:6" ht="15.75" x14ac:dyDescent="0.3">
      <c r="A703" s="4"/>
      <c r="B703" s="4"/>
      <c r="C703" s="4"/>
      <c r="D703" s="4"/>
      <c r="E703" s="4"/>
      <c r="F703" s="4"/>
    </row>
    <row r="704" spans="1:6" ht="15.75" x14ac:dyDescent="0.3">
      <c r="A704" s="4"/>
      <c r="B704" s="4"/>
      <c r="C704" s="4"/>
      <c r="D704" s="4"/>
      <c r="E704" s="4"/>
      <c r="F704" s="4"/>
    </row>
    <row r="705" spans="1:6" ht="15.75" x14ac:dyDescent="0.3">
      <c r="A705" s="4"/>
      <c r="B705" s="4"/>
      <c r="C705" s="4"/>
      <c r="D705" s="4"/>
      <c r="E705" s="4"/>
      <c r="F705" s="4"/>
    </row>
    <row r="706" spans="1:6" ht="15.75" x14ac:dyDescent="0.3">
      <c r="A706" s="4"/>
      <c r="B706" s="4"/>
      <c r="C706" s="4"/>
      <c r="D706" s="4"/>
      <c r="E706" s="4"/>
      <c r="F706" s="4"/>
    </row>
    <row r="707" spans="1:6" ht="15.75" x14ac:dyDescent="0.3">
      <c r="A707" s="4"/>
      <c r="B707" s="4"/>
      <c r="C707" s="4"/>
      <c r="D707" s="4"/>
      <c r="E707" s="4"/>
      <c r="F707" s="4"/>
    </row>
    <row r="708" spans="1:6" ht="15.75" x14ac:dyDescent="0.3">
      <c r="A708" s="4"/>
      <c r="B708" s="4"/>
      <c r="C708" s="4"/>
      <c r="D708" s="4"/>
      <c r="E708" s="4"/>
      <c r="F708" s="4"/>
    </row>
    <row r="709" spans="1:6" ht="15.75" x14ac:dyDescent="0.3">
      <c r="A709" s="4"/>
      <c r="B709" s="4"/>
      <c r="C709" s="4"/>
      <c r="D709" s="4"/>
      <c r="E709" s="4"/>
      <c r="F709" s="4"/>
    </row>
    <row r="710" spans="1:6" ht="15.75" x14ac:dyDescent="0.3">
      <c r="A710" s="4"/>
      <c r="B710" s="4"/>
      <c r="C710" s="4"/>
      <c r="D710" s="4"/>
      <c r="E710" s="4"/>
      <c r="F710" s="4"/>
    </row>
    <row r="711" spans="1:6" ht="15.75" x14ac:dyDescent="0.3">
      <c r="A711" s="4"/>
      <c r="B711" s="4"/>
      <c r="C711" s="4"/>
      <c r="D711" s="4"/>
      <c r="E711" s="4"/>
      <c r="F711" s="4"/>
    </row>
    <row r="712" spans="1:6" ht="15.75" x14ac:dyDescent="0.3">
      <c r="A712" s="4"/>
      <c r="B712" s="4"/>
      <c r="C712" s="4"/>
      <c r="D712" s="4"/>
      <c r="E712" s="4"/>
      <c r="F712" s="4"/>
    </row>
    <row r="713" spans="1:6" ht="15.75" x14ac:dyDescent="0.3">
      <c r="A713" s="4"/>
      <c r="B713" s="4"/>
      <c r="C713" s="4"/>
      <c r="D713" s="4"/>
      <c r="E713" s="4"/>
      <c r="F713" s="4"/>
    </row>
    <row r="714" spans="1:6" ht="15.75" x14ac:dyDescent="0.3">
      <c r="A714" s="4"/>
      <c r="B714" s="4"/>
      <c r="C714" s="4"/>
      <c r="D714" s="4"/>
      <c r="E714" s="4"/>
      <c r="F714" s="4"/>
    </row>
    <row r="715" spans="1:6" ht="15.75" x14ac:dyDescent="0.3">
      <c r="A715" s="4"/>
      <c r="B715" s="4"/>
      <c r="C715" s="4"/>
      <c r="D715" s="4"/>
      <c r="E715" s="4"/>
      <c r="F715" s="4"/>
    </row>
    <row r="716" spans="1:6" ht="15.75" x14ac:dyDescent="0.3">
      <c r="A716" s="4"/>
      <c r="B716" s="4"/>
      <c r="C716" s="4"/>
      <c r="D716" s="4"/>
      <c r="E716" s="4"/>
      <c r="F716" s="4"/>
    </row>
    <row r="717" spans="1:6" ht="15.75" x14ac:dyDescent="0.3">
      <c r="A717" s="4"/>
      <c r="B717" s="4"/>
      <c r="C717" s="4"/>
      <c r="D717" s="4"/>
      <c r="E717" s="4"/>
      <c r="F717" s="4"/>
    </row>
    <row r="718" spans="1:6" ht="15.75" x14ac:dyDescent="0.3">
      <c r="A718" s="4"/>
      <c r="B718" s="4"/>
      <c r="C718" s="4"/>
      <c r="D718" s="4"/>
      <c r="E718" s="4"/>
      <c r="F718" s="4"/>
    </row>
    <row r="719" spans="1:6" ht="15.75" x14ac:dyDescent="0.3">
      <c r="A719" s="4"/>
      <c r="B719" s="4"/>
      <c r="C719" s="4"/>
      <c r="D719" s="4"/>
      <c r="E719" s="4"/>
      <c r="F719" s="4"/>
    </row>
    <row r="720" spans="1:6" ht="15.75" x14ac:dyDescent="0.3">
      <c r="A720" s="4"/>
      <c r="B720" s="4"/>
      <c r="C720" s="4"/>
      <c r="D720" s="4"/>
      <c r="E720" s="4"/>
      <c r="F720" s="4"/>
    </row>
    <row r="721" spans="1:6" ht="15.75" x14ac:dyDescent="0.3">
      <c r="A721" s="4"/>
      <c r="B721" s="4"/>
      <c r="C721" s="4"/>
      <c r="D721" s="4"/>
      <c r="E721" s="4"/>
      <c r="F721" s="4"/>
    </row>
    <row r="722" spans="1:6" ht="15.75" x14ac:dyDescent="0.3">
      <c r="A722" s="4"/>
      <c r="B722" s="4"/>
      <c r="C722" s="4"/>
      <c r="D722" s="4"/>
      <c r="E722" s="4"/>
      <c r="F722" s="4"/>
    </row>
    <row r="723" spans="1:6" ht="15.75" x14ac:dyDescent="0.3">
      <c r="A723" s="4"/>
      <c r="B723" s="4"/>
      <c r="C723" s="4"/>
      <c r="D723" s="4"/>
      <c r="E723" s="4"/>
      <c r="F723" s="4"/>
    </row>
    <row r="724" spans="1:6" ht="15.75" x14ac:dyDescent="0.3">
      <c r="A724" s="4"/>
      <c r="B724" s="4"/>
      <c r="C724" s="4"/>
      <c r="D724" s="4"/>
      <c r="E724" s="4"/>
      <c r="F724" s="4"/>
    </row>
    <row r="725" spans="1:6" ht="15.75" x14ac:dyDescent="0.3">
      <c r="A725" s="4"/>
      <c r="B725" s="4"/>
      <c r="C725" s="4"/>
      <c r="D725" s="4"/>
      <c r="E725" s="4"/>
      <c r="F725" s="4"/>
    </row>
    <row r="726" spans="1:6" ht="15.75" x14ac:dyDescent="0.3">
      <c r="A726" s="4"/>
      <c r="B726" s="4"/>
      <c r="C726" s="4"/>
      <c r="D726" s="4"/>
      <c r="E726" s="4"/>
      <c r="F726" s="4"/>
    </row>
    <row r="727" spans="1:6" ht="15.75" x14ac:dyDescent="0.3">
      <c r="A727" s="4"/>
      <c r="B727" s="4"/>
      <c r="C727" s="4"/>
      <c r="D727" s="4"/>
      <c r="E727" s="4"/>
      <c r="F727" s="4"/>
    </row>
    <row r="728" spans="1:6" ht="15.75" x14ac:dyDescent="0.3">
      <c r="A728" s="4"/>
      <c r="B728" s="4"/>
      <c r="C728" s="4"/>
      <c r="D728" s="4"/>
      <c r="E728" s="4"/>
      <c r="F728" s="4"/>
    </row>
    <row r="729" spans="1:6" ht="15.75" x14ac:dyDescent="0.3">
      <c r="A729" s="4"/>
      <c r="B729" s="4"/>
      <c r="C729" s="4"/>
      <c r="D729" s="4"/>
      <c r="E729" s="4"/>
      <c r="F729" s="4"/>
    </row>
    <row r="730" spans="1:6" ht="15.75" x14ac:dyDescent="0.3">
      <c r="A730" s="4"/>
      <c r="B730" s="4"/>
      <c r="C730" s="4"/>
      <c r="D730" s="4"/>
      <c r="E730" s="4"/>
      <c r="F730" s="4"/>
    </row>
    <row r="731" spans="1:6" ht="15.75" x14ac:dyDescent="0.3">
      <c r="A731" s="4"/>
      <c r="B731" s="4"/>
      <c r="C731" s="4"/>
      <c r="D731" s="4"/>
      <c r="E731" s="4"/>
      <c r="F731" s="4"/>
    </row>
    <row r="732" spans="1:6" ht="15.75" x14ac:dyDescent="0.3">
      <c r="A732" s="4"/>
      <c r="B732" s="4"/>
      <c r="C732" s="4"/>
      <c r="D732" s="4"/>
      <c r="E732" s="4"/>
      <c r="F732" s="4"/>
    </row>
    <row r="733" spans="1:6" ht="15.75" x14ac:dyDescent="0.3">
      <c r="A733" s="4"/>
      <c r="B733" s="4"/>
      <c r="C733" s="4"/>
      <c r="D733" s="4"/>
      <c r="E733" s="4"/>
      <c r="F733" s="4"/>
    </row>
    <row r="734" spans="1:6" ht="15.75" x14ac:dyDescent="0.3">
      <c r="A734" s="4"/>
      <c r="B734" s="4"/>
      <c r="C734" s="4"/>
      <c r="D734" s="4"/>
      <c r="E734" s="4"/>
      <c r="F734" s="4"/>
    </row>
    <row r="735" spans="1:6" ht="15.75" x14ac:dyDescent="0.3">
      <c r="A735" s="4"/>
      <c r="B735" s="4"/>
      <c r="C735" s="4"/>
      <c r="D735" s="4"/>
      <c r="E735" s="4"/>
      <c r="F735" s="4"/>
    </row>
    <row r="736" spans="1:6" ht="15.75" x14ac:dyDescent="0.3">
      <c r="A736" s="4"/>
      <c r="B736" s="4"/>
      <c r="C736" s="4"/>
      <c r="D736" s="4"/>
      <c r="E736" s="4"/>
      <c r="F736" s="4"/>
    </row>
    <row r="737" spans="1:6" ht="15.75" x14ac:dyDescent="0.3">
      <c r="A737" s="4"/>
      <c r="B737" s="4"/>
      <c r="C737" s="4"/>
      <c r="D737" s="4"/>
      <c r="E737" s="4"/>
      <c r="F737" s="4"/>
    </row>
    <row r="738" spans="1:6" ht="15.75" x14ac:dyDescent="0.3">
      <c r="A738" s="4"/>
      <c r="B738" s="4"/>
      <c r="C738" s="4"/>
      <c r="D738" s="4"/>
      <c r="E738" s="4"/>
      <c r="F738" s="4"/>
    </row>
    <row r="739" spans="1:6" ht="15.75" x14ac:dyDescent="0.3">
      <c r="A739" s="4"/>
      <c r="B739" s="4"/>
      <c r="C739" s="4"/>
      <c r="D739" s="4"/>
      <c r="E739" s="4"/>
      <c r="F739" s="4"/>
    </row>
    <row r="740" spans="1:6" ht="15.75" x14ac:dyDescent="0.3">
      <c r="A740" s="4"/>
      <c r="B740" s="4"/>
      <c r="C740" s="4"/>
      <c r="D740" s="4"/>
      <c r="E740" s="4"/>
      <c r="F740" s="4"/>
    </row>
    <row r="741" spans="1:6" ht="15.75" x14ac:dyDescent="0.3">
      <c r="A741" s="4"/>
      <c r="B741" s="4"/>
      <c r="C741" s="4"/>
      <c r="D741" s="4"/>
      <c r="E741" s="4"/>
      <c r="F741" s="4"/>
    </row>
    <row r="742" spans="1:6" ht="15.75" x14ac:dyDescent="0.3">
      <c r="A742" s="4"/>
      <c r="B742" s="4"/>
      <c r="C742" s="4"/>
      <c r="D742" s="4"/>
      <c r="E742" s="4"/>
      <c r="F742" s="4"/>
    </row>
    <row r="743" spans="1:6" ht="15.75" x14ac:dyDescent="0.3">
      <c r="A743" s="4"/>
      <c r="B743" s="4"/>
      <c r="C743" s="4"/>
      <c r="D743" s="4"/>
      <c r="E743" s="4"/>
      <c r="F743" s="4"/>
    </row>
    <row r="744" spans="1:6" ht="15.75" x14ac:dyDescent="0.3">
      <c r="A744" s="4"/>
      <c r="B744" s="4"/>
      <c r="C744" s="4"/>
      <c r="D744" s="4"/>
      <c r="E744" s="4"/>
      <c r="F744" s="4"/>
    </row>
    <row r="745" spans="1:6" ht="15.75" x14ac:dyDescent="0.3">
      <c r="A745" s="4"/>
      <c r="B745" s="4"/>
      <c r="C745" s="4"/>
      <c r="D745" s="4"/>
      <c r="E745" s="4"/>
      <c r="F745" s="4"/>
    </row>
    <row r="746" spans="1:6" ht="15.75" x14ac:dyDescent="0.3">
      <c r="A746" s="4"/>
      <c r="B746" s="4"/>
      <c r="C746" s="4"/>
      <c r="D746" s="4"/>
      <c r="E746" s="4"/>
      <c r="F746" s="4"/>
    </row>
    <row r="747" spans="1:6" ht="15.75" x14ac:dyDescent="0.3">
      <c r="A747" s="4"/>
      <c r="B747" s="4"/>
      <c r="C747" s="4"/>
      <c r="D747" s="4"/>
      <c r="E747" s="4"/>
      <c r="F747" s="4"/>
    </row>
    <row r="748" spans="1:6" ht="15.75" x14ac:dyDescent="0.3">
      <c r="A748" s="4"/>
      <c r="B748" s="4"/>
      <c r="C748" s="4"/>
      <c r="D748" s="4"/>
      <c r="E748" s="4"/>
      <c r="F748" s="4"/>
    </row>
    <row r="749" spans="1:6" ht="15.75" x14ac:dyDescent="0.3">
      <c r="A749" s="4"/>
      <c r="B749" s="4"/>
      <c r="C749" s="4"/>
      <c r="D749" s="4"/>
      <c r="E749" s="4"/>
      <c r="F749" s="4"/>
    </row>
    <row r="750" spans="1:6" ht="15.75" x14ac:dyDescent="0.3">
      <c r="A750" s="4"/>
      <c r="B750" s="4"/>
      <c r="C750" s="4"/>
      <c r="D750" s="4"/>
      <c r="E750" s="4"/>
      <c r="F750" s="4"/>
    </row>
    <row r="751" spans="1:6" ht="15.75" x14ac:dyDescent="0.3">
      <c r="A751" s="4"/>
      <c r="B751" s="4"/>
      <c r="C751" s="4"/>
      <c r="D751" s="4"/>
      <c r="E751" s="4"/>
      <c r="F751" s="4"/>
    </row>
    <row r="752" spans="1:6" ht="15.75" x14ac:dyDescent="0.3">
      <c r="A752" s="4"/>
      <c r="B752" s="4"/>
      <c r="C752" s="4"/>
      <c r="D752" s="4"/>
      <c r="E752" s="4"/>
      <c r="F752" s="4"/>
    </row>
    <row r="753" spans="1:6" ht="15.75" x14ac:dyDescent="0.3">
      <c r="A753" s="4"/>
      <c r="B753" s="4"/>
      <c r="C753" s="4"/>
      <c r="D753" s="4"/>
      <c r="E753" s="4"/>
      <c r="F753" s="4"/>
    </row>
    <row r="754" spans="1:6" ht="15.75" x14ac:dyDescent="0.3">
      <c r="A754" s="4"/>
      <c r="B754" s="4"/>
      <c r="C754" s="4"/>
      <c r="D754" s="4"/>
      <c r="E754" s="4"/>
      <c r="F754" s="4"/>
    </row>
    <row r="755" spans="1:6" ht="15.75" x14ac:dyDescent="0.3">
      <c r="A755" s="4"/>
      <c r="B755" s="4"/>
      <c r="C755" s="4"/>
      <c r="D755" s="4"/>
      <c r="E755" s="4"/>
      <c r="F755" s="4"/>
    </row>
    <row r="756" spans="1:6" ht="15.75" x14ac:dyDescent="0.3">
      <c r="A756" s="4"/>
      <c r="B756" s="4"/>
      <c r="C756" s="4"/>
      <c r="D756" s="4"/>
      <c r="E756" s="4"/>
      <c r="F756" s="4"/>
    </row>
    <row r="757" spans="1:6" ht="15.75" x14ac:dyDescent="0.3">
      <c r="A757" s="4"/>
      <c r="B757" s="4"/>
      <c r="C757" s="4"/>
      <c r="D757" s="4"/>
      <c r="E757" s="4"/>
      <c r="F757" s="4"/>
    </row>
    <row r="758" spans="1:6" ht="15.75" x14ac:dyDescent="0.3">
      <c r="A758" s="4"/>
      <c r="B758" s="4"/>
      <c r="C758" s="4"/>
      <c r="D758" s="4"/>
      <c r="E758" s="4"/>
      <c r="F758" s="4"/>
    </row>
    <row r="759" spans="1:6" ht="15.75" x14ac:dyDescent="0.3">
      <c r="A759" s="4"/>
      <c r="B759" s="4"/>
      <c r="C759" s="4"/>
      <c r="D759" s="4"/>
      <c r="E759" s="4"/>
      <c r="F759" s="4"/>
    </row>
    <row r="760" spans="1:6" ht="15.75" x14ac:dyDescent="0.3">
      <c r="A760" s="4"/>
      <c r="B760" s="4"/>
      <c r="C760" s="4"/>
      <c r="D760" s="4"/>
      <c r="E760" s="4"/>
      <c r="F760" s="4"/>
    </row>
    <row r="761" spans="1:6" ht="15.75" x14ac:dyDescent="0.3">
      <c r="A761" s="4"/>
      <c r="B761" s="4"/>
      <c r="C761" s="4"/>
      <c r="D761" s="4"/>
      <c r="E761" s="4"/>
      <c r="F761" s="4"/>
    </row>
    <row r="762" spans="1:6" ht="15.75" x14ac:dyDescent="0.3">
      <c r="A762" s="4"/>
      <c r="B762" s="4"/>
      <c r="C762" s="4"/>
      <c r="D762" s="4"/>
      <c r="E762" s="4"/>
      <c r="F762" s="4"/>
    </row>
    <row r="763" spans="1:6" ht="15.75" x14ac:dyDescent="0.3">
      <c r="A763" s="4"/>
      <c r="B763" s="4"/>
      <c r="C763" s="4"/>
      <c r="D763" s="4"/>
      <c r="E763" s="4"/>
      <c r="F763" s="4"/>
    </row>
    <row r="764" spans="1:6" ht="15.75" x14ac:dyDescent="0.3">
      <c r="A764" s="4"/>
      <c r="B764" s="4"/>
      <c r="C764" s="4"/>
      <c r="D764" s="4"/>
      <c r="E764" s="4"/>
      <c r="F764" s="4"/>
    </row>
    <row r="765" spans="1:6" ht="15.75" x14ac:dyDescent="0.3">
      <c r="A765" s="4"/>
      <c r="B765" s="4"/>
      <c r="C765" s="4"/>
      <c r="D765" s="4"/>
      <c r="E765" s="4"/>
      <c r="F765" s="4"/>
    </row>
    <row r="766" spans="1:6" ht="15.75" x14ac:dyDescent="0.3">
      <c r="A766" s="4"/>
      <c r="B766" s="4"/>
      <c r="C766" s="4"/>
      <c r="D766" s="4"/>
      <c r="E766" s="4"/>
      <c r="F766" s="4"/>
    </row>
    <row r="767" spans="1:6" ht="15.75" x14ac:dyDescent="0.3">
      <c r="A767" s="4"/>
      <c r="B767" s="4"/>
      <c r="C767" s="4"/>
      <c r="D767" s="4"/>
      <c r="E767" s="4"/>
      <c r="F767" s="4"/>
    </row>
    <row r="768" spans="1:6" ht="15.75" x14ac:dyDescent="0.3">
      <c r="A768" s="4"/>
      <c r="B768" s="4"/>
      <c r="C768" s="4"/>
      <c r="D768" s="4"/>
      <c r="E768" s="4"/>
      <c r="F768" s="4"/>
    </row>
    <row r="769" spans="1:6" ht="15.75" x14ac:dyDescent="0.3">
      <c r="A769" s="4"/>
      <c r="B769" s="4"/>
      <c r="C769" s="4"/>
      <c r="D769" s="4"/>
      <c r="E769" s="4"/>
      <c r="F769" s="4"/>
    </row>
    <row r="770" spans="1:6" ht="15.75" x14ac:dyDescent="0.3">
      <c r="A770" s="4"/>
      <c r="B770" s="4"/>
      <c r="C770" s="4"/>
      <c r="D770" s="4"/>
      <c r="E770" s="4"/>
      <c r="F770" s="4"/>
    </row>
    <row r="771" spans="1:6" ht="15.75" x14ac:dyDescent="0.3">
      <c r="A771" s="4"/>
      <c r="B771" s="4"/>
      <c r="C771" s="4"/>
      <c r="D771" s="4"/>
      <c r="E771" s="4"/>
      <c r="F771" s="4"/>
    </row>
    <row r="772" spans="1:6" ht="15.75" x14ac:dyDescent="0.3">
      <c r="A772" s="4"/>
      <c r="B772" s="4"/>
      <c r="C772" s="4"/>
      <c r="D772" s="4"/>
      <c r="E772" s="4"/>
      <c r="F772" s="4"/>
    </row>
    <row r="773" spans="1:6" ht="15.75" x14ac:dyDescent="0.3">
      <c r="A773" s="4"/>
      <c r="B773" s="4"/>
      <c r="C773" s="4"/>
      <c r="D773" s="4"/>
      <c r="E773" s="4"/>
      <c r="F773" s="4"/>
    </row>
    <row r="774" spans="1:6" ht="15.75" x14ac:dyDescent="0.3">
      <c r="A774" s="4"/>
      <c r="B774" s="4"/>
      <c r="C774" s="4"/>
      <c r="D774" s="4"/>
      <c r="E774" s="4"/>
      <c r="F774" s="4"/>
    </row>
    <row r="775" spans="1:6" ht="15.75" x14ac:dyDescent="0.3">
      <c r="A775" s="4"/>
      <c r="B775" s="4"/>
      <c r="C775" s="4"/>
      <c r="D775" s="4"/>
      <c r="E775" s="4"/>
      <c r="F775" s="4"/>
    </row>
    <row r="776" spans="1:6" ht="15.75" x14ac:dyDescent="0.3">
      <c r="A776" s="4"/>
      <c r="B776" s="4"/>
      <c r="C776" s="4"/>
      <c r="D776" s="4"/>
      <c r="E776" s="4"/>
      <c r="F776" s="4"/>
    </row>
    <row r="777" spans="1:6" ht="15.75" x14ac:dyDescent="0.3">
      <c r="A777" s="4"/>
      <c r="B777" s="4"/>
      <c r="C777" s="4"/>
      <c r="D777" s="4"/>
      <c r="E777" s="4"/>
      <c r="F777" s="4"/>
    </row>
    <row r="778" spans="1:6" ht="15.75" x14ac:dyDescent="0.3">
      <c r="A778" s="4"/>
      <c r="B778" s="4"/>
      <c r="C778" s="4"/>
      <c r="D778" s="4"/>
      <c r="E778" s="4"/>
      <c r="F778" s="4"/>
    </row>
    <row r="779" spans="1:6" ht="15.75" x14ac:dyDescent="0.3">
      <c r="A779" s="4"/>
      <c r="B779" s="4"/>
      <c r="C779" s="4"/>
      <c r="D779" s="4"/>
      <c r="E779" s="4"/>
      <c r="F779" s="4"/>
    </row>
    <row r="780" spans="1:6" ht="15.75" x14ac:dyDescent="0.3">
      <c r="A780" s="4"/>
      <c r="B780" s="4"/>
      <c r="C780" s="4"/>
      <c r="D780" s="4"/>
      <c r="E780" s="4"/>
      <c r="F780" s="4"/>
    </row>
    <row r="781" spans="1:6" ht="15.75" x14ac:dyDescent="0.3">
      <c r="A781" s="4"/>
      <c r="B781" s="4"/>
      <c r="C781" s="4"/>
      <c r="D781" s="4"/>
      <c r="E781" s="4"/>
      <c r="F781" s="4"/>
    </row>
    <row r="782" spans="1:6" ht="15.75" x14ac:dyDescent="0.3">
      <c r="A782" s="4"/>
      <c r="B782" s="4"/>
      <c r="C782" s="4"/>
      <c r="D782" s="4"/>
      <c r="E782" s="4"/>
      <c r="F782" s="4"/>
    </row>
    <row r="783" spans="1:6" ht="15.75" x14ac:dyDescent="0.3">
      <c r="A783" s="4"/>
      <c r="B783" s="4"/>
      <c r="C783" s="4"/>
      <c r="D783" s="4"/>
      <c r="E783" s="4"/>
      <c r="F783" s="4"/>
    </row>
    <row r="784" spans="1:6" ht="15.75" x14ac:dyDescent="0.3">
      <c r="A784" s="4"/>
      <c r="B784" s="4"/>
      <c r="C784" s="4"/>
      <c r="D784" s="4"/>
      <c r="E784" s="4"/>
      <c r="F784" s="4"/>
    </row>
    <row r="785" spans="1:6" ht="15.75" x14ac:dyDescent="0.3">
      <c r="A785" s="4"/>
      <c r="B785" s="4"/>
      <c r="C785" s="4"/>
      <c r="D785" s="4"/>
      <c r="E785" s="4"/>
      <c r="F785" s="4"/>
    </row>
    <row r="786" spans="1:6" ht="15.75" x14ac:dyDescent="0.3">
      <c r="A786" s="4"/>
      <c r="B786" s="4"/>
      <c r="C786" s="4"/>
      <c r="D786" s="4"/>
      <c r="E786" s="4"/>
      <c r="F786" s="4"/>
    </row>
    <row r="787" spans="1:6" ht="15.75" x14ac:dyDescent="0.3">
      <c r="A787" s="4"/>
      <c r="B787" s="4"/>
      <c r="C787" s="4"/>
      <c r="D787" s="4"/>
      <c r="E787" s="4"/>
      <c r="F787" s="4"/>
    </row>
    <row r="788" spans="1:6" ht="15.75" x14ac:dyDescent="0.3">
      <c r="A788" s="4"/>
      <c r="B788" s="4"/>
      <c r="C788" s="4"/>
      <c r="D788" s="4"/>
      <c r="E788" s="4"/>
      <c r="F788" s="4"/>
    </row>
    <row r="789" spans="1:6" ht="15.75" x14ac:dyDescent="0.3">
      <c r="A789" s="4"/>
      <c r="B789" s="4"/>
      <c r="C789" s="4"/>
      <c r="D789" s="4"/>
      <c r="E789" s="4"/>
      <c r="F789" s="4"/>
    </row>
    <row r="790" spans="1:6" ht="15.75" x14ac:dyDescent="0.3">
      <c r="A790" s="4"/>
      <c r="B790" s="4"/>
      <c r="C790" s="4"/>
      <c r="D790" s="4"/>
      <c r="E790" s="4"/>
      <c r="F790" s="4"/>
    </row>
    <row r="791" spans="1:6" ht="15.75" x14ac:dyDescent="0.3">
      <c r="A791" s="4"/>
      <c r="B791" s="4"/>
      <c r="C791" s="4"/>
      <c r="D791" s="4"/>
      <c r="E791" s="4"/>
      <c r="F791" s="4"/>
    </row>
    <row r="792" spans="1:6" ht="15.75" x14ac:dyDescent="0.3">
      <c r="A792" s="4"/>
      <c r="B792" s="4"/>
      <c r="C792" s="4"/>
      <c r="D792" s="4"/>
      <c r="E792" s="4"/>
      <c r="F792" s="4"/>
    </row>
    <row r="793" spans="1:6" ht="15.75" x14ac:dyDescent="0.3">
      <c r="A793" s="4"/>
      <c r="B793" s="4"/>
      <c r="C793" s="4"/>
      <c r="D793" s="4"/>
      <c r="E793" s="4"/>
      <c r="F793" s="4"/>
    </row>
    <row r="794" spans="1:6" ht="15.75" x14ac:dyDescent="0.3">
      <c r="A794" s="4"/>
      <c r="B794" s="4"/>
      <c r="C794" s="4"/>
      <c r="D794" s="4"/>
      <c r="E794" s="4"/>
      <c r="F794" s="4"/>
    </row>
    <row r="795" spans="1:6" ht="15.75" x14ac:dyDescent="0.3">
      <c r="A795" s="4"/>
      <c r="B795" s="4"/>
      <c r="C795" s="4"/>
      <c r="D795" s="4"/>
      <c r="E795" s="4"/>
      <c r="F795" s="4"/>
    </row>
    <row r="796" spans="1:6" ht="15.75" x14ac:dyDescent="0.3">
      <c r="A796" s="4"/>
      <c r="B796" s="4"/>
      <c r="C796" s="4"/>
      <c r="D796" s="4"/>
      <c r="E796" s="4"/>
      <c r="F796" s="4"/>
    </row>
    <row r="797" spans="1:6" ht="15.75" x14ac:dyDescent="0.3">
      <c r="A797" s="4"/>
      <c r="B797" s="4"/>
      <c r="C797" s="4"/>
      <c r="D797" s="4"/>
      <c r="E797" s="4"/>
      <c r="F797" s="4"/>
    </row>
    <row r="798" spans="1:6" ht="15.75" x14ac:dyDescent="0.3">
      <c r="A798" s="4"/>
      <c r="B798" s="4"/>
      <c r="C798" s="4"/>
      <c r="D798" s="4"/>
      <c r="E798" s="4"/>
      <c r="F798" s="4"/>
    </row>
    <row r="799" spans="1:6" ht="15.75" x14ac:dyDescent="0.3">
      <c r="A799" s="4"/>
      <c r="B799" s="4"/>
      <c r="C799" s="4"/>
      <c r="D799" s="4"/>
      <c r="E799" s="4"/>
      <c r="F799" s="4"/>
    </row>
    <row r="800" spans="1:6" ht="15.75" x14ac:dyDescent="0.3">
      <c r="A800" s="4"/>
      <c r="B800" s="4"/>
      <c r="C800" s="4"/>
      <c r="D800" s="4"/>
      <c r="E800" s="4"/>
      <c r="F800" s="4"/>
    </row>
    <row r="801" spans="1:6" ht="15.75" x14ac:dyDescent="0.3">
      <c r="A801" s="4"/>
      <c r="B801" s="4"/>
      <c r="C801" s="4"/>
      <c r="D801" s="4"/>
      <c r="E801" s="4"/>
      <c r="F801" s="4"/>
    </row>
    <row r="802" spans="1:6" ht="15.75" x14ac:dyDescent="0.3">
      <c r="A802" s="4"/>
      <c r="B802" s="4"/>
      <c r="C802" s="4"/>
      <c r="D802" s="4"/>
      <c r="E802" s="4"/>
      <c r="F802" s="4"/>
    </row>
    <row r="803" spans="1:6" ht="15.75" x14ac:dyDescent="0.3">
      <c r="A803" s="4"/>
      <c r="B803" s="4"/>
      <c r="C803" s="4"/>
      <c r="D803" s="4"/>
      <c r="E803" s="4"/>
      <c r="F803" s="4"/>
    </row>
    <row r="804" spans="1:6" ht="15.75" x14ac:dyDescent="0.3">
      <c r="A804" s="4"/>
      <c r="B804" s="4"/>
      <c r="C804" s="4"/>
      <c r="D804" s="4"/>
      <c r="E804" s="4"/>
      <c r="F804" s="4"/>
    </row>
    <row r="805" spans="1:6" ht="15.75" x14ac:dyDescent="0.3">
      <c r="A805" s="4"/>
      <c r="B805" s="4"/>
      <c r="C805" s="4"/>
      <c r="D805" s="4"/>
      <c r="E805" s="4"/>
      <c r="F805" s="4"/>
    </row>
    <row r="806" spans="1:6" ht="15.75" x14ac:dyDescent="0.3">
      <c r="A806" s="4"/>
      <c r="B806" s="4"/>
      <c r="C806" s="4"/>
      <c r="D806" s="4"/>
      <c r="E806" s="4"/>
      <c r="F806" s="4"/>
    </row>
    <row r="807" spans="1:6" ht="15.75" x14ac:dyDescent="0.3">
      <c r="A807" s="4"/>
      <c r="B807" s="4"/>
      <c r="C807" s="4"/>
      <c r="D807" s="4"/>
      <c r="E807" s="4"/>
      <c r="F807" s="4"/>
    </row>
    <row r="808" spans="1:6" ht="15.75" x14ac:dyDescent="0.3">
      <c r="A808" s="4"/>
      <c r="B808" s="4"/>
      <c r="C808" s="4"/>
      <c r="D808" s="4"/>
      <c r="E808" s="4"/>
      <c r="F808" s="4"/>
    </row>
    <row r="809" spans="1:6" ht="15.75" x14ac:dyDescent="0.3">
      <c r="A809" s="4"/>
      <c r="B809" s="4"/>
      <c r="C809" s="4"/>
      <c r="D809" s="4"/>
      <c r="E809" s="4"/>
      <c r="F809" s="4"/>
    </row>
    <row r="810" spans="1:6" ht="15.75" x14ac:dyDescent="0.3">
      <c r="A810" s="4"/>
      <c r="B810" s="4"/>
      <c r="C810" s="4"/>
      <c r="D810" s="4"/>
      <c r="E810" s="4"/>
      <c r="F810" s="4"/>
    </row>
    <row r="811" spans="1:6" ht="15.75" x14ac:dyDescent="0.3">
      <c r="A811" s="4"/>
      <c r="B811" s="4"/>
      <c r="C811" s="4"/>
      <c r="D811" s="4"/>
      <c r="E811" s="4"/>
      <c r="F811" s="4"/>
    </row>
    <row r="812" spans="1:6" ht="15.75" x14ac:dyDescent="0.3">
      <c r="A812" s="4"/>
      <c r="B812" s="4"/>
      <c r="C812" s="4"/>
      <c r="D812" s="4"/>
      <c r="E812" s="4"/>
      <c r="F812" s="4"/>
    </row>
    <row r="813" spans="1:6" ht="15.75" x14ac:dyDescent="0.3">
      <c r="A813" s="4"/>
      <c r="B813" s="4"/>
      <c r="C813" s="4"/>
      <c r="D813" s="4"/>
      <c r="E813" s="4"/>
      <c r="F813" s="4"/>
    </row>
    <row r="814" spans="1:6" ht="15.75" x14ac:dyDescent="0.3">
      <c r="A814" s="4"/>
      <c r="B814" s="4"/>
      <c r="C814" s="4"/>
      <c r="D814" s="4"/>
      <c r="E814" s="4"/>
      <c r="F814" s="4"/>
    </row>
    <row r="815" spans="1:6" ht="15.75" x14ac:dyDescent="0.3">
      <c r="A815" s="4"/>
      <c r="B815" s="4"/>
      <c r="C815" s="4"/>
      <c r="D815" s="4"/>
      <c r="E815" s="4"/>
      <c r="F815" s="4"/>
    </row>
    <row r="816" spans="1:6" ht="15.75" x14ac:dyDescent="0.3">
      <c r="A816" s="4"/>
      <c r="B816" s="4"/>
      <c r="C816" s="4"/>
      <c r="D816" s="4"/>
      <c r="E816" s="4"/>
      <c r="F816" s="4"/>
    </row>
    <row r="817" spans="1:6" ht="15.75" x14ac:dyDescent="0.3">
      <c r="A817" s="4"/>
      <c r="B817" s="4"/>
      <c r="C817" s="4"/>
      <c r="D817" s="4"/>
      <c r="E817" s="4"/>
      <c r="F817" s="4"/>
    </row>
    <row r="818" spans="1:6" ht="15.75" x14ac:dyDescent="0.3">
      <c r="A818" s="4"/>
      <c r="B818" s="4"/>
      <c r="C818" s="4"/>
      <c r="D818" s="4"/>
      <c r="E818" s="4"/>
      <c r="F818" s="4"/>
    </row>
    <row r="819" spans="1:6" ht="15.75" x14ac:dyDescent="0.3">
      <c r="A819" s="4"/>
      <c r="B819" s="4"/>
      <c r="C819" s="4"/>
      <c r="D819" s="4"/>
      <c r="E819" s="4"/>
      <c r="F819" s="4"/>
    </row>
    <row r="820" spans="1:6" ht="15.75" x14ac:dyDescent="0.3">
      <c r="A820" s="4"/>
      <c r="B820" s="4"/>
      <c r="C820" s="4"/>
      <c r="D820" s="4"/>
      <c r="E820" s="4"/>
      <c r="F820" s="4"/>
    </row>
    <row r="821" spans="1:6" ht="15.75" x14ac:dyDescent="0.3">
      <c r="A821" s="4"/>
      <c r="B821" s="4"/>
      <c r="C821" s="4"/>
      <c r="D821" s="4"/>
      <c r="E821" s="4"/>
      <c r="F821" s="4"/>
    </row>
    <row r="822" spans="1:6" ht="15.75" x14ac:dyDescent="0.3">
      <c r="A822" s="4"/>
      <c r="B822" s="4"/>
      <c r="C822" s="4"/>
      <c r="D822" s="4"/>
      <c r="E822" s="4"/>
      <c r="F822" s="4"/>
    </row>
    <row r="823" spans="1:6" ht="15.75" x14ac:dyDescent="0.3">
      <c r="A823" s="4"/>
      <c r="B823" s="4"/>
      <c r="C823" s="4"/>
      <c r="D823" s="4"/>
      <c r="E823" s="4"/>
      <c r="F823" s="4"/>
    </row>
    <row r="824" spans="1:6" ht="15.75" x14ac:dyDescent="0.3">
      <c r="A824" s="4"/>
      <c r="B824" s="4"/>
      <c r="C824" s="4"/>
      <c r="D824" s="4"/>
      <c r="E824" s="4"/>
      <c r="F824" s="4"/>
    </row>
    <row r="825" spans="1:6" ht="15.75" x14ac:dyDescent="0.3">
      <c r="A825" s="4"/>
      <c r="B825" s="4"/>
      <c r="C825" s="4"/>
      <c r="D825" s="4"/>
      <c r="E825" s="4"/>
      <c r="F825" s="4"/>
    </row>
    <row r="826" spans="1:6" ht="15.75" x14ac:dyDescent="0.3">
      <c r="A826" s="4"/>
      <c r="B826" s="4"/>
      <c r="C826" s="4"/>
      <c r="D826" s="4"/>
      <c r="E826" s="4"/>
      <c r="F826" s="4"/>
    </row>
    <row r="827" spans="1:6" ht="15.75" x14ac:dyDescent="0.3">
      <c r="A827" s="4"/>
      <c r="B827" s="4"/>
      <c r="C827" s="4"/>
      <c r="D827" s="4"/>
      <c r="E827" s="4"/>
      <c r="F827" s="4"/>
    </row>
    <row r="828" spans="1:6" ht="15.75" x14ac:dyDescent="0.3">
      <c r="A828" s="4"/>
      <c r="B828" s="4"/>
      <c r="C828" s="4"/>
      <c r="D828" s="4"/>
      <c r="E828" s="4"/>
      <c r="F828" s="4"/>
    </row>
    <row r="829" spans="1:6" ht="15.75" x14ac:dyDescent="0.3">
      <c r="A829" s="4"/>
      <c r="B829" s="4"/>
      <c r="C829" s="4"/>
      <c r="D829" s="4"/>
      <c r="E829" s="4"/>
      <c r="F829" s="4"/>
    </row>
    <row r="830" spans="1:6" ht="15.75" x14ac:dyDescent="0.3">
      <c r="A830" s="4"/>
      <c r="B830" s="4"/>
      <c r="C830" s="4"/>
      <c r="D830" s="4"/>
      <c r="E830" s="4"/>
      <c r="F830" s="4"/>
    </row>
    <row r="831" spans="1:6" ht="15.75" x14ac:dyDescent="0.3">
      <c r="A831" s="4"/>
      <c r="B831" s="4"/>
      <c r="C831" s="4"/>
      <c r="D831" s="4"/>
      <c r="E831" s="4"/>
      <c r="F831" s="4"/>
    </row>
    <row r="832" spans="1:6" ht="15.75" x14ac:dyDescent="0.3">
      <c r="A832" s="4"/>
      <c r="B832" s="4"/>
      <c r="C832" s="4"/>
      <c r="D832" s="4"/>
      <c r="E832" s="4"/>
      <c r="F832" s="4"/>
    </row>
    <row r="833" spans="1:6" ht="15.75" x14ac:dyDescent="0.3">
      <c r="A833" s="4"/>
      <c r="B833" s="4"/>
      <c r="C833" s="4"/>
      <c r="D833" s="4"/>
      <c r="E833" s="4"/>
      <c r="F833" s="4"/>
    </row>
    <row r="834" spans="1:6" ht="15.75" x14ac:dyDescent="0.3">
      <c r="A834" s="4"/>
      <c r="B834" s="4"/>
      <c r="C834" s="4"/>
      <c r="D834" s="4"/>
      <c r="E834" s="4"/>
      <c r="F834" s="4"/>
    </row>
    <row r="835" spans="1:6" ht="15.75" x14ac:dyDescent="0.3">
      <c r="A835" s="4"/>
      <c r="B835" s="4"/>
      <c r="C835" s="4"/>
      <c r="D835" s="4"/>
      <c r="E835" s="4"/>
      <c r="F835" s="4"/>
    </row>
    <row r="836" spans="1:6" ht="15.75" x14ac:dyDescent="0.3">
      <c r="A836" s="4"/>
      <c r="B836" s="4"/>
      <c r="C836" s="4"/>
      <c r="D836" s="4"/>
      <c r="E836" s="4"/>
      <c r="F836" s="4"/>
    </row>
    <row r="837" spans="1:6" ht="15.75" x14ac:dyDescent="0.3">
      <c r="A837" s="4"/>
      <c r="B837" s="4"/>
      <c r="C837" s="4"/>
      <c r="D837" s="4"/>
      <c r="E837" s="4"/>
      <c r="F837" s="4"/>
    </row>
    <row r="838" spans="1:6" ht="15.75" x14ac:dyDescent="0.3">
      <c r="A838" s="4"/>
      <c r="B838" s="4"/>
      <c r="C838" s="4"/>
      <c r="D838" s="4"/>
      <c r="E838" s="4"/>
      <c r="F838" s="4"/>
    </row>
    <row r="839" spans="1:6" ht="15.75" x14ac:dyDescent="0.3">
      <c r="A839" s="4"/>
      <c r="B839" s="4"/>
      <c r="C839" s="4"/>
      <c r="D839" s="4"/>
      <c r="E839" s="4"/>
      <c r="F839" s="4"/>
    </row>
    <row r="840" spans="1:6" ht="15.75" x14ac:dyDescent="0.3">
      <c r="A840" s="4"/>
      <c r="B840" s="4"/>
      <c r="C840" s="4"/>
      <c r="D840" s="4"/>
      <c r="E840" s="4"/>
      <c r="F840" s="4"/>
    </row>
    <row r="841" spans="1:6" ht="15.75" x14ac:dyDescent="0.3">
      <c r="A841" s="4"/>
      <c r="B841" s="4"/>
      <c r="C841" s="4"/>
      <c r="D841" s="4"/>
      <c r="E841" s="4"/>
      <c r="F841" s="4"/>
    </row>
    <row r="842" spans="1:6" ht="15.75" x14ac:dyDescent="0.3">
      <c r="A842" s="4"/>
      <c r="B842" s="4"/>
      <c r="C842" s="4"/>
      <c r="D842" s="4"/>
      <c r="E842" s="4"/>
      <c r="F842" s="4"/>
    </row>
    <row r="843" spans="1:6" ht="15.75" x14ac:dyDescent="0.3">
      <c r="A843" s="4"/>
      <c r="B843" s="4"/>
      <c r="C843" s="4"/>
      <c r="D843" s="4"/>
      <c r="E843" s="4"/>
      <c r="F843" s="4"/>
    </row>
    <row r="844" spans="1:6" ht="15.75" x14ac:dyDescent="0.3">
      <c r="A844" s="4"/>
      <c r="B844" s="4"/>
      <c r="C844" s="4"/>
      <c r="D844" s="4"/>
      <c r="E844" s="4"/>
      <c r="F844" s="4"/>
    </row>
    <row r="845" spans="1:6" ht="15.75" x14ac:dyDescent="0.3">
      <c r="A845" s="4"/>
      <c r="B845" s="4"/>
      <c r="C845" s="4"/>
      <c r="D845" s="4"/>
      <c r="E845" s="4"/>
      <c r="F845" s="4"/>
    </row>
    <row r="846" spans="1:6" ht="15.75" x14ac:dyDescent="0.3">
      <c r="A846" s="4"/>
      <c r="B846" s="4"/>
      <c r="C846" s="4"/>
      <c r="D846" s="4"/>
      <c r="E846" s="4"/>
      <c r="F846" s="4"/>
    </row>
    <row r="847" spans="1:6" ht="15.75" x14ac:dyDescent="0.3">
      <c r="A847" s="4"/>
      <c r="B847" s="4"/>
      <c r="C847" s="4"/>
      <c r="D847" s="4"/>
      <c r="E847" s="4"/>
      <c r="F847" s="4"/>
    </row>
    <row r="848" spans="1:6" ht="15.75" x14ac:dyDescent="0.3">
      <c r="A848" s="4"/>
      <c r="B848" s="4"/>
      <c r="C848" s="4"/>
      <c r="D848" s="4"/>
      <c r="E848" s="4"/>
      <c r="F848" s="4"/>
    </row>
    <row r="849" spans="1:6" ht="15.75" x14ac:dyDescent="0.3">
      <c r="A849" s="4"/>
      <c r="B849" s="4"/>
      <c r="C849" s="4"/>
      <c r="D849" s="4"/>
      <c r="E849" s="4"/>
      <c r="F849" s="4"/>
    </row>
    <row r="850" spans="1:6" ht="15.75" x14ac:dyDescent="0.3">
      <c r="A850" s="4"/>
      <c r="B850" s="4"/>
      <c r="C850" s="4"/>
      <c r="D850" s="4"/>
      <c r="E850" s="4"/>
      <c r="F850" s="4"/>
    </row>
    <row r="851" spans="1:6" ht="15.75" x14ac:dyDescent="0.3">
      <c r="A851" s="4"/>
      <c r="B851" s="4"/>
      <c r="C851" s="4"/>
      <c r="D851" s="4"/>
      <c r="E851" s="4"/>
      <c r="F851" s="4"/>
    </row>
    <row r="852" spans="1:6" ht="15.75" x14ac:dyDescent="0.3">
      <c r="A852" s="4"/>
      <c r="B852" s="4"/>
      <c r="C852" s="4"/>
      <c r="D852" s="4"/>
      <c r="E852" s="4"/>
      <c r="F852" s="4"/>
    </row>
    <row r="853" spans="1:6" ht="15.75" x14ac:dyDescent="0.3">
      <c r="A853" s="4"/>
      <c r="B853" s="4"/>
      <c r="C853" s="4"/>
      <c r="D853" s="4"/>
      <c r="E853" s="4"/>
      <c r="F853" s="4"/>
    </row>
    <row r="854" spans="1:6" ht="15.75" x14ac:dyDescent="0.3">
      <c r="A854" s="4"/>
      <c r="B854" s="4"/>
      <c r="C854" s="4"/>
      <c r="D854" s="4"/>
      <c r="E854" s="4"/>
      <c r="F854" s="4"/>
    </row>
    <row r="855" spans="1:6" ht="15.75" x14ac:dyDescent="0.3">
      <c r="A855" s="4"/>
      <c r="B855" s="4"/>
      <c r="C855" s="4"/>
      <c r="D855" s="4"/>
      <c r="E855" s="4"/>
      <c r="F855" s="4"/>
    </row>
    <row r="856" spans="1:6" ht="15.75" x14ac:dyDescent="0.3">
      <c r="A856" s="4"/>
      <c r="B856" s="4"/>
      <c r="C856" s="4"/>
      <c r="D856" s="4"/>
      <c r="E856" s="4"/>
      <c r="F856" s="4"/>
    </row>
    <row r="857" spans="1:6" ht="15.75" x14ac:dyDescent="0.3">
      <c r="A857" s="4"/>
      <c r="B857" s="4"/>
      <c r="C857" s="4"/>
      <c r="D857" s="4"/>
      <c r="E857" s="4"/>
      <c r="F857" s="4"/>
    </row>
    <row r="858" spans="1:6" ht="15.75" x14ac:dyDescent="0.3">
      <c r="A858" s="4"/>
      <c r="B858" s="4"/>
      <c r="C858" s="4"/>
      <c r="D858" s="4"/>
      <c r="E858" s="4"/>
      <c r="F858" s="4"/>
    </row>
    <row r="859" spans="1:6" ht="15.75" x14ac:dyDescent="0.3">
      <c r="A859" s="4"/>
      <c r="B859" s="4"/>
      <c r="C859" s="4"/>
      <c r="D859" s="4"/>
      <c r="E859" s="4"/>
      <c r="F859" s="4"/>
    </row>
    <row r="860" spans="1:6" ht="15.75" x14ac:dyDescent="0.3">
      <c r="A860" s="4"/>
      <c r="B860" s="4"/>
      <c r="C860" s="4"/>
      <c r="D860" s="4"/>
      <c r="E860" s="4"/>
      <c r="F860" s="4"/>
    </row>
    <row r="861" spans="1:6" ht="15.75" x14ac:dyDescent="0.3">
      <c r="A861" s="4"/>
      <c r="B861" s="4"/>
      <c r="C861" s="4"/>
      <c r="D861" s="4"/>
      <c r="E861" s="4"/>
      <c r="F861" s="4"/>
    </row>
    <row r="862" spans="1:6" ht="15.75" x14ac:dyDescent="0.3">
      <c r="A862" s="4"/>
      <c r="B862" s="4"/>
      <c r="C862" s="4"/>
      <c r="D862" s="4"/>
      <c r="E862" s="4"/>
      <c r="F862" s="4"/>
    </row>
    <row r="863" spans="1:6" ht="15.75" x14ac:dyDescent="0.3">
      <c r="A863" s="4"/>
      <c r="B863" s="4"/>
      <c r="C863" s="4"/>
      <c r="D863" s="4"/>
      <c r="E863" s="4"/>
      <c r="F863" s="4"/>
    </row>
    <row r="864" spans="1:6" ht="15.75" x14ac:dyDescent="0.3">
      <c r="A864" s="4"/>
      <c r="B864" s="4"/>
      <c r="C864" s="4"/>
      <c r="D864" s="4"/>
      <c r="E864" s="4"/>
      <c r="F864" s="4"/>
    </row>
    <row r="865" spans="1:6" ht="15.75" x14ac:dyDescent="0.3">
      <c r="A865" s="4"/>
      <c r="B865" s="4"/>
      <c r="C865" s="4"/>
      <c r="D865" s="4"/>
      <c r="E865" s="4"/>
      <c r="F865" s="4"/>
    </row>
    <row r="866" spans="1:6" ht="15.75" x14ac:dyDescent="0.3">
      <c r="A866" s="4"/>
      <c r="B866" s="4"/>
      <c r="C866" s="4"/>
      <c r="D866" s="4"/>
      <c r="E866" s="4"/>
      <c r="F866" s="4"/>
    </row>
    <row r="867" spans="1:6" ht="15.75" x14ac:dyDescent="0.3">
      <c r="A867" s="4"/>
      <c r="B867" s="4"/>
      <c r="C867" s="4"/>
      <c r="D867" s="4"/>
      <c r="E867" s="4"/>
      <c r="F867" s="4"/>
    </row>
    <row r="868" spans="1:6" ht="15.75" x14ac:dyDescent="0.3">
      <c r="A868" s="4"/>
      <c r="B868" s="4"/>
      <c r="C868" s="4"/>
      <c r="D868" s="4"/>
      <c r="E868" s="4"/>
      <c r="F868" s="4"/>
    </row>
    <row r="869" spans="1:6" ht="15.75" x14ac:dyDescent="0.3">
      <c r="A869" s="4"/>
      <c r="B869" s="4"/>
      <c r="C869" s="4"/>
      <c r="D869" s="4"/>
      <c r="E869" s="4"/>
      <c r="F869" s="4"/>
    </row>
    <row r="870" spans="1:6" ht="15.75" x14ac:dyDescent="0.3">
      <c r="A870" s="4"/>
      <c r="B870" s="4"/>
      <c r="C870" s="4"/>
      <c r="D870" s="4"/>
      <c r="E870" s="4"/>
      <c r="F870" s="4"/>
    </row>
    <row r="871" spans="1:6" ht="15.75" x14ac:dyDescent="0.3">
      <c r="A871" s="4"/>
      <c r="B871" s="4"/>
      <c r="C871" s="4"/>
      <c r="D871" s="4"/>
      <c r="E871" s="4"/>
      <c r="F871" s="4"/>
    </row>
    <row r="872" spans="1:6" ht="15.75" x14ac:dyDescent="0.3">
      <c r="A872" s="4"/>
      <c r="B872" s="4"/>
      <c r="C872" s="4"/>
      <c r="D872" s="4"/>
      <c r="E872" s="4"/>
      <c r="F872" s="4"/>
    </row>
    <row r="873" spans="1:6" ht="15.75" x14ac:dyDescent="0.3">
      <c r="A873" s="4"/>
      <c r="B873" s="4"/>
      <c r="C873" s="4"/>
      <c r="D873" s="4"/>
      <c r="E873" s="4"/>
      <c r="F873" s="4"/>
    </row>
    <row r="874" spans="1:6" ht="15.75" x14ac:dyDescent="0.3">
      <c r="A874" s="4"/>
      <c r="B874" s="4"/>
      <c r="C874" s="4"/>
      <c r="D874" s="4"/>
      <c r="E874" s="4"/>
      <c r="F874" s="4"/>
    </row>
    <row r="875" spans="1:6" ht="15.75" x14ac:dyDescent="0.3">
      <c r="A875" s="4"/>
      <c r="B875" s="4"/>
      <c r="C875" s="4"/>
      <c r="D875" s="4"/>
      <c r="E875" s="4"/>
      <c r="F875" s="4"/>
    </row>
    <row r="876" spans="1:6" ht="15.75" x14ac:dyDescent="0.3">
      <c r="A876" s="4"/>
      <c r="B876" s="4"/>
      <c r="C876" s="4"/>
      <c r="D876" s="4"/>
      <c r="E876" s="4"/>
      <c r="F876" s="4"/>
    </row>
    <row r="877" spans="1:6" ht="15.75" x14ac:dyDescent="0.3">
      <c r="A877" s="4"/>
      <c r="B877" s="4"/>
      <c r="C877" s="4"/>
      <c r="D877" s="4"/>
      <c r="E877" s="4"/>
      <c r="F877" s="4"/>
    </row>
    <row r="878" spans="1:6" ht="15.75" x14ac:dyDescent="0.3">
      <c r="A878" s="4"/>
      <c r="B878" s="4"/>
      <c r="C878" s="4"/>
      <c r="D878" s="4"/>
      <c r="E878" s="4"/>
      <c r="F878" s="4"/>
    </row>
    <row r="879" spans="1:6" ht="15.75" x14ac:dyDescent="0.3">
      <c r="A879" s="4"/>
      <c r="B879" s="4"/>
      <c r="C879" s="4"/>
      <c r="D879" s="4"/>
      <c r="E879" s="4"/>
      <c r="F879" s="4"/>
    </row>
    <row r="880" spans="1:6" ht="15.75" x14ac:dyDescent="0.3">
      <c r="A880" s="4"/>
      <c r="B880" s="4"/>
      <c r="C880" s="4"/>
      <c r="D880" s="4"/>
      <c r="E880" s="4"/>
      <c r="F880" s="4"/>
    </row>
    <row r="881" spans="1:6" ht="15.75" x14ac:dyDescent="0.3">
      <c r="A881" s="4"/>
      <c r="B881" s="4"/>
      <c r="C881" s="4"/>
      <c r="D881" s="4"/>
      <c r="E881" s="4"/>
      <c r="F881" s="4"/>
    </row>
    <row r="882" spans="1:6" ht="15.75" x14ac:dyDescent="0.3">
      <c r="A882" s="4"/>
      <c r="B882" s="4"/>
      <c r="C882" s="4"/>
      <c r="D882" s="4"/>
      <c r="E882" s="4"/>
      <c r="F882" s="4"/>
    </row>
    <row r="883" spans="1:6" ht="15.75" x14ac:dyDescent="0.3">
      <c r="A883" s="4"/>
      <c r="B883" s="4"/>
      <c r="C883" s="4"/>
      <c r="D883" s="4"/>
      <c r="E883" s="4"/>
      <c r="F883" s="4"/>
    </row>
    <row r="884" spans="1:6" ht="15.75" x14ac:dyDescent="0.3">
      <c r="A884" s="4"/>
      <c r="B884" s="4"/>
      <c r="C884" s="4"/>
      <c r="D884" s="4"/>
      <c r="E884" s="4"/>
      <c r="F884" s="4"/>
    </row>
    <row r="885" spans="1:6" ht="15.75" x14ac:dyDescent="0.3">
      <c r="A885" s="4"/>
      <c r="B885" s="4"/>
      <c r="C885" s="4"/>
      <c r="D885" s="4"/>
      <c r="E885" s="4"/>
      <c r="F885" s="4"/>
    </row>
    <row r="886" spans="1:6" ht="15.75" x14ac:dyDescent="0.3">
      <c r="A886" s="4"/>
      <c r="B886" s="4"/>
      <c r="C886" s="4"/>
      <c r="D886" s="4"/>
      <c r="E886" s="4"/>
      <c r="F886" s="4"/>
    </row>
    <row r="887" spans="1:6" ht="15.75" x14ac:dyDescent="0.3">
      <c r="A887" s="4"/>
      <c r="B887" s="4"/>
      <c r="C887" s="4"/>
      <c r="D887" s="4"/>
      <c r="E887" s="4"/>
      <c r="F887" s="4"/>
    </row>
    <row r="888" spans="1:6" ht="15.75" x14ac:dyDescent="0.3">
      <c r="A888" s="4"/>
      <c r="B888" s="4"/>
      <c r="C888" s="4"/>
      <c r="D888" s="4"/>
      <c r="E888" s="4"/>
      <c r="F888" s="4"/>
    </row>
    <row r="889" spans="1:6" ht="15.75" x14ac:dyDescent="0.3">
      <c r="A889" s="4"/>
      <c r="B889" s="4"/>
      <c r="C889" s="4"/>
      <c r="D889" s="4"/>
      <c r="E889" s="4"/>
      <c r="F889" s="4"/>
    </row>
    <row r="890" spans="1:6" ht="15.75" x14ac:dyDescent="0.3">
      <c r="A890" s="4"/>
      <c r="B890" s="4"/>
      <c r="C890" s="4"/>
      <c r="D890" s="4"/>
      <c r="E890" s="4"/>
      <c r="F890" s="4"/>
    </row>
    <row r="891" spans="1:6" ht="15.75" x14ac:dyDescent="0.3">
      <c r="A891" s="4"/>
      <c r="B891" s="4"/>
      <c r="C891" s="4"/>
      <c r="D891" s="4"/>
      <c r="E891" s="4"/>
      <c r="F891" s="4"/>
    </row>
    <row r="892" spans="1:6" ht="15.75" x14ac:dyDescent="0.3">
      <c r="A892" s="4"/>
      <c r="B892" s="4"/>
      <c r="C892" s="4"/>
      <c r="D892" s="4"/>
      <c r="E892" s="4"/>
      <c r="F892" s="4"/>
    </row>
    <row r="893" spans="1:6" ht="15.75" x14ac:dyDescent="0.3">
      <c r="A893" s="4"/>
      <c r="B893" s="4"/>
      <c r="C893" s="4"/>
      <c r="D893" s="4"/>
      <c r="E893" s="4"/>
      <c r="F893" s="4"/>
    </row>
    <row r="894" spans="1:6" ht="15.75" x14ac:dyDescent="0.3">
      <c r="A894" s="4"/>
      <c r="B894" s="4"/>
      <c r="C894" s="4"/>
      <c r="D894" s="4"/>
      <c r="E894" s="4"/>
      <c r="F894" s="4"/>
    </row>
    <row r="895" spans="1:6" ht="15.75" x14ac:dyDescent="0.3">
      <c r="A895" s="4"/>
      <c r="B895" s="4"/>
      <c r="C895" s="4"/>
      <c r="D895" s="4"/>
      <c r="E895" s="4"/>
      <c r="F895" s="4"/>
    </row>
    <row r="896" spans="1:6" ht="15.75" x14ac:dyDescent="0.3">
      <c r="A896" s="4"/>
      <c r="B896" s="4"/>
      <c r="C896" s="4"/>
      <c r="D896" s="4"/>
      <c r="E896" s="4"/>
      <c r="F896" s="4"/>
    </row>
    <row r="897" spans="1:6" ht="15.75" x14ac:dyDescent="0.3">
      <c r="A897" s="4"/>
      <c r="B897" s="4"/>
      <c r="C897" s="4"/>
      <c r="D897" s="4"/>
      <c r="E897" s="4"/>
      <c r="F897" s="4"/>
    </row>
    <row r="898" spans="1:6" ht="15.75" x14ac:dyDescent="0.3">
      <c r="A898" s="4"/>
      <c r="B898" s="4"/>
      <c r="C898" s="4"/>
      <c r="D898" s="4"/>
      <c r="E898" s="4"/>
      <c r="F898" s="4"/>
    </row>
    <row r="899" spans="1:6" ht="15.75" x14ac:dyDescent="0.3">
      <c r="A899" s="4"/>
      <c r="B899" s="4"/>
      <c r="C899" s="4"/>
      <c r="D899" s="4"/>
      <c r="E899" s="4"/>
      <c r="F899" s="4"/>
    </row>
    <row r="900" spans="1:6" ht="15.75" x14ac:dyDescent="0.3">
      <c r="A900" s="4"/>
      <c r="B900" s="4"/>
      <c r="C900" s="4"/>
      <c r="D900" s="4"/>
      <c r="E900" s="4"/>
      <c r="F900" s="4"/>
    </row>
    <row r="901" spans="1:6" ht="15.75" x14ac:dyDescent="0.3">
      <c r="A901" s="4"/>
      <c r="B901" s="4"/>
      <c r="C901" s="4"/>
      <c r="D901" s="4"/>
      <c r="E901" s="4"/>
      <c r="F901" s="4"/>
    </row>
    <row r="902" spans="1:6" ht="15.75" x14ac:dyDescent="0.3">
      <c r="A902" s="4"/>
      <c r="B902" s="4"/>
      <c r="C902" s="4"/>
      <c r="D902" s="4"/>
      <c r="E902" s="4"/>
      <c r="F902" s="4"/>
    </row>
    <row r="903" spans="1:6" ht="15.75" x14ac:dyDescent="0.3">
      <c r="A903" s="4"/>
      <c r="B903" s="4"/>
      <c r="C903" s="4"/>
      <c r="D903" s="4"/>
      <c r="E903" s="4"/>
      <c r="F903" s="4"/>
    </row>
    <row r="904" spans="1:6" ht="15.75" x14ac:dyDescent="0.3">
      <c r="A904" s="4"/>
      <c r="B904" s="4"/>
      <c r="C904" s="4"/>
      <c r="D904" s="4"/>
      <c r="E904" s="4"/>
      <c r="F904" s="4"/>
    </row>
    <row r="905" spans="1:6" ht="15.75" x14ac:dyDescent="0.3">
      <c r="A905" s="4"/>
      <c r="B905" s="4"/>
      <c r="C905" s="4"/>
      <c r="D905" s="4"/>
      <c r="E905" s="4"/>
      <c r="F905" s="4"/>
    </row>
    <row r="906" spans="1:6" ht="15.75" x14ac:dyDescent="0.3">
      <c r="A906" s="4"/>
      <c r="B906" s="4"/>
      <c r="C906" s="4"/>
      <c r="D906" s="4"/>
      <c r="E906" s="4"/>
      <c r="F906" s="4"/>
    </row>
    <row r="907" spans="1:6" ht="15.75" x14ac:dyDescent="0.3">
      <c r="A907" s="4"/>
      <c r="B907" s="4"/>
      <c r="C907" s="4"/>
      <c r="D907" s="4"/>
      <c r="E907" s="4"/>
      <c r="F907" s="4"/>
    </row>
    <row r="908" spans="1:6" ht="15.75" x14ac:dyDescent="0.3">
      <c r="A908" s="4"/>
      <c r="B908" s="4"/>
      <c r="C908" s="4"/>
      <c r="D908" s="4"/>
      <c r="E908" s="4"/>
      <c r="F908" s="4"/>
    </row>
    <row r="909" spans="1:6" ht="15.75" x14ac:dyDescent="0.3">
      <c r="A909" s="4"/>
      <c r="B909" s="4"/>
      <c r="C909" s="4"/>
      <c r="D909" s="4"/>
      <c r="E909" s="4"/>
      <c r="F909" s="4"/>
    </row>
    <row r="910" spans="1:6" ht="15.75" x14ac:dyDescent="0.3">
      <c r="A910" s="4"/>
      <c r="B910" s="4"/>
      <c r="C910" s="4"/>
      <c r="D910" s="4"/>
      <c r="E910" s="4"/>
      <c r="F910" s="4"/>
    </row>
    <row r="911" spans="1:6" ht="15.75" x14ac:dyDescent="0.3">
      <c r="A911" s="4"/>
      <c r="B911" s="4"/>
      <c r="C911" s="4"/>
      <c r="D911" s="4"/>
      <c r="E911" s="4"/>
      <c r="F911" s="4"/>
    </row>
    <row r="912" spans="1:6" ht="15.75" x14ac:dyDescent="0.3">
      <c r="A912" s="4"/>
      <c r="B912" s="4"/>
      <c r="C912" s="4"/>
      <c r="D912" s="4"/>
      <c r="E912" s="4"/>
      <c r="F912" s="4"/>
    </row>
    <row r="913" spans="1:6" ht="15.75" x14ac:dyDescent="0.3">
      <c r="A913" s="4"/>
      <c r="B913" s="4"/>
      <c r="C913" s="4"/>
      <c r="D913" s="4"/>
      <c r="E913" s="4"/>
      <c r="F913" s="4"/>
    </row>
    <row r="914" spans="1:6" ht="15.75" x14ac:dyDescent="0.3">
      <c r="A914" s="4"/>
      <c r="B914" s="4"/>
      <c r="C914" s="4"/>
      <c r="D914" s="4"/>
      <c r="E914" s="4"/>
      <c r="F914" s="4"/>
    </row>
    <row r="915" spans="1:6" ht="15.75" x14ac:dyDescent="0.3">
      <c r="A915" s="4"/>
      <c r="B915" s="4"/>
      <c r="C915" s="4"/>
      <c r="D915" s="4"/>
      <c r="E915" s="4"/>
      <c r="F915" s="4"/>
    </row>
    <row r="916" spans="1:6" ht="15.75" x14ac:dyDescent="0.3">
      <c r="A916" s="4"/>
      <c r="B916" s="4"/>
      <c r="C916" s="4"/>
      <c r="D916" s="4"/>
      <c r="E916" s="4"/>
      <c r="F916" s="4"/>
    </row>
    <row r="917" spans="1:6" ht="15.75" x14ac:dyDescent="0.3">
      <c r="A917" s="4"/>
      <c r="B917" s="4"/>
      <c r="C917" s="4"/>
      <c r="D917" s="4"/>
      <c r="E917" s="4"/>
      <c r="F917" s="4"/>
    </row>
    <row r="918" spans="1:6" ht="15.75" x14ac:dyDescent="0.3">
      <c r="A918" s="4"/>
      <c r="B918" s="4"/>
      <c r="C918" s="4"/>
      <c r="D918" s="4"/>
      <c r="E918" s="4"/>
      <c r="F918" s="4"/>
    </row>
    <row r="919" spans="1:6" ht="15.75" x14ac:dyDescent="0.3">
      <c r="A919" s="4"/>
      <c r="B919" s="4"/>
      <c r="C919" s="4"/>
      <c r="D919" s="4"/>
      <c r="E919" s="4"/>
      <c r="F919" s="4"/>
    </row>
    <row r="920" spans="1:6" ht="15.75" x14ac:dyDescent="0.3">
      <c r="A920" s="4"/>
      <c r="B920" s="4"/>
      <c r="C920" s="4"/>
      <c r="D920" s="4"/>
      <c r="E920" s="4"/>
      <c r="F920" s="4"/>
    </row>
    <row r="921" spans="1:6" ht="15.75" x14ac:dyDescent="0.3">
      <c r="A921" s="4"/>
      <c r="B921" s="4"/>
      <c r="C921" s="4"/>
      <c r="D921" s="4"/>
      <c r="E921" s="4"/>
      <c r="F921" s="4"/>
    </row>
    <row r="922" spans="1:6" ht="15.75" x14ac:dyDescent="0.3">
      <c r="A922" s="4"/>
      <c r="B922" s="4"/>
      <c r="C922" s="4"/>
      <c r="D922" s="4"/>
      <c r="E922" s="4"/>
      <c r="F922" s="4"/>
    </row>
    <row r="923" spans="1:6" ht="15.75" x14ac:dyDescent="0.3">
      <c r="A923" s="4"/>
      <c r="B923" s="4"/>
      <c r="C923" s="4"/>
      <c r="D923" s="4"/>
      <c r="E923" s="4"/>
      <c r="F923" s="4"/>
    </row>
    <row r="924" spans="1:6" ht="15.75" x14ac:dyDescent="0.3">
      <c r="A924" s="4"/>
      <c r="B924" s="4"/>
      <c r="C924" s="4"/>
      <c r="D924" s="4"/>
      <c r="E924" s="4"/>
      <c r="F924" s="4"/>
    </row>
    <row r="925" spans="1:6" ht="15.75" x14ac:dyDescent="0.3">
      <c r="A925" s="4"/>
      <c r="B925" s="4"/>
      <c r="C925" s="4"/>
      <c r="D925" s="4"/>
      <c r="E925" s="4"/>
      <c r="F925" s="4"/>
    </row>
    <row r="926" spans="1:6" ht="15.75" x14ac:dyDescent="0.3">
      <c r="A926" s="4"/>
      <c r="B926" s="4"/>
      <c r="C926" s="4"/>
      <c r="D926" s="4"/>
      <c r="E926" s="4"/>
      <c r="F926" s="4"/>
    </row>
    <row r="927" spans="1:6" ht="15.75" x14ac:dyDescent="0.3">
      <c r="A927" s="4"/>
      <c r="B927" s="4"/>
      <c r="C927" s="4"/>
      <c r="D927" s="4"/>
      <c r="E927" s="4"/>
      <c r="F927" s="4"/>
    </row>
    <row r="928" spans="1:6" ht="15.75" x14ac:dyDescent="0.3">
      <c r="A928" s="4"/>
      <c r="B928" s="4"/>
      <c r="C928" s="4"/>
      <c r="D928" s="4"/>
      <c r="E928" s="4"/>
      <c r="F928" s="4"/>
    </row>
    <row r="929" spans="1:6" ht="15.75" x14ac:dyDescent="0.3">
      <c r="A929" s="4"/>
      <c r="B929" s="4"/>
      <c r="C929" s="4"/>
      <c r="D929" s="4"/>
      <c r="E929" s="4"/>
      <c r="F929" s="4"/>
    </row>
    <row r="930" spans="1:6" ht="15.75" x14ac:dyDescent="0.3">
      <c r="A930" s="4"/>
      <c r="B930" s="4"/>
      <c r="C930" s="4"/>
      <c r="D930" s="4"/>
      <c r="E930" s="4"/>
      <c r="F930" s="4"/>
    </row>
    <row r="931" spans="1:6" ht="15.75" x14ac:dyDescent="0.3">
      <c r="A931" s="4"/>
      <c r="B931" s="4"/>
      <c r="C931" s="4"/>
      <c r="D931" s="4"/>
      <c r="E931" s="4"/>
      <c r="F931" s="4"/>
    </row>
    <row r="932" spans="1:6" ht="15.75" x14ac:dyDescent="0.3">
      <c r="A932" s="4"/>
      <c r="B932" s="4"/>
      <c r="C932" s="4"/>
      <c r="D932" s="4"/>
      <c r="E932" s="4"/>
      <c r="F932" s="4"/>
    </row>
    <row r="933" spans="1:6" ht="15.75" x14ac:dyDescent="0.3">
      <c r="A933" s="4"/>
      <c r="B933" s="4"/>
      <c r="C933" s="4"/>
      <c r="D933" s="4"/>
      <c r="E933" s="4"/>
      <c r="F933" s="4"/>
    </row>
    <row r="934" spans="1:6" ht="15.75" x14ac:dyDescent="0.3">
      <c r="A934" s="4"/>
      <c r="B934" s="4"/>
      <c r="C934" s="4"/>
      <c r="D934" s="4"/>
      <c r="E934" s="4"/>
      <c r="F934" s="4"/>
    </row>
    <row r="935" spans="1:6" ht="15.75" x14ac:dyDescent="0.3">
      <c r="A935" s="4"/>
      <c r="B935" s="4"/>
      <c r="C935" s="4"/>
      <c r="D935" s="4"/>
      <c r="E935" s="4"/>
      <c r="F935" s="4"/>
    </row>
    <row r="936" spans="1:6" ht="15.75" x14ac:dyDescent="0.3">
      <c r="A936" s="4"/>
      <c r="B936" s="4"/>
      <c r="C936" s="4"/>
      <c r="D936" s="4"/>
      <c r="E936" s="4"/>
      <c r="F936" s="4"/>
    </row>
    <row r="937" spans="1:6" ht="15.75" x14ac:dyDescent="0.3">
      <c r="A937" s="4"/>
      <c r="B937" s="4"/>
      <c r="C937" s="4"/>
      <c r="D937" s="4"/>
      <c r="E937" s="4"/>
      <c r="F937" s="4"/>
    </row>
    <row r="938" spans="1:6" ht="15.75" x14ac:dyDescent="0.3">
      <c r="A938" s="4"/>
      <c r="B938" s="4"/>
      <c r="C938" s="4"/>
      <c r="D938" s="4"/>
      <c r="E938" s="4"/>
      <c r="F938" s="4"/>
    </row>
    <row r="939" spans="1:6" ht="15.75" x14ac:dyDescent="0.3">
      <c r="A939" s="4"/>
      <c r="B939" s="4"/>
      <c r="C939" s="4"/>
      <c r="D939" s="4"/>
      <c r="E939" s="4"/>
      <c r="F939" s="4"/>
    </row>
    <row r="940" spans="1:6" ht="15.75" x14ac:dyDescent="0.3">
      <c r="A940" s="4"/>
      <c r="B940" s="4"/>
      <c r="C940" s="4"/>
      <c r="D940" s="4"/>
      <c r="E940" s="4"/>
      <c r="F940" s="4"/>
    </row>
    <row r="941" spans="1:6" ht="15.75" x14ac:dyDescent="0.3">
      <c r="A941" s="4"/>
      <c r="B941" s="4"/>
      <c r="C941" s="4"/>
      <c r="D941" s="4"/>
      <c r="E941" s="4"/>
      <c r="F941" s="4"/>
    </row>
    <row r="942" spans="1:6" ht="15.75" x14ac:dyDescent="0.3">
      <c r="A942" s="4"/>
      <c r="B942" s="4"/>
      <c r="C942" s="4"/>
      <c r="D942" s="4"/>
      <c r="E942" s="4"/>
      <c r="F942" s="4"/>
    </row>
    <row r="943" spans="1:6" ht="15.75" x14ac:dyDescent="0.3">
      <c r="A943" s="4"/>
      <c r="B943" s="4"/>
      <c r="C943" s="4"/>
      <c r="D943" s="4"/>
      <c r="E943" s="4"/>
      <c r="F943" s="4"/>
    </row>
    <row r="944" spans="1:6" ht="15.75" x14ac:dyDescent="0.3">
      <c r="A944" s="4"/>
      <c r="B944" s="4"/>
      <c r="C944" s="4"/>
      <c r="D944" s="4"/>
      <c r="E944" s="4"/>
      <c r="F944" s="4"/>
    </row>
    <row r="945" spans="1:6" ht="15.75" x14ac:dyDescent="0.3">
      <c r="A945" s="4"/>
      <c r="B945" s="4"/>
      <c r="C945" s="4"/>
      <c r="D945" s="4"/>
      <c r="E945" s="4"/>
      <c r="F945" s="4"/>
    </row>
    <row r="946" spans="1:6" ht="15.75" x14ac:dyDescent="0.3">
      <c r="A946" s="4"/>
      <c r="B946" s="4"/>
      <c r="C946" s="4"/>
      <c r="D946" s="4"/>
      <c r="E946" s="4"/>
      <c r="F946" s="4"/>
    </row>
    <row r="947" spans="1:6" ht="15.75" x14ac:dyDescent="0.3">
      <c r="A947" s="4"/>
      <c r="B947" s="4"/>
      <c r="C947" s="4"/>
      <c r="D947" s="4"/>
      <c r="E947" s="4"/>
      <c r="F947" s="4"/>
    </row>
    <row r="948" spans="1:6" ht="15.75" x14ac:dyDescent="0.3">
      <c r="A948" s="4"/>
      <c r="B948" s="4"/>
      <c r="C948" s="4"/>
      <c r="D948" s="4"/>
      <c r="E948" s="4"/>
      <c r="F948" s="4"/>
    </row>
    <row r="949" spans="1:6" ht="15.75" x14ac:dyDescent="0.3">
      <c r="A949" s="4"/>
      <c r="B949" s="4"/>
      <c r="C949" s="4"/>
      <c r="D949" s="4"/>
      <c r="E949" s="4"/>
      <c r="F949" s="4"/>
    </row>
    <row r="950" spans="1:6" ht="15.75" x14ac:dyDescent="0.3">
      <c r="A950" s="4"/>
      <c r="B950" s="4"/>
      <c r="C950" s="4"/>
      <c r="D950" s="4"/>
      <c r="E950" s="4"/>
      <c r="F950" s="4"/>
    </row>
    <row r="951" spans="1:6" ht="15.75" x14ac:dyDescent="0.3">
      <c r="A951" s="4"/>
      <c r="B951" s="4"/>
      <c r="C951" s="4"/>
      <c r="D951" s="4"/>
      <c r="E951" s="4"/>
      <c r="F951" s="4"/>
    </row>
    <row r="952" spans="1:6" ht="15.75" x14ac:dyDescent="0.3">
      <c r="A952" s="4"/>
      <c r="B952" s="4"/>
      <c r="C952" s="4"/>
      <c r="D952" s="4"/>
      <c r="E952" s="4"/>
      <c r="F952" s="4"/>
    </row>
    <row r="953" spans="1:6" ht="15.75" x14ac:dyDescent="0.3">
      <c r="A953" s="4"/>
      <c r="B953" s="4"/>
      <c r="C953" s="4"/>
      <c r="D953" s="4"/>
      <c r="E953" s="4"/>
      <c r="F953" s="4"/>
    </row>
    <row r="954" spans="1:6" ht="15.75" x14ac:dyDescent="0.3">
      <c r="A954" s="4"/>
      <c r="B954" s="4"/>
      <c r="C954" s="4"/>
      <c r="D954" s="4"/>
      <c r="E954" s="4"/>
      <c r="F954" s="4"/>
    </row>
    <row r="955" spans="1:6" ht="15.75" x14ac:dyDescent="0.3">
      <c r="A955" s="4"/>
      <c r="B955" s="4"/>
      <c r="C955" s="4"/>
      <c r="D955" s="4"/>
      <c r="E955" s="4"/>
      <c r="F955" s="4"/>
    </row>
    <row r="956" spans="1:6" ht="15.75" x14ac:dyDescent="0.3">
      <c r="A956" s="4"/>
      <c r="B956" s="4"/>
      <c r="C956" s="4"/>
      <c r="D956" s="4"/>
      <c r="E956" s="4"/>
      <c r="F956" s="4"/>
    </row>
    <row r="957" spans="1:6" ht="15.75" x14ac:dyDescent="0.3">
      <c r="A957" s="4"/>
      <c r="B957" s="4"/>
      <c r="C957" s="4"/>
      <c r="D957" s="4"/>
      <c r="E957" s="4"/>
      <c r="F957" s="4"/>
    </row>
    <row r="958" spans="1:6" ht="15.75" x14ac:dyDescent="0.3">
      <c r="A958" s="4"/>
      <c r="B958" s="4"/>
      <c r="C958" s="4"/>
      <c r="D958" s="4"/>
      <c r="E958" s="4"/>
      <c r="F958" s="4"/>
    </row>
    <row r="959" spans="1:6" ht="15.75" x14ac:dyDescent="0.3">
      <c r="A959" s="4"/>
      <c r="B959" s="4"/>
      <c r="C959" s="4"/>
      <c r="D959" s="4"/>
      <c r="E959" s="4"/>
      <c r="F959" s="4"/>
    </row>
    <row r="960" spans="1:6" ht="15.75" x14ac:dyDescent="0.3">
      <c r="A960" s="4"/>
      <c r="B960" s="4"/>
      <c r="C960" s="4"/>
      <c r="D960" s="4"/>
      <c r="E960" s="4"/>
      <c r="F960" s="4"/>
    </row>
    <row r="961" spans="1:6" ht="15.75" x14ac:dyDescent="0.3">
      <c r="A961" s="4"/>
      <c r="B961" s="4"/>
      <c r="C961" s="4"/>
      <c r="D961" s="4"/>
      <c r="E961" s="4"/>
      <c r="F961" s="4"/>
    </row>
    <row r="962" spans="1:6" ht="15.75" x14ac:dyDescent="0.3">
      <c r="A962" s="4"/>
      <c r="B962" s="4"/>
      <c r="C962" s="4"/>
      <c r="D962" s="4"/>
      <c r="E962" s="4"/>
      <c r="F962" s="4"/>
    </row>
    <row r="963" spans="1:6" ht="15.75" x14ac:dyDescent="0.3">
      <c r="A963" s="4"/>
      <c r="B963" s="4"/>
      <c r="C963" s="4"/>
      <c r="D963" s="4"/>
      <c r="E963" s="4"/>
      <c r="F963" s="4"/>
    </row>
    <row r="964" spans="1:6" ht="15.75" x14ac:dyDescent="0.3">
      <c r="A964" s="4"/>
      <c r="B964" s="4"/>
      <c r="C964" s="4"/>
      <c r="D964" s="4"/>
      <c r="E964" s="4"/>
      <c r="F964" s="4"/>
    </row>
    <row r="965" spans="1:6" ht="15.75" x14ac:dyDescent="0.3">
      <c r="A965" s="4"/>
      <c r="B965" s="4"/>
      <c r="C965" s="4"/>
      <c r="D965" s="4"/>
      <c r="E965" s="4"/>
      <c r="F965" s="4"/>
    </row>
    <row r="966" spans="1:6" ht="15.75" x14ac:dyDescent="0.3">
      <c r="A966" s="4"/>
      <c r="B966" s="4"/>
      <c r="C966" s="4"/>
      <c r="D966" s="4"/>
      <c r="E966" s="4"/>
      <c r="F966" s="4"/>
    </row>
    <row r="967" spans="1:6" ht="15.75" x14ac:dyDescent="0.3">
      <c r="A967" s="4"/>
      <c r="B967" s="4"/>
      <c r="C967" s="4"/>
      <c r="D967" s="4"/>
      <c r="E967" s="4"/>
      <c r="F967" s="4"/>
    </row>
    <row r="968" spans="1:6" ht="15.75" x14ac:dyDescent="0.3">
      <c r="A968" s="4"/>
      <c r="B968" s="4"/>
      <c r="C968" s="4"/>
      <c r="D968" s="4"/>
      <c r="E968" s="4"/>
      <c r="F968" s="4"/>
    </row>
    <row r="969" spans="1:6" ht="15.75" x14ac:dyDescent="0.3">
      <c r="A969" s="4"/>
      <c r="B969" s="4"/>
      <c r="C969" s="4"/>
      <c r="D969" s="4"/>
      <c r="E969" s="4"/>
      <c r="F969" s="4"/>
    </row>
    <row r="970" spans="1:6" ht="15.75" x14ac:dyDescent="0.3">
      <c r="A970" s="4"/>
      <c r="B970" s="4"/>
      <c r="C970" s="4"/>
      <c r="D970" s="4"/>
      <c r="E970" s="4"/>
      <c r="F970" s="4"/>
    </row>
    <row r="971" spans="1:6" ht="15.75" x14ac:dyDescent="0.3">
      <c r="A971" s="4"/>
      <c r="B971" s="4"/>
      <c r="C971" s="4"/>
      <c r="D971" s="4"/>
      <c r="E971" s="4"/>
      <c r="F971" s="4"/>
    </row>
    <row r="972" spans="1:6" ht="15.75" x14ac:dyDescent="0.3">
      <c r="A972" s="4"/>
      <c r="B972" s="4"/>
      <c r="C972" s="4"/>
      <c r="D972" s="4"/>
      <c r="E972" s="4"/>
      <c r="F972" s="4"/>
    </row>
    <row r="973" spans="1:6" ht="15.75" x14ac:dyDescent="0.3">
      <c r="A973" s="4"/>
      <c r="B973" s="4"/>
      <c r="C973" s="4"/>
      <c r="D973" s="4"/>
      <c r="E973" s="4"/>
      <c r="F973" s="4"/>
    </row>
    <row r="974" spans="1:6" ht="15.75" x14ac:dyDescent="0.3">
      <c r="A974" s="4"/>
      <c r="B974" s="4"/>
      <c r="C974" s="4"/>
      <c r="D974" s="4"/>
      <c r="E974" s="4"/>
      <c r="F974" s="4"/>
    </row>
    <row r="975" spans="1:6" ht="15.75" x14ac:dyDescent="0.3">
      <c r="A975" s="4"/>
      <c r="B975" s="4"/>
      <c r="C975" s="4"/>
      <c r="D975" s="4"/>
      <c r="E975" s="4"/>
      <c r="F975" s="4"/>
    </row>
    <row r="976" spans="1:6" ht="15.75" x14ac:dyDescent="0.3">
      <c r="A976" s="4"/>
      <c r="B976" s="4"/>
      <c r="C976" s="4"/>
      <c r="D976" s="4"/>
      <c r="E976" s="4"/>
      <c r="F976" s="4"/>
    </row>
    <row r="977" spans="1:6" ht="15.75" x14ac:dyDescent="0.3">
      <c r="A977" s="4"/>
      <c r="B977" s="4"/>
      <c r="C977" s="4"/>
      <c r="D977" s="4"/>
      <c r="E977" s="4"/>
      <c r="F977" s="4"/>
    </row>
    <row r="978" spans="1:6" ht="15.75" x14ac:dyDescent="0.3">
      <c r="A978" s="4"/>
      <c r="B978" s="4"/>
      <c r="C978" s="4"/>
      <c r="D978" s="4"/>
      <c r="E978" s="4"/>
      <c r="F978" s="4"/>
    </row>
    <row r="979" spans="1:6" ht="15.75" x14ac:dyDescent="0.3">
      <c r="A979" s="4"/>
      <c r="B979" s="4"/>
      <c r="C979" s="4"/>
      <c r="D979" s="4"/>
      <c r="E979" s="4"/>
      <c r="F979" s="4"/>
    </row>
    <row r="980" spans="1:6" ht="15.75" x14ac:dyDescent="0.3">
      <c r="A980" s="4"/>
      <c r="B980" s="4"/>
      <c r="C980" s="4"/>
      <c r="D980" s="4"/>
      <c r="E980" s="4"/>
      <c r="F980" s="4"/>
    </row>
    <row r="981" spans="1:6" ht="15.75" x14ac:dyDescent="0.3">
      <c r="A981" s="4"/>
      <c r="B981" s="4"/>
      <c r="C981" s="4"/>
      <c r="D981" s="4"/>
      <c r="E981" s="4"/>
      <c r="F981" s="4"/>
    </row>
    <row r="982" spans="1:6" ht="15.75" x14ac:dyDescent="0.3">
      <c r="A982" s="4"/>
      <c r="B982" s="4"/>
      <c r="C982" s="4"/>
      <c r="D982" s="4"/>
      <c r="E982" s="4"/>
      <c r="F982" s="4"/>
    </row>
    <row r="983" spans="1:6" ht="15.75" x14ac:dyDescent="0.3">
      <c r="A983" s="4"/>
      <c r="B983" s="4"/>
      <c r="C983" s="4"/>
      <c r="D983" s="4"/>
      <c r="E983" s="4"/>
      <c r="F983" s="4"/>
    </row>
    <row r="984" spans="1:6" ht="15.75" x14ac:dyDescent="0.3">
      <c r="A984" s="4"/>
      <c r="B984" s="4"/>
      <c r="C984" s="4"/>
      <c r="D984" s="4"/>
      <c r="E984" s="4"/>
      <c r="F984" s="4"/>
    </row>
    <row r="985" spans="1:6" ht="15.75" x14ac:dyDescent="0.3">
      <c r="A985" s="4"/>
      <c r="B985" s="4"/>
      <c r="C985" s="4"/>
      <c r="D985" s="4"/>
      <c r="E985" s="4"/>
      <c r="F985" s="4"/>
    </row>
    <row r="986" spans="1:6" ht="15.75" x14ac:dyDescent="0.3">
      <c r="A986" s="4"/>
      <c r="B986" s="4"/>
      <c r="C986" s="4"/>
      <c r="D986" s="4"/>
      <c r="E986" s="4"/>
      <c r="F986" s="4"/>
    </row>
    <row r="987" spans="1:6" ht="15.75" x14ac:dyDescent="0.3">
      <c r="A987" s="4"/>
      <c r="B987" s="4"/>
      <c r="C987" s="4"/>
      <c r="D987" s="4"/>
      <c r="E987" s="4"/>
      <c r="F987" s="4"/>
    </row>
    <row r="988" spans="1:6" ht="15.75" x14ac:dyDescent="0.3">
      <c r="A988" s="4"/>
      <c r="B988" s="4"/>
      <c r="C988" s="4"/>
      <c r="D988" s="4"/>
      <c r="E988" s="4"/>
      <c r="F988" s="4"/>
    </row>
    <row r="989" spans="1:6" ht="15.75" x14ac:dyDescent="0.3">
      <c r="A989" s="4"/>
      <c r="B989" s="4"/>
      <c r="C989" s="4"/>
      <c r="D989" s="4"/>
      <c r="E989" s="4"/>
      <c r="F989" s="4"/>
    </row>
    <row r="990" spans="1:6" ht="15.75" x14ac:dyDescent="0.3">
      <c r="A990" s="4"/>
      <c r="B990" s="4"/>
      <c r="C990" s="4"/>
      <c r="D990" s="4"/>
      <c r="E990" s="4"/>
      <c r="F990" s="4"/>
    </row>
    <row r="991" spans="1:6" ht="15.75" x14ac:dyDescent="0.3">
      <c r="A991" s="4"/>
      <c r="B991" s="4"/>
      <c r="C991" s="4"/>
      <c r="D991" s="4"/>
      <c r="E991" s="4"/>
      <c r="F991" s="4"/>
    </row>
    <row r="992" spans="1:6" ht="15.75" x14ac:dyDescent="0.3">
      <c r="A992" s="4"/>
      <c r="B992" s="4"/>
      <c r="C992" s="4"/>
      <c r="D992" s="4"/>
      <c r="E992" s="4"/>
      <c r="F992" s="4"/>
    </row>
    <row r="993" spans="1:6" ht="15.75" x14ac:dyDescent="0.3">
      <c r="A993" s="4"/>
      <c r="B993" s="4"/>
      <c r="C993" s="4"/>
      <c r="D993" s="4"/>
      <c r="E993" s="4"/>
      <c r="F993" s="4"/>
    </row>
    <row r="994" spans="1:6" ht="15.75" x14ac:dyDescent="0.3">
      <c r="A994" s="4"/>
      <c r="B994" s="4"/>
      <c r="C994" s="4"/>
      <c r="D994" s="4"/>
      <c r="E994" s="4"/>
      <c r="F994" s="4"/>
    </row>
    <row r="995" spans="1:6" ht="15.75" x14ac:dyDescent="0.3">
      <c r="A995" s="4"/>
      <c r="B995" s="4"/>
      <c r="C995" s="4"/>
      <c r="D995" s="4"/>
      <c r="E995" s="4"/>
      <c r="F995" s="4"/>
    </row>
    <row r="996" spans="1:6" ht="15.75" x14ac:dyDescent="0.3">
      <c r="A996" s="4"/>
      <c r="B996" s="4"/>
      <c r="C996" s="4"/>
      <c r="D996" s="4"/>
      <c r="E996" s="4"/>
      <c r="F996" s="4"/>
    </row>
    <row r="997" spans="1:6" ht="15.75" x14ac:dyDescent="0.3">
      <c r="A997" s="4"/>
      <c r="B997" s="4"/>
      <c r="C997" s="4"/>
      <c r="D997" s="4"/>
      <c r="E997" s="4"/>
      <c r="F997" s="4"/>
    </row>
    <row r="998" spans="1:6" ht="15.75" x14ac:dyDescent="0.3">
      <c r="A998" s="4"/>
      <c r="B998" s="4"/>
      <c r="C998" s="4"/>
      <c r="D998" s="4"/>
      <c r="E998" s="4"/>
      <c r="F998" s="4"/>
    </row>
    <row r="999" spans="1:6" ht="15.75" x14ac:dyDescent="0.3">
      <c r="A999" s="4"/>
      <c r="B999" s="4"/>
      <c r="C999" s="4"/>
      <c r="D999" s="4"/>
      <c r="E999" s="4"/>
      <c r="F999" s="4"/>
    </row>
    <row r="1000" spans="1:6" ht="15.75" x14ac:dyDescent="0.3">
      <c r="A1000" s="4"/>
      <c r="B1000" s="4"/>
      <c r="C1000" s="4"/>
      <c r="D1000" s="4"/>
      <c r="E1000" s="4"/>
      <c r="F1000" s="4"/>
    </row>
    <row r="1001" spans="1:6" ht="15.75" x14ac:dyDescent="0.3">
      <c r="A1001" s="4"/>
      <c r="B1001" s="4"/>
      <c r="C1001" s="4"/>
      <c r="D1001" s="4"/>
      <c r="E1001" s="4"/>
      <c r="F1001" s="4"/>
    </row>
    <row r="1002" spans="1:6" ht="15.75" x14ac:dyDescent="0.3">
      <c r="A1002" s="4"/>
      <c r="B1002" s="4"/>
      <c r="C1002" s="4"/>
      <c r="D1002" s="4"/>
      <c r="E1002" s="4"/>
      <c r="F1002" s="4"/>
    </row>
    <row r="1003" spans="1:6" ht="15.75" x14ac:dyDescent="0.3">
      <c r="A1003" s="4"/>
      <c r="B1003" s="4"/>
      <c r="C1003" s="4"/>
      <c r="D1003" s="4"/>
      <c r="E1003" s="4"/>
      <c r="F1003" s="4"/>
    </row>
    <row r="1004" spans="1:6" ht="15.75" x14ac:dyDescent="0.3">
      <c r="A1004" s="4"/>
      <c r="B1004" s="4"/>
      <c r="C1004" s="4"/>
      <c r="D1004" s="4"/>
      <c r="E1004" s="4"/>
      <c r="F1004" s="4"/>
    </row>
    <row r="1005" spans="1:6" ht="15.75" x14ac:dyDescent="0.3">
      <c r="A1005" s="4"/>
      <c r="B1005" s="4"/>
      <c r="C1005" s="4"/>
      <c r="D1005" s="4"/>
      <c r="E1005" s="4"/>
      <c r="F1005" s="4"/>
    </row>
    <row r="1006" spans="1:6" ht="15.75" x14ac:dyDescent="0.3">
      <c r="A1006" s="4"/>
      <c r="B1006" s="4"/>
      <c r="C1006" s="4"/>
      <c r="D1006" s="4"/>
      <c r="E1006" s="4"/>
      <c r="F1006" s="4"/>
    </row>
    <row r="1007" spans="1:6" ht="15.75" x14ac:dyDescent="0.3">
      <c r="A1007" s="4"/>
      <c r="B1007" s="4"/>
      <c r="C1007" s="4"/>
      <c r="D1007" s="4"/>
      <c r="E1007" s="4"/>
      <c r="F1007" s="4"/>
    </row>
    <row r="1008" spans="1:6" ht="15.75" x14ac:dyDescent="0.3">
      <c r="A1008" s="4"/>
      <c r="B1008" s="4"/>
      <c r="C1008" s="4"/>
      <c r="D1008" s="4"/>
      <c r="E1008" s="4"/>
      <c r="F1008" s="4"/>
    </row>
    <row r="1009" spans="1:6" ht="15.75" x14ac:dyDescent="0.3">
      <c r="A1009" s="4"/>
      <c r="B1009" s="4"/>
      <c r="C1009" s="4"/>
      <c r="D1009" s="4"/>
      <c r="E1009" s="4"/>
      <c r="F1009" s="4"/>
    </row>
    <row r="1010" spans="1:6" ht="15.75" x14ac:dyDescent="0.3">
      <c r="A1010" s="4"/>
      <c r="B1010" s="4"/>
      <c r="C1010" s="4"/>
      <c r="D1010" s="4"/>
      <c r="E1010" s="4"/>
      <c r="F1010" s="4"/>
    </row>
    <row r="1011" spans="1:6" ht="15.75" x14ac:dyDescent="0.3">
      <c r="A1011" s="4"/>
      <c r="B1011" s="4"/>
      <c r="C1011" s="4"/>
      <c r="D1011" s="4"/>
      <c r="E1011" s="4"/>
      <c r="F1011" s="4"/>
    </row>
    <row r="1012" spans="1:6" ht="15.75" x14ac:dyDescent="0.3">
      <c r="A1012" s="4"/>
      <c r="B1012" s="4"/>
      <c r="C1012" s="4"/>
      <c r="D1012" s="4"/>
      <c r="E1012" s="4"/>
      <c r="F1012" s="4"/>
    </row>
    <row r="1013" spans="1:6" ht="15.75" x14ac:dyDescent="0.3">
      <c r="A1013" s="4"/>
      <c r="B1013" s="4"/>
      <c r="C1013" s="4"/>
      <c r="D1013" s="4"/>
      <c r="E1013" s="4"/>
      <c r="F1013" s="4"/>
    </row>
    <row r="1014" spans="1:6" ht="15.75" x14ac:dyDescent="0.3">
      <c r="A1014" s="4"/>
      <c r="B1014" s="4"/>
      <c r="C1014" s="4"/>
      <c r="D1014" s="4"/>
      <c r="E1014" s="4"/>
      <c r="F1014" s="4"/>
    </row>
    <row r="1015" spans="1:6" ht="15.75" x14ac:dyDescent="0.3">
      <c r="A1015" s="4"/>
      <c r="B1015" s="4"/>
      <c r="C1015" s="4"/>
      <c r="D1015" s="4"/>
      <c r="E1015" s="4"/>
      <c r="F1015" s="4"/>
    </row>
    <row r="1016" spans="1:6" ht="15.75" x14ac:dyDescent="0.3">
      <c r="A1016" s="4"/>
      <c r="B1016" s="4"/>
      <c r="C1016" s="4"/>
      <c r="D1016" s="4"/>
      <c r="E1016" s="4"/>
      <c r="F1016" s="4"/>
    </row>
    <row r="1017" spans="1:6" ht="15.75" x14ac:dyDescent="0.3">
      <c r="A1017" s="4"/>
      <c r="B1017" s="4"/>
      <c r="C1017" s="4"/>
      <c r="D1017" s="4"/>
      <c r="E1017" s="4"/>
      <c r="F1017" s="4"/>
    </row>
    <row r="1018" spans="1:6" ht="15.75" x14ac:dyDescent="0.3">
      <c r="A1018" s="4"/>
      <c r="B1018" s="4"/>
      <c r="C1018" s="4"/>
      <c r="D1018" s="4"/>
      <c r="E1018" s="4"/>
      <c r="F1018" s="4"/>
    </row>
    <row r="1019" spans="1:6" ht="15.75" x14ac:dyDescent="0.3">
      <c r="A1019" s="4"/>
      <c r="B1019" s="4"/>
      <c r="C1019" s="4"/>
      <c r="D1019" s="4"/>
      <c r="E1019" s="4"/>
      <c r="F1019" s="4"/>
    </row>
    <row r="1020" spans="1:6" ht="15.75" x14ac:dyDescent="0.3">
      <c r="A1020" s="4"/>
      <c r="B1020" s="4"/>
      <c r="C1020" s="4"/>
      <c r="D1020" s="4"/>
      <c r="E1020" s="4"/>
      <c r="F1020" s="4"/>
    </row>
    <row r="1021" spans="1:6" ht="15.75" x14ac:dyDescent="0.3">
      <c r="A1021" s="4"/>
      <c r="B1021" s="4"/>
      <c r="C1021" s="4"/>
      <c r="D1021" s="4"/>
      <c r="E1021" s="4"/>
      <c r="F1021" s="4"/>
    </row>
    <row r="1022" spans="1:6" ht="15.75" x14ac:dyDescent="0.3">
      <c r="A1022" s="4"/>
      <c r="B1022" s="4"/>
      <c r="C1022" s="4"/>
      <c r="D1022" s="4"/>
      <c r="E1022" s="4"/>
      <c r="F1022" s="4"/>
    </row>
    <row r="1023" spans="1:6" ht="15.75" x14ac:dyDescent="0.3">
      <c r="A1023" s="4"/>
      <c r="B1023" s="4"/>
      <c r="C1023" s="4"/>
      <c r="D1023" s="4"/>
      <c r="E1023" s="4"/>
      <c r="F1023" s="4"/>
    </row>
    <row r="1024" spans="1:6" ht="15.75" x14ac:dyDescent="0.3">
      <c r="A1024" s="4"/>
      <c r="B1024" s="4"/>
      <c r="C1024" s="4"/>
      <c r="D1024" s="4"/>
      <c r="E1024" s="4"/>
      <c r="F1024" s="4"/>
    </row>
    <row r="1025" spans="1:6" ht="15.75" x14ac:dyDescent="0.3">
      <c r="A1025" s="4"/>
      <c r="B1025" s="4"/>
      <c r="C1025" s="4"/>
      <c r="D1025" s="4"/>
      <c r="E1025" s="4"/>
      <c r="F1025" s="4"/>
    </row>
    <row r="1026" spans="1:6" ht="15.75" x14ac:dyDescent="0.3">
      <c r="A1026" s="4"/>
      <c r="B1026" s="4"/>
      <c r="C1026" s="4"/>
      <c r="D1026" s="4"/>
      <c r="E1026" s="4"/>
      <c r="F1026" s="4"/>
    </row>
    <row r="1027" spans="1:6" ht="15.75" x14ac:dyDescent="0.3">
      <c r="A1027" s="4"/>
      <c r="B1027" s="4"/>
      <c r="C1027" s="4"/>
      <c r="D1027" s="4"/>
      <c r="E1027" s="4"/>
      <c r="F1027" s="4"/>
    </row>
    <row r="1028" spans="1:6" ht="15.75" x14ac:dyDescent="0.3">
      <c r="A1028" s="4"/>
      <c r="B1028" s="4"/>
      <c r="C1028" s="4"/>
      <c r="D1028" s="4"/>
      <c r="E1028" s="4"/>
      <c r="F1028" s="4"/>
    </row>
    <row r="1029" spans="1:6" ht="15.75" x14ac:dyDescent="0.3">
      <c r="A1029" s="4"/>
      <c r="B1029" s="4"/>
      <c r="C1029" s="4"/>
      <c r="D1029" s="4"/>
      <c r="E1029" s="4"/>
      <c r="F1029" s="4"/>
    </row>
    <row r="1030" spans="1:6" ht="15.75" x14ac:dyDescent="0.3">
      <c r="A1030" s="4"/>
      <c r="B1030" s="4"/>
      <c r="C1030" s="4"/>
      <c r="D1030" s="4"/>
      <c r="E1030" s="4"/>
      <c r="F1030" s="4"/>
    </row>
    <row r="1031" spans="1:6" ht="15.75" x14ac:dyDescent="0.3">
      <c r="A1031" s="4"/>
      <c r="B1031" s="4"/>
      <c r="C1031" s="4"/>
      <c r="D1031" s="4"/>
      <c r="E1031" s="4"/>
      <c r="F1031" s="4"/>
    </row>
    <row r="1032" spans="1:6" ht="15.75" x14ac:dyDescent="0.3">
      <c r="A1032" s="4"/>
      <c r="B1032" s="4"/>
      <c r="C1032" s="4"/>
      <c r="D1032" s="4"/>
      <c r="E1032" s="4"/>
      <c r="F1032" s="4"/>
    </row>
    <row r="1033" spans="1:6" ht="15.75" x14ac:dyDescent="0.3">
      <c r="A1033" s="4"/>
      <c r="B1033" s="4"/>
      <c r="C1033" s="4"/>
      <c r="D1033" s="4"/>
      <c r="E1033" s="4"/>
      <c r="F1033" s="4"/>
    </row>
    <row r="1034" spans="1:6" ht="15.75" x14ac:dyDescent="0.3">
      <c r="A1034" s="4"/>
      <c r="B1034" s="4"/>
      <c r="C1034" s="4"/>
      <c r="D1034" s="4"/>
      <c r="E1034" s="4"/>
      <c r="F1034" s="4"/>
    </row>
    <row r="1035" spans="1:6" ht="15.75" x14ac:dyDescent="0.3">
      <c r="A1035" s="4"/>
      <c r="B1035" s="4"/>
      <c r="C1035" s="4"/>
      <c r="D1035" s="4"/>
      <c r="E1035" s="4"/>
      <c r="F1035" s="4"/>
    </row>
    <row r="1036" spans="1:6" ht="15.75" x14ac:dyDescent="0.3">
      <c r="A1036" s="4"/>
      <c r="B1036" s="4"/>
      <c r="C1036" s="4"/>
      <c r="D1036" s="4"/>
      <c r="E1036" s="4"/>
      <c r="F1036" s="4"/>
    </row>
    <row r="1037" spans="1:6" ht="15.75" x14ac:dyDescent="0.3">
      <c r="A1037" s="4"/>
      <c r="B1037" s="4"/>
      <c r="C1037" s="4"/>
      <c r="D1037" s="4"/>
      <c r="E1037" s="4"/>
      <c r="F1037" s="4"/>
    </row>
    <row r="1038" spans="1:6" ht="15.75" x14ac:dyDescent="0.3">
      <c r="A1038" s="4"/>
      <c r="B1038" s="4"/>
      <c r="C1038" s="4"/>
      <c r="D1038" s="4"/>
      <c r="E1038" s="4"/>
      <c r="F1038" s="4"/>
    </row>
    <row r="1039" spans="1:6" ht="15.75" x14ac:dyDescent="0.3">
      <c r="A1039" s="4"/>
      <c r="B1039" s="4"/>
      <c r="C1039" s="4"/>
      <c r="D1039" s="4"/>
      <c r="E1039" s="4"/>
      <c r="F1039" s="4"/>
    </row>
    <row r="1040" spans="1:6" ht="15.75" x14ac:dyDescent="0.3">
      <c r="A1040" s="4"/>
      <c r="B1040" s="4"/>
      <c r="C1040" s="4"/>
      <c r="D1040" s="4"/>
      <c r="E1040" s="4"/>
      <c r="F1040" s="4"/>
    </row>
    <row r="1041" spans="1:6" ht="15.75" x14ac:dyDescent="0.3">
      <c r="A1041" s="4"/>
      <c r="B1041" s="4"/>
      <c r="C1041" s="4"/>
      <c r="D1041" s="4"/>
      <c r="E1041" s="4"/>
      <c r="F1041" s="4"/>
    </row>
    <row r="1042" spans="1:6" ht="15.75" x14ac:dyDescent="0.3">
      <c r="A1042" s="4"/>
      <c r="B1042" s="4"/>
      <c r="C1042" s="4"/>
      <c r="D1042" s="4"/>
      <c r="E1042" s="4"/>
      <c r="F1042" s="4"/>
    </row>
    <row r="1043" spans="1:6" ht="15.75" x14ac:dyDescent="0.3">
      <c r="A1043" s="4"/>
      <c r="B1043" s="4"/>
      <c r="C1043" s="4"/>
      <c r="D1043" s="4"/>
      <c r="E1043" s="4"/>
      <c r="F1043" s="4"/>
    </row>
    <row r="1044" spans="1:6" ht="15.75" x14ac:dyDescent="0.3">
      <c r="A1044" s="4"/>
      <c r="B1044" s="4"/>
      <c r="C1044" s="4"/>
      <c r="D1044" s="4"/>
      <c r="E1044" s="4"/>
      <c r="F1044" s="4"/>
    </row>
    <row r="1045" spans="1:6" ht="15.75" x14ac:dyDescent="0.3">
      <c r="A1045" s="4"/>
      <c r="B1045" s="4"/>
      <c r="C1045" s="4"/>
      <c r="D1045" s="4"/>
      <c r="E1045" s="4"/>
      <c r="F1045" s="4"/>
    </row>
    <row r="1046" spans="1:6" ht="15.75" x14ac:dyDescent="0.3">
      <c r="A1046" s="4"/>
      <c r="B1046" s="4"/>
      <c r="C1046" s="4"/>
      <c r="D1046" s="4"/>
      <c r="E1046" s="4"/>
      <c r="F1046" s="4"/>
    </row>
    <row r="1047" spans="1:6" ht="15.75" x14ac:dyDescent="0.3">
      <c r="A1047" s="4"/>
      <c r="B1047" s="4"/>
      <c r="C1047" s="4"/>
      <c r="D1047" s="4"/>
      <c r="E1047" s="4"/>
      <c r="F1047" s="4"/>
    </row>
    <row r="1048" spans="1:6" ht="15.75" x14ac:dyDescent="0.3">
      <c r="A1048" s="4"/>
      <c r="B1048" s="4"/>
      <c r="C1048" s="4"/>
      <c r="D1048" s="4"/>
      <c r="E1048" s="4"/>
      <c r="F1048" s="4"/>
    </row>
    <row r="1049" spans="1:6" ht="15.75" x14ac:dyDescent="0.3">
      <c r="A1049" s="4"/>
      <c r="B1049" s="4"/>
      <c r="C1049" s="4"/>
      <c r="D1049" s="4"/>
      <c r="E1049" s="4"/>
      <c r="F1049" s="4"/>
    </row>
    <row r="1050" spans="1:6" ht="15.75" x14ac:dyDescent="0.3">
      <c r="A1050" s="4"/>
      <c r="B1050" s="4"/>
      <c r="C1050" s="4"/>
      <c r="D1050" s="4"/>
      <c r="E1050" s="4"/>
      <c r="F1050" s="4"/>
    </row>
    <row r="1051" spans="1:6" ht="15.75" x14ac:dyDescent="0.3">
      <c r="A1051" s="4"/>
      <c r="B1051" s="4"/>
      <c r="C1051" s="4"/>
      <c r="D1051" s="4"/>
      <c r="E1051" s="4"/>
      <c r="F1051" s="4"/>
    </row>
    <row r="1052" spans="1:6" ht="15.75" x14ac:dyDescent="0.3">
      <c r="A1052" s="4"/>
      <c r="B1052" s="4"/>
      <c r="C1052" s="4"/>
      <c r="D1052" s="4"/>
      <c r="E1052" s="4"/>
      <c r="F1052" s="4"/>
    </row>
    <row r="1053" spans="1:6" ht="15.75" x14ac:dyDescent="0.3">
      <c r="A1053" s="4"/>
      <c r="B1053" s="4"/>
      <c r="C1053" s="4"/>
      <c r="D1053" s="4"/>
      <c r="E1053" s="4"/>
      <c r="F1053" s="4"/>
    </row>
    <row r="1054" spans="1:6" ht="15.75" x14ac:dyDescent="0.3">
      <c r="A1054" s="4"/>
      <c r="B1054" s="4"/>
      <c r="C1054" s="4"/>
      <c r="D1054" s="4"/>
      <c r="E1054" s="4"/>
      <c r="F1054" s="4"/>
    </row>
    <row r="1055" spans="1:6" ht="15.75" x14ac:dyDescent="0.3">
      <c r="A1055" s="4"/>
      <c r="B1055" s="4"/>
      <c r="C1055" s="4"/>
      <c r="D1055" s="4"/>
      <c r="E1055" s="4"/>
      <c r="F1055" s="4"/>
    </row>
    <row r="1056" spans="1:6" ht="15.75" x14ac:dyDescent="0.3">
      <c r="A1056" s="4"/>
      <c r="B1056" s="4"/>
      <c r="C1056" s="4"/>
      <c r="D1056" s="4"/>
      <c r="E1056" s="4"/>
      <c r="F1056" s="4"/>
    </row>
    <row r="1057" spans="1:6" ht="15.75" x14ac:dyDescent="0.3">
      <c r="A1057" s="4"/>
      <c r="B1057" s="4"/>
      <c r="C1057" s="4"/>
      <c r="D1057" s="4"/>
      <c r="E1057" s="4"/>
      <c r="F1057" s="4"/>
    </row>
    <row r="1058" spans="1:6" ht="15.75" x14ac:dyDescent="0.3">
      <c r="A1058" s="4"/>
      <c r="B1058" s="4"/>
      <c r="C1058" s="4"/>
      <c r="D1058" s="4"/>
      <c r="E1058" s="4"/>
      <c r="F1058" s="4"/>
    </row>
    <row r="1059" spans="1:6" ht="15.75" x14ac:dyDescent="0.3">
      <c r="A1059" s="4"/>
      <c r="B1059" s="4"/>
      <c r="C1059" s="4"/>
      <c r="D1059" s="4"/>
      <c r="E1059" s="4"/>
      <c r="F1059" s="4"/>
    </row>
    <row r="1060" spans="1:6" ht="15.75" x14ac:dyDescent="0.3">
      <c r="A1060" s="4"/>
      <c r="B1060" s="4"/>
      <c r="C1060" s="4"/>
      <c r="D1060" s="4"/>
      <c r="E1060" s="4"/>
      <c r="F1060" s="4"/>
    </row>
    <row r="1061" spans="1:6" ht="15.75" x14ac:dyDescent="0.3">
      <c r="A1061" s="4"/>
      <c r="B1061" s="4"/>
      <c r="C1061" s="4"/>
      <c r="D1061" s="4"/>
      <c r="E1061" s="4"/>
      <c r="F1061" s="4"/>
    </row>
    <row r="1062" spans="1:6" ht="15.75" x14ac:dyDescent="0.3">
      <c r="A1062" s="4"/>
      <c r="B1062" s="4"/>
      <c r="C1062" s="4"/>
      <c r="D1062" s="4"/>
      <c r="E1062" s="4"/>
      <c r="F1062" s="4"/>
    </row>
    <row r="1063" spans="1:6" ht="15.75" x14ac:dyDescent="0.3">
      <c r="A1063" s="4"/>
      <c r="B1063" s="4"/>
      <c r="C1063" s="4"/>
      <c r="D1063" s="4"/>
      <c r="E1063" s="4"/>
      <c r="F1063" s="4"/>
    </row>
    <row r="1064" spans="1:6" ht="15.75" x14ac:dyDescent="0.3">
      <c r="A1064" s="4"/>
      <c r="B1064" s="4"/>
      <c r="C1064" s="4"/>
      <c r="D1064" s="4"/>
      <c r="E1064" s="4"/>
      <c r="F1064" s="4"/>
    </row>
    <row r="1065" spans="1:6" ht="15.75" x14ac:dyDescent="0.3">
      <c r="A1065" s="4"/>
      <c r="B1065" s="4"/>
      <c r="C1065" s="4"/>
      <c r="D1065" s="4"/>
      <c r="E1065" s="4"/>
      <c r="F1065" s="4"/>
    </row>
    <row r="1066" spans="1:6" ht="15.75" x14ac:dyDescent="0.3">
      <c r="A1066" s="4"/>
      <c r="B1066" s="4"/>
      <c r="C1066" s="4"/>
      <c r="D1066" s="4"/>
      <c r="E1066" s="4"/>
      <c r="F1066" s="4"/>
    </row>
    <row r="1067" spans="1:6" ht="15.75" x14ac:dyDescent="0.3">
      <c r="A1067" s="4"/>
      <c r="B1067" s="4"/>
      <c r="C1067" s="4"/>
      <c r="D1067" s="4"/>
      <c r="E1067" s="4"/>
      <c r="F1067" s="4"/>
    </row>
    <row r="1068" spans="1:6" ht="15.75" x14ac:dyDescent="0.3">
      <c r="A1068" s="4"/>
      <c r="B1068" s="4"/>
      <c r="C1068" s="4"/>
      <c r="D1068" s="4"/>
      <c r="E1068" s="4"/>
      <c r="F1068" s="4"/>
    </row>
    <row r="1069" spans="1:6" ht="15.75" x14ac:dyDescent="0.3">
      <c r="A1069" s="4"/>
      <c r="B1069" s="4"/>
      <c r="C1069" s="4"/>
      <c r="D1069" s="4"/>
      <c r="E1069" s="4"/>
      <c r="F1069" s="4"/>
    </row>
    <row r="1070" spans="1:6" ht="15.75" x14ac:dyDescent="0.3">
      <c r="A1070" s="4"/>
      <c r="B1070" s="4"/>
      <c r="C1070" s="4"/>
      <c r="D1070" s="4"/>
      <c r="E1070" s="4"/>
      <c r="F1070" s="4"/>
    </row>
    <row r="1071" spans="1:6" ht="15.75" x14ac:dyDescent="0.3">
      <c r="A1071" s="4"/>
      <c r="B1071" s="4"/>
      <c r="C1071" s="4"/>
      <c r="D1071" s="4"/>
      <c r="E1071" s="4"/>
      <c r="F1071" s="4"/>
    </row>
    <row r="1072" spans="1:6" ht="15.75" x14ac:dyDescent="0.3">
      <c r="A1072" s="4"/>
      <c r="B1072" s="4"/>
      <c r="C1072" s="4"/>
      <c r="D1072" s="4"/>
      <c r="E1072" s="4"/>
      <c r="F1072" s="4"/>
    </row>
    <row r="1073" spans="1:6" ht="15.75" x14ac:dyDescent="0.3">
      <c r="A1073" s="4"/>
      <c r="B1073" s="4"/>
      <c r="C1073" s="4"/>
      <c r="D1073" s="4"/>
      <c r="E1073" s="4"/>
      <c r="F1073" s="4"/>
    </row>
    <row r="1074" spans="1:6" ht="15.75" x14ac:dyDescent="0.3">
      <c r="A1074" s="4"/>
      <c r="B1074" s="4"/>
      <c r="C1074" s="4"/>
      <c r="D1074" s="4"/>
      <c r="E1074" s="4"/>
      <c r="F1074" s="4"/>
    </row>
    <row r="1075" spans="1:6" ht="15.75" x14ac:dyDescent="0.3">
      <c r="A1075" s="4"/>
      <c r="B1075" s="4"/>
      <c r="C1075" s="4"/>
      <c r="D1075" s="4"/>
      <c r="E1075" s="4"/>
      <c r="F1075" s="4"/>
    </row>
    <row r="1076" spans="1:6" ht="15.75" x14ac:dyDescent="0.3">
      <c r="A1076" s="4"/>
      <c r="B1076" s="4"/>
      <c r="C1076" s="4"/>
      <c r="D1076" s="4"/>
      <c r="E1076" s="4"/>
      <c r="F1076" s="4"/>
    </row>
    <row r="1077" spans="1:6" ht="15.75" x14ac:dyDescent="0.3">
      <c r="A1077" s="4"/>
      <c r="B1077" s="4"/>
      <c r="C1077" s="4"/>
      <c r="D1077" s="4"/>
      <c r="E1077" s="4"/>
      <c r="F1077" s="4"/>
    </row>
    <row r="1078" spans="1:6" ht="15.75" x14ac:dyDescent="0.3">
      <c r="A1078" s="4"/>
      <c r="B1078" s="4"/>
      <c r="C1078" s="4"/>
      <c r="D1078" s="4"/>
      <c r="E1078" s="4"/>
      <c r="F1078" s="4"/>
    </row>
    <row r="1079" spans="1:6" ht="15.75" x14ac:dyDescent="0.3">
      <c r="A1079" s="4"/>
      <c r="B1079" s="4"/>
      <c r="C1079" s="4"/>
      <c r="D1079" s="4"/>
      <c r="E1079" s="4"/>
      <c r="F1079" s="4"/>
    </row>
    <row r="1080" spans="1:6" ht="15.75" x14ac:dyDescent="0.3">
      <c r="A1080" s="4"/>
      <c r="B1080" s="4"/>
      <c r="C1080" s="4"/>
      <c r="D1080" s="4"/>
      <c r="E1080" s="4"/>
      <c r="F1080" s="4"/>
    </row>
    <row r="1081" spans="1:6" ht="15.75" x14ac:dyDescent="0.3">
      <c r="A1081" s="4"/>
      <c r="B1081" s="4"/>
      <c r="C1081" s="4"/>
      <c r="D1081" s="4"/>
      <c r="E1081" s="4"/>
      <c r="F1081" s="4"/>
    </row>
    <row r="1082" spans="1:6" ht="15.75" x14ac:dyDescent="0.3">
      <c r="A1082" s="4"/>
      <c r="B1082" s="4"/>
      <c r="C1082" s="4"/>
      <c r="D1082" s="4"/>
      <c r="E1082" s="4"/>
      <c r="F1082" s="4"/>
    </row>
    <row r="1083" spans="1:6" ht="15.75" x14ac:dyDescent="0.3">
      <c r="A1083" s="4"/>
      <c r="B1083" s="4"/>
      <c r="C1083" s="4"/>
      <c r="D1083" s="4"/>
      <c r="E1083" s="4"/>
      <c r="F1083" s="4"/>
    </row>
    <row r="1084" spans="1:6" ht="15.75" x14ac:dyDescent="0.3">
      <c r="A1084" s="4"/>
      <c r="B1084" s="4"/>
      <c r="C1084" s="4"/>
      <c r="D1084" s="4"/>
      <c r="E1084" s="4"/>
      <c r="F1084" s="4"/>
    </row>
    <row r="1085" spans="1:6" ht="15.75" x14ac:dyDescent="0.3">
      <c r="A1085" s="4"/>
      <c r="B1085" s="4"/>
      <c r="C1085" s="4"/>
      <c r="D1085" s="4"/>
      <c r="E1085" s="4"/>
      <c r="F1085" s="4"/>
    </row>
    <row r="1086" spans="1:6" ht="15.75" x14ac:dyDescent="0.3">
      <c r="A1086" s="4"/>
      <c r="B1086" s="4"/>
      <c r="C1086" s="4"/>
      <c r="D1086" s="4"/>
      <c r="E1086" s="4"/>
      <c r="F1086" s="4"/>
    </row>
    <row r="1087" spans="1:6" ht="15.75" x14ac:dyDescent="0.3">
      <c r="A1087" s="4"/>
      <c r="B1087" s="4"/>
      <c r="C1087" s="4"/>
      <c r="D1087" s="4"/>
      <c r="E1087" s="4"/>
      <c r="F1087" s="4"/>
    </row>
    <row r="1088" spans="1:6" ht="15.75" x14ac:dyDescent="0.3">
      <c r="A1088" s="4"/>
      <c r="B1088" s="4"/>
      <c r="C1088" s="4"/>
      <c r="D1088" s="4"/>
      <c r="E1088" s="4"/>
      <c r="F1088" s="4"/>
    </row>
    <row r="1089" spans="1:6" ht="15.75" x14ac:dyDescent="0.3">
      <c r="A1089" s="4"/>
      <c r="B1089" s="4"/>
      <c r="C1089" s="4"/>
      <c r="D1089" s="4"/>
      <c r="E1089" s="4"/>
      <c r="F1089" s="4"/>
    </row>
    <row r="1090" spans="1:6" ht="15.75" x14ac:dyDescent="0.3">
      <c r="A1090" s="4"/>
      <c r="B1090" s="4"/>
      <c r="C1090" s="4"/>
      <c r="D1090" s="4"/>
      <c r="E1090" s="4"/>
      <c r="F1090" s="4"/>
    </row>
    <row r="1091" spans="1:6" ht="15.75" x14ac:dyDescent="0.3">
      <c r="A1091" s="4"/>
      <c r="B1091" s="4"/>
      <c r="C1091" s="4"/>
      <c r="D1091" s="4"/>
      <c r="E1091" s="4"/>
      <c r="F1091" s="4"/>
    </row>
    <row r="1092" spans="1:6" ht="15.75" x14ac:dyDescent="0.3">
      <c r="A1092" s="4"/>
      <c r="B1092" s="4"/>
      <c r="C1092" s="4"/>
      <c r="D1092" s="4"/>
      <c r="E1092" s="4"/>
      <c r="F1092" s="4"/>
    </row>
    <row r="1093" spans="1:6" ht="15.75" x14ac:dyDescent="0.3">
      <c r="A1093" s="4"/>
      <c r="B1093" s="4"/>
      <c r="C1093" s="4"/>
      <c r="D1093" s="4"/>
      <c r="E1093" s="4"/>
      <c r="F1093" s="4"/>
    </row>
    <row r="1094" spans="1:6" ht="15.75" x14ac:dyDescent="0.3">
      <c r="A1094" s="4"/>
      <c r="B1094" s="4"/>
      <c r="C1094" s="4"/>
      <c r="D1094" s="4"/>
      <c r="E1094" s="4"/>
      <c r="F1094" s="4"/>
    </row>
    <row r="1095" spans="1:6" ht="15.75" x14ac:dyDescent="0.3">
      <c r="A1095" s="4"/>
      <c r="B1095" s="4"/>
      <c r="C1095" s="4"/>
      <c r="D1095" s="4"/>
      <c r="E1095" s="4"/>
      <c r="F1095" s="4"/>
    </row>
    <row r="1096" spans="1:6" ht="15.75" x14ac:dyDescent="0.3">
      <c r="A1096" s="4"/>
      <c r="B1096" s="4"/>
      <c r="C1096" s="4"/>
      <c r="D1096" s="4"/>
      <c r="E1096" s="4"/>
      <c r="F1096" s="4"/>
    </row>
    <row r="1097" spans="1:6" ht="15.75" x14ac:dyDescent="0.3">
      <c r="A1097" s="4"/>
      <c r="B1097" s="4"/>
      <c r="C1097" s="4"/>
      <c r="D1097" s="4"/>
      <c r="E1097" s="4"/>
      <c r="F1097" s="4"/>
    </row>
    <row r="1098" spans="1:6" ht="15.75" x14ac:dyDescent="0.3">
      <c r="A1098" s="4"/>
      <c r="B1098" s="4"/>
      <c r="C1098" s="4"/>
      <c r="D1098" s="4"/>
      <c r="E1098" s="4"/>
      <c r="F1098" s="4"/>
    </row>
    <row r="1099" spans="1:6" ht="15.75" x14ac:dyDescent="0.3">
      <c r="A1099" s="4"/>
      <c r="B1099" s="4"/>
      <c r="C1099" s="4"/>
      <c r="D1099" s="4"/>
      <c r="E1099" s="4"/>
      <c r="F1099" s="4"/>
    </row>
    <row r="1100" spans="1:6" ht="15.75" x14ac:dyDescent="0.3">
      <c r="A1100" s="4"/>
      <c r="B1100" s="4"/>
      <c r="C1100" s="4"/>
      <c r="D1100" s="4"/>
      <c r="E1100" s="4"/>
      <c r="F1100" s="4"/>
    </row>
    <row r="1101" spans="1:6" ht="15.75" x14ac:dyDescent="0.3">
      <c r="A1101" s="4"/>
      <c r="B1101" s="4"/>
      <c r="C1101" s="4"/>
      <c r="D1101" s="4"/>
      <c r="E1101" s="4"/>
      <c r="F1101" s="4"/>
    </row>
    <row r="1102" spans="1:6" ht="15.75" x14ac:dyDescent="0.3">
      <c r="A1102" s="4"/>
      <c r="B1102" s="4"/>
      <c r="C1102" s="4"/>
      <c r="D1102" s="4"/>
      <c r="E1102" s="4"/>
      <c r="F1102" s="4"/>
    </row>
    <row r="1103" spans="1:6" ht="15.75" x14ac:dyDescent="0.3">
      <c r="A1103" s="4"/>
      <c r="B1103" s="4"/>
      <c r="C1103" s="4"/>
      <c r="D1103" s="4"/>
      <c r="E1103" s="4"/>
      <c r="F1103" s="4"/>
    </row>
    <row r="1104" spans="1:6" ht="15.75" x14ac:dyDescent="0.3">
      <c r="A1104" s="4"/>
      <c r="B1104" s="4"/>
      <c r="C1104" s="4"/>
      <c r="D1104" s="4"/>
      <c r="E1104" s="4"/>
      <c r="F1104" s="4"/>
    </row>
    <row r="1105" spans="1:6" ht="15.75" x14ac:dyDescent="0.3">
      <c r="A1105" s="4"/>
      <c r="B1105" s="4"/>
      <c r="C1105" s="4"/>
      <c r="D1105" s="4"/>
      <c r="E1105" s="4"/>
      <c r="F1105" s="4"/>
    </row>
    <row r="1106" spans="1:6" ht="15.75" x14ac:dyDescent="0.3">
      <c r="A1106" s="4"/>
      <c r="B1106" s="4"/>
      <c r="C1106" s="4"/>
      <c r="D1106" s="4"/>
      <c r="E1106" s="4"/>
      <c r="F1106" s="4"/>
    </row>
    <row r="1107" spans="1:6" ht="15.75" x14ac:dyDescent="0.3">
      <c r="A1107" s="4"/>
      <c r="B1107" s="4"/>
      <c r="C1107" s="4"/>
      <c r="D1107" s="4"/>
      <c r="E1107" s="4"/>
      <c r="F1107" s="4"/>
    </row>
    <row r="1108" spans="1:6" ht="15.75" x14ac:dyDescent="0.3">
      <c r="A1108" s="4"/>
      <c r="B1108" s="4"/>
      <c r="C1108" s="4"/>
      <c r="D1108" s="4"/>
      <c r="E1108" s="4"/>
      <c r="F1108" s="4"/>
    </row>
    <row r="1109" spans="1:6" ht="15.75" x14ac:dyDescent="0.3">
      <c r="A1109" s="4"/>
      <c r="B1109" s="4"/>
      <c r="C1109" s="4"/>
      <c r="D1109" s="4"/>
      <c r="E1109" s="4"/>
      <c r="F1109" s="4"/>
    </row>
    <row r="1110" spans="1:6" ht="15.75" x14ac:dyDescent="0.3">
      <c r="A1110" s="4"/>
      <c r="B1110" s="4"/>
      <c r="C1110" s="4"/>
      <c r="D1110" s="4"/>
      <c r="E1110" s="4"/>
      <c r="F1110" s="4"/>
    </row>
    <row r="1111" spans="1:6" ht="15.75" x14ac:dyDescent="0.3">
      <c r="A1111" s="4"/>
      <c r="B1111" s="4"/>
      <c r="C1111" s="4"/>
      <c r="D1111" s="4"/>
      <c r="E1111" s="4"/>
      <c r="F1111" s="4"/>
    </row>
    <row r="1112" spans="1:6" ht="15.75" x14ac:dyDescent="0.3">
      <c r="A1112" s="4"/>
      <c r="B1112" s="4"/>
      <c r="C1112" s="4"/>
      <c r="D1112" s="4"/>
      <c r="E1112" s="4"/>
      <c r="F1112" s="4"/>
    </row>
    <row r="1113" spans="1:6" ht="15.75" x14ac:dyDescent="0.3">
      <c r="A1113" s="4"/>
      <c r="B1113" s="4"/>
      <c r="C1113" s="4"/>
      <c r="D1113" s="4"/>
      <c r="E1113" s="4"/>
      <c r="F1113" s="4"/>
    </row>
    <row r="1114" spans="1:6" ht="15.75" x14ac:dyDescent="0.3">
      <c r="A1114" s="4"/>
      <c r="B1114" s="4"/>
      <c r="C1114" s="4"/>
      <c r="D1114" s="4"/>
      <c r="E1114" s="4"/>
      <c r="F1114" s="4"/>
    </row>
    <row r="1115" spans="1:6" ht="15.75" x14ac:dyDescent="0.3">
      <c r="A1115" s="4"/>
      <c r="B1115" s="4"/>
      <c r="C1115" s="4"/>
      <c r="D1115" s="4"/>
      <c r="E1115" s="4"/>
      <c r="F1115" s="4"/>
    </row>
    <row r="1116" spans="1:6" ht="15.75" x14ac:dyDescent="0.3">
      <c r="A1116" s="4"/>
      <c r="B1116" s="4"/>
      <c r="C1116" s="4"/>
      <c r="D1116" s="4"/>
      <c r="E1116" s="4"/>
      <c r="F1116" s="4"/>
    </row>
    <row r="1117" spans="1:6" ht="15.75" x14ac:dyDescent="0.3">
      <c r="A1117" s="4"/>
      <c r="B1117" s="4"/>
      <c r="C1117" s="4"/>
      <c r="D1117" s="4"/>
      <c r="E1117" s="4"/>
      <c r="F1117" s="4"/>
    </row>
    <row r="1118" spans="1:6" ht="15.75" x14ac:dyDescent="0.3">
      <c r="A1118" s="4"/>
      <c r="B1118" s="4"/>
      <c r="C1118" s="4"/>
      <c r="D1118" s="4"/>
      <c r="E1118" s="4"/>
      <c r="F1118" s="4"/>
    </row>
    <row r="1119" spans="1:6" ht="15.75" x14ac:dyDescent="0.3">
      <c r="A1119" s="4"/>
      <c r="B1119" s="4"/>
      <c r="C1119" s="4"/>
      <c r="D1119" s="4"/>
      <c r="E1119" s="4"/>
      <c r="F1119" s="4"/>
    </row>
    <row r="1120" spans="1:6" ht="15.75" x14ac:dyDescent="0.3">
      <c r="A1120" s="4"/>
      <c r="B1120" s="4"/>
      <c r="C1120" s="4"/>
      <c r="D1120" s="4"/>
      <c r="E1120" s="4"/>
      <c r="F1120" s="4"/>
    </row>
    <row r="1121" spans="1:6" ht="15.75" x14ac:dyDescent="0.3">
      <c r="A1121" s="4"/>
      <c r="B1121" s="4"/>
      <c r="C1121" s="4"/>
      <c r="D1121" s="4"/>
      <c r="E1121" s="4"/>
      <c r="F1121" s="4"/>
    </row>
    <row r="1122" spans="1:6" ht="15.75" x14ac:dyDescent="0.3">
      <c r="A1122" s="4"/>
      <c r="B1122" s="4"/>
      <c r="C1122" s="4"/>
      <c r="D1122" s="4"/>
      <c r="E1122" s="4"/>
      <c r="F1122" s="4"/>
    </row>
    <row r="1123" spans="1:6" ht="15.75" x14ac:dyDescent="0.3">
      <c r="A1123" s="4"/>
      <c r="B1123" s="4"/>
      <c r="C1123" s="4"/>
      <c r="D1123" s="4"/>
      <c r="E1123" s="4"/>
      <c r="F1123" s="4"/>
    </row>
    <row r="1124" spans="1:6" ht="15.75" x14ac:dyDescent="0.3">
      <c r="A1124" s="4"/>
      <c r="B1124" s="4"/>
      <c r="C1124" s="4"/>
      <c r="D1124" s="4"/>
      <c r="E1124" s="4"/>
      <c r="F1124" s="4"/>
    </row>
    <row r="1125" spans="1:6" ht="15.75" x14ac:dyDescent="0.3">
      <c r="A1125" s="4"/>
      <c r="B1125" s="4"/>
      <c r="C1125" s="4"/>
      <c r="D1125" s="4"/>
      <c r="E1125" s="4"/>
      <c r="F1125" s="4"/>
    </row>
    <row r="1126" spans="1:6" ht="15.75" x14ac:dyDescent="0.3">
      <c r="A1126" s="4"/>
      <c r="B1126" s="4"/>
      <c r="C1126" s="4"/>
      <c r="D1126" s="4"/>
      <c r="E1126" s="4"/>
      <c r="F1126" s="4"/>
    </row>
    <row r="1127" spans="1:6" ht="15.75" x14ac:dyDescent="0.3">
      <c r="A1127" s="4"/>
      <c r="B1127" s="4"/>
      <c r="C1127" s="4"/>
      <c r="D1127" s="4"/>
      <c r="E1127" s="4"/>
      <c r="F1127" s="4"/>
    </row>
    <row r="1128" spans="1:6" ht="15.75" x14ac:dyDescent="0.3">
      <c r="A1128" s="4"/>
      <c r="B1128" s="4"/>
      <c r="C1128" s="4"/>
      <c r="D1128" s="4"/>
      <c r="E1128" s="4"/>
      <c r="F1128" s="4"/>
    </row>
    <row r="1129" spans="1:6" ht="15.75" x14ac:dyDescent="0.3">
      <c r="A1129" s="4"/>
      <c r="B1129" s="4"/>
      <c r="C1129" s="4"/>
      <c r="D1129" s="4"/>
      <c r="E1129" s="4"/>
      <c r="F1129" s="4"/>
    </row>
    <row r="1130" spans="1:6" ht="15.75" x14ac:dyDescent="0.3">
      <c r="A1130" s="4"/>
      <c r="B1130" s="4"/>
      <c r="C1130" s="4"/>
      <c r="D1130" s="4"/>
      <c r="E1130" s="4"/>
      <c r="F1130" s="4"/>
    </row>
    <row r="1131" spans="1:6" ht="15.75" x14ac:dyDescent="0.3">
      <c r="A1131" s="4"/>
      <c r="B1131" s="4"/>
      <c r="C1131" s="4"/>
      <c r="D1131" s="4"/>
      <c r="E1131" s="4"/>
      <c r="F1131" s="4"/>
    </row>
    <row r="1132" spans="1:6" ht="15.75" x14ac:dyDescent="0.3">
      <c r="A1132" s="4"/>
      <c r="B1132" s="4"/>
      <c r="C1132" s="4"/>
      <c r="D1132" s="4"/>
      <c r="E1132" s="4"/>
      <c r="F1132" s="4"/>
    </row>
    <row r="1133" spans="1:6" ht="15.75" x14ac:dyDescent="0.3">
      <c r="A1133" s="4"/>
      <c r="B1133" s="4"/>
      <c r="C1133" s="4"/>
      <c r="D1133" s="4"/>
      <c r="E1133" s="4"/>
      <c r="F1133" s="4"/>
    </row>
    <row r="1134" spans="1:6" ht="15.75" x14ac:dyDescent="0.3">
      <c r="A1134" s="4"/>
      <c r="B1134" s="4"/>
      <c r="C1134" s="4"/>
      <c r="D1134" s="4"/>
      <c r="E1134" s="4"/>
      <c r="F1134" s="4"/>
    </row>
    <row r="1135" spans="1:6" ht="15.75" x14ac:dyDescent="0.3">
      <c r="A1135" s="4"/>
      <c r="B1135" s="4"/>
      <c r="C1135" s="4"/>
      <c r="D1135" s="4"/>
      <c r="E1135" s="4"/>
      <c r="F1135" s="4"/>
    </row>
    <row r="1136" spans="1:6" ht="15.75" x14ac:dyDescent="0.3">
      <c r="A1136" s="4"/>
      <c r="B1136" s="4"/>
      <c r="C1136" s="4"/>
      <c r="D1136" s="4"/>
      <c r="E1136" s="4"/>
      <c r="F1136" s="4"/>
    </row>
    <row r="1137" spans="1:6" ht="15.75" x14ac:dyDescent="0.3">
      <c r="A1137" s="4"/>
      <c r="B1137" s="4"/>
      <c r="C1137" s="4"/>
      <c r="D1137" s="4"/>
      <c r="E1137" s="4"/>
      <c r="F1137" s="4"/>
    </row>
    <row r="1138" spans="1:6" ht="15.75" x14ac:dyDescent="0.3">
      <c r="A1138" s="4"/>
      <c r="B1138" s="4"/>
      <c r="C1138" s="4"/>
      <c r="D1138" s="4"/>
      <c r="E1138" s="4"/>
      <c r="F1138" s="4"/>
    </row>
    <row r="1139" spans="1:6" ht="15.75" x14ac:dyDescent="0.3">
      <c r="A1139" s="4"/>
      <c r="B1139" s="4"/>
      <c r="C1139" s="4"/>
      <c r="D1139" s="4"/>
      <c r="E1139" s="4"/>
      <c r="F1139" s="4"/>
    </row>
    <row r="1140" spans="1:6" ht="15.75" x14ac:dyDescent="0.3">
      <c r="A1140" s="4"/>
      <c r="B1140" s="4"/>
      <c r="C1140" s="4"/>
      <c r="D1140" s="4"/>
      <c r="E1140" s="4"/>
      <c r="F1140" s="4"/>
    </row>
    <row r="1141" spans="1:6" ht="15.75" x14ac:dyDescent="0.3">
      <c r="A1141" s="4"/>
      <c r="B1141" s="4"/>
      <c r="C1141" s="4"/>
      <c r="D1141" s="4"/>
      <c r="E1141" s="4"/>
      <c r="F1141" s="4"/>
    </row>
    <row r="1142" spans="1:6" ht="15.75" x14ac:dyDescent="0.3">
      <c r="A1142" s="4"/>
      <c r="B1142" s="4"/>
      <c r="C1142" s="4"/>
      <c r="D1142" s="4"/>
      <c r="E1142" s="4"/>
      <c r="F1142" s="4"/>
    </row>
    <row r="1143" spans="1:6" ht="15.75" x14ac:dyDescent="0.3">
      <c r="A1143" s="4"/>
      <c r="B1143" s="4"/>
      <c r="C1143" s="4"/>
      <c r="D1143" s="4"/>
      <c r="E1143" s="4"/>
      <c r="F1143" s="4"/>
    </row>
    <row r="1144" spans="1:6" ht="15.75" x14ac:dyDescent="0.3">
      <c r="A1144" s="4"/>
      <c r="B1144" s="4"/>
      <c r="C1144" s="4"/>
      <c r="D1144" s="4"/>
      <c r="E1144" s="4"/>
      <c r="F1144" s="4"/>
    </row>
    <row r="1145" spans="1:6" ht="15.75" x14ac:dyDescent="0.3">
      <c r="A1145" s="4"/>
      <c r="B1145" s="4"/>
      <c r="C1145" s="4"/>
      <c r="D1145" s="4"/>
      <c r="E1145" s="4"/>
      <c r="F1145" s="4"/>
    </row>
    <row r="1146" spans="1:6" ht="15.75" x14ac:dyDescent="0.3">
      <c r="A1146" s="4"/>
      <c r="B1146" s="4"/>
      <c r="C1146" s="4"/>
      <c r="D1146" s="4"/>
      <c r="E1146" s="4"/>
      <c r="F1146" s="4"/>
    </row>
    <row r="1147" spans="1:6" ht="15.75" x14ac:dyDescent="0.3">
      <c r="A1147" s="4"/>
      <c r="B1147" s="4"/>
      <c r="C1147" s="4"/>
      <c r="D1147" s="4"/>
      <c r="E1147" s="4"/>
      <c r="F1147" s="4"/>
    </row>
    <row r="1148" spans="1:6" ht="15.75" x14ac:dyDescent="0.3">
      <c r="A1148" s="4"/>
      <c r="B1148" s="4"/>
      <c r="C1148" s="4"/>
      <c r="D1148" s="4"/>
      <c r="E1148" s="4"/>
      <c r="F1148" s="4"/>
    </row>
    <row r="1149" spans="1:6" ht="15.75" x14ac:dyDescent="0.3">
      <c r="A1149" s="4"/>
      <c r="B1149" s="4"/>
      <c r="C1149" s="4"/>
      <c r="D1149" s="4"/>
      <c r="E1149" s="4"/>
      <c r="F1149" s="4"/>
    </row>
    <row r="1150" spans="1:6" ht="15.75" x14ac:dyDescent="0.3">
      <c r="A1150" s="4"/>
      <c r="B1150" s="4"/>
      <c r="C1150" s="4"/>
      <c r="D1150" s="4"/>
      <c r="E1150" s="4"/>
      <c r="F1150" s="4"/>
    </row>
    <row r="1151" spans="1:6" ht="15.75" x14ac:dyDescent="0.3">
      <c r="A1151" s="4"/>
      <c r="B1151" s="4"/>
      <c r="C1151" s="4"/>
      <c r="D1151" s="4"/>
      <c r="E1151" s="4"/>
      <c r="F1151" s="4"/>
    </row>
    <row r="1152" spans="1:6" ht="15.75" x14ac:dyDescent="0.3">
      <c r="A1152" s="4"/>
      <c r="B1152" s="4"/>
      <c r="C1152" s="4"/>
      <c r="D1152" s="4"/>
      <c r="E1152" s="4"/>
      <c r="F1152" s="4"/>
    </row>
    <row r="1153" spans="1:6" ht="15.75" x14ac:dyDescent="0.3">
      <c r="A1153" s="4"/>
      <c r="B1153" s="4"/>
      <c r="C1153" s="4"/>
      <c r="D1153" s="4"/>
      <c r="E1153" s="4"/>
      <c r="F1153" s="4"/>
    </row>
    <row r="1154" spans="1:6" ht="15.75" x14ac:dyDescent="0.3">
      <c r="A1154" s="4"/>
      <c r="B1154" s="4"/>
      <c r="C1154" s="4"/>
      <c r="D1154" s="4"/>
      <c r="E1154" s="4"/>
      <c r="F1154" s="4"/>
    </row>
    <row r="1155" spans="1:6" ht="15.75" x14ac:dyDescent="0.3">
      <c r="A1155" s="4"/>
      <c r="B1155" s="4"/>
      <c r="C1155" s="4"/>
      <c r="D1155" s="4"/>
      <c r="E1155" s="4"/>
      <c r="F1155" s="4"/>
    </row>
    <row r="1156" spans="1:6" ht="15.75" x14ac:dyDescent="0.3">
      <c r="A1156" s="4"/>
      <c r="B1156" s="4"/>
      <c r="C1156" s="4"/>
      <c r="D1156" s="4"/>
      <c r="E1156" s="4"/>
      <c r="F1156" s="4"/>
    </row>
    <row r="1157" spans="1:6" ht="15.75" x14ac:dyDescent="0.3">
      <c r="A1157" s="4"/>
      <c r="B1157" s="4"/>
      <c r="C1157" s="4"/>
      <c r="D1157" s="4"/>
      <c r="E1157" s="4"/>
      <c r="F1157" s="4"/>
    </row>
    <row r="1158" spans="1:6" ht="15.75" x14ac:dyDescent="0.3">
      <c r="A1158" s="4"/>
      <c r="B1158" s="4"/>
      <c r="C1158" s="4"/>
      <c r="D1158" s="4"/>
      <c r="E1158" s="4"/>
      <c r="F1158" s="4"/>
    </row>
    <row r="1159" spans="1:6" ht="15.75" x14ac:dyDescent="0.3">
      <c r="A1159" s="4"/>
      <c r="B1159" s="4"/>
      <c r="C1159" s="4"/>
      <c r="D1159" s="4"/>
      <c r="E1159" s="4"/>
      <c r="F1159" s="4"/>
    </row>
    <row r="1160" spans="1:6" ht="15.75" x14ac:dyDescent="0.3">
      <c r="A1160" s="4"/>
      <c r="B1160" s="4"/>
      <c r="C1160" s="4"/>
      <c r="D1160" s="4"/>
      <c r="E1160" s="4"/>
      <c r="F1160" s="4"/>
    </row>
    <row r="1161" spans="1:6" ht="15.75" x14ac:dyDescent="0.3">
      <c r="A1161" s="4"/>
      <c r="B1161" s="4"/>
      <c r="C1161" s="4"/>
      <c r="D1161" s="4"/>
      <c r="E1161" s="4"/>
      <c r="F1161" s="4"/>
    </row>
    <row r="1162" spans="1:6" ht="15.75" x14ac:dyDescent="0.3">
      <c r="A1162" s="4"/>
      <c r="B1162" s="4"/>
      <c r="C1162" s="4"/>
      <c r="D1162" s="4"/>
      <c r="E1162" s="4"/>
      <c r="F1162" s="4"/>
    </row>
    <row r="1163" spans="1:6" ht="15.75" x14ac:dyDescent="0.3">
      <c r="A1163" s="4"/>
      <c r="B1163" s="4"/>
      <c r="C1163" s="4"/>
      <c r="D1163" s="4"/>
      <c r="E1163" s="4"/>
      <c r="F1163" s="4"/>
    </row>
    <row r="1164" spans="1:6" ht="15.75" x14ac:dyDescent="0.3">
      <c r="A1164" s="4"/>
      <c r="B1164" s="4"/>
      <c r="C1164" s="4"/>
      <c r="D1164" s="4"/>
      <c r="E1164" s="4"/>
      <c r="F1164" s="4"/>
    </row>
    <row r="1165" spans="1:6" ht="15.75" x14ac:dyDescent="0.3">
      <c r="A1165" s="4"/>
      <c r="B1165" s="4"/>
      <c r="C1165" s="4"/>
      <c r="D1165" s="4"/>
      <c r="E1165" s="4"/>
      <c r="F1165" s="4"/>
    </row>
    <row r="1166" spans="1:6" ht="15.75" x14ac:dyDescent="0.3">
      <c r="A1166" s="4"/>
      <c r="B1166" s="4"/>
      <c r="C1166" s="4"/>
      <c r="D1166" s="4"/>
      <c r="E1166" s="4"/>
      <c r="F1166" s="4"/>
    </row>
    <row r="1167" spans="1:6" ht="15.75" x14ac:dyDescent="0.3">
      <c r="A1167" s="4"/>
      <c r="B1167" s="4"/>
      <c r="C1167" s="4"/>
      <c r="D1167" s="4"/>
      <c r="E1167" s="4"/>
      <c r="F1167" s="4"/>
    </row>
    <row r="1168" spans="1:6" ht="15.75" x14ac:dyDescent="0.3">
      <c r="A1168" s="4"/>
      <c r="B1168" s="4"/>
      <c r="C1168" s="4"/>
      <c r="D1168" s="4"/>
      <c r="E1168" s="4"/>
      <c r="F1168" s="4"/>
    </row>
    <row r="1169" spans="1:6" ht="15.75" x14ac:dyDescent="0.3">
      <c r="A1169" s="4"/>
      <c r="B1169" s="4"/>
      <c r="C1169" s="4"/>
      <c r="D1169" s="4"/>
      <c r="E1169" s="4"/>
      <c r="F1169" s="4"/>
    </row>
    <row r="1170" spans="1:6" ht="15.75" x14ac:dyDescent="0.3">
      <c r="A1170" s="4"/>
      <c r="B1170" s="4"/>
      <c r="C1170" s="4"/>
      <c r="D1170" s="4"/>
      <c r="E1170" s="4"/>
      <c r="F1170" s="4"/>
    </row>
    <row r="1171" spans="1:6" ht="15.75" x14ac:dyDescent="0.3">
      <c r="A1171" s="4"/>
      <c r="B1171" s="4"/>
      <c r="C1171" s="4"/>
      <c r="D1171" s="4"/>
      <c r="E1171" s="4"/>
      <c r="F1171" s="4"/>
    </row>
    <row r="1172" spans="1:6" ht="15.75" x14ac:dyDescent="0.3">
      <c r="A1172" s="4"/>
      <c r="B1172" s="4"/>
      <c r="C1172" s="4"/>
      <c r="D1172" s="4"/>
      <c r="E1172" s="4"/>
      <c r="F1172" s="4"/>
    </row>
    <row r="1173" spans="1:6" ht="15.75" x14ac:dyDescent="0.3">
      <c r="A1173" s="4"/>
      <c r="B1173" s="4"/>
      <c r="C1173" s="4"/>
      <c r="D1173" s="4"/>
      <c r="E1173" s="4"/>
      <c r="F1173" s="4"/>
    </row>
    <row r="1174" spans="1:6" ht="15.75" x14ac:dyDescent="0.3">
      <c r="A1174" s="4"/>
      <c r="B1174" s="4"/>
      <c r="C1174" s="4"/>
      <c r="D1174" s="4"/>
      <c r="E1174" s="4"/>
      <c r="F1174" s="4"/>
    </row>
    <row r="1175" spans="1:6" ht="15.75" x14ac:dyDescent="0.3">
      <c r="A1175" s="4"/>
      <c r="B1175" s="4"/>
      <c r="C1175" s="4"/>
      <c r="D1175" s="4"/>
      <c r="E1175" s="4"/>
      <c r="F1175" s="4"/>
    </row>
    <row r="1176" spans="1:6" ht="15.75" x14ac:dyDescent="0.3">
      <c r="A1176" s="4"/>
      <c r="B1176" s="4"/>
      <c r="C1176" s="4"/>
      <c r="D1176" s="4"/>
      <c r="E1176" s="4"/>
      <c r="F1176" s="4"/>
    </row>
    <row r="1177" spans="1:6" ht="15.75" x14ac:dyDescent="0.3">
      <c r="A1177" s="4"/>
      <c r="B1177" s="4"/>
      <c r="C1177" s="4"/>
      <c r="D1177" s="4"/>
      <c r="E1177" s="4"/>
      <c r="F1177" s="4"/>
    </row>
    <row r="1178" spans="1:6" ht="15.75" x14ac:dyDescent="0.3">
      <c r="A1178" s="4"/>
      <c r="B1178" s="4"/>
      <c r="C1178" s="4"/>
      <c r="D1178" s="4"/>
      <c r="E1178" s="4"/>
      <c r="F1178" s="4"/>
    </row>
    <row r="1179" spans="1:6" ht="15.75" x14ac:dyDescent="0.3">
      <c r="A1179" s="4"/>
      <c r="B1179" s="4"/>
      <c r="C1179" s="4"/>
      <c r="D1179" s="4"/>
      <c r="E1179" s="4"/>
      <c r="F1179" s="4"/>
    </row>
    <row r="1180" spans="1:6" ht="15.75" x14ac:dyDescent="0.3">
      <c r="A1180" s="4"/>
      <c r="B1180" s="4"/>
      <c r="C1180" s="4"/>
      <c r="D1180" s="4"/>
      <c r="E1180" s="4"/>
      <c r="F1180" s="4"/>
    </row>
    <row r="1181" spans="1:6" ht="15.75" x14ac:dyDescent="0.3">
      <c r="A1181" s="4"/>
      <c r="B1181" s="4"/>
      <c r="C1181" s="4"/>
      <c r="D1181" s="4"/>
      <c r="E1181" s="4"/>
      <c r="F1181" s="4"/>
    </row>
    <row r="1182" spans="1:6" ht="15.75" x14ac:dyDescent="0.3">
      <c r="A1182" s="4"/>
      <c r="B1182" s="4"/>
      <c r="C1182" s="4"/>
      <c r="D1182" s="4"/>
      <c r="E1182" s="4"/>
      <c r="F1182" s="4"/>
    </row>
    <row r="1183" spans="1:6" ht="15.75" x14ac:dyDescent="0.3">
      <c r="A1183" s="4"/>
      <c r="B1183" s="4"/>
      <c r="C1183" s="4"/>
      <c r="D1183" s="4"/>
      <c r="E1183" s="4"/>
      <c r="F1183" s="4"/>
    </row>
    <row r="1184" spans="1:6" ht="15.75" x14ac:dyDescent="0.3">
      <c r="A1184" s="4"/>
      <c r="B1184" s="4"/>
      <c r="C1184" s="4"/>
      <c r="D1184" s="4"/>
      <c r="E1184" s="4"/>
      <c r="F1184" s="4"/>
    </row>
    <row r="1185" spans="1:6" ht="15.75" x14ac:dyDescent="0.3">
      <c r="A1185" s="4"/>
      <c r="B1185" s="4"/>
      <c r="C1185" s="4"/>
      <c r="D1185" s="4"/>
      <c r="E1185" s="4"/>
      <c r="F1185" s="4"/>
    </row>
    <row r="1186" spans="1:6" ht="15.75" x14ac:dyDescent="0.3">
      <c r="A1186" s="4"/>
      <c r="B1186" s="4"/>
      <c r="C1186" s="4"/>
      <c r="D1186" s="4"/>
      <c r="E1186" s="4"/>
      <c r="F1186" s="4"/>
    </row>
    <row r="1187" spans="1:6" ht="15.75" x14ac:dyDescent="0.3">
      <c r="A1187" s="4"/>
      <c r="B1187" s="4"/>
      <c r="C1187" s="4"/>
      <c r="D1187" s="4"/>
      <c r="E1187" s="4"/>
      <c r="F1187" s="4"/>
    </row>
    <row r="1188" spans="1:6" ht="15.75" x14ac:dyDescent="0.3">
      <c r="A1188" s="4"/>
      <c r="B1188" s="4"/>
      <c r="C1188" s="4"/>
      <c r="D1188" s="4"/>
      <c r="E1188" s="4"/>
      <c r="F1188" s="4"/>
    </row>
    <row r="1189" spans="1:6" ht="15.75" x14ac:dyDescent="0.3">
      <c r="A1189" s="4"/>
      <c r="B1189" s="4"/>
      <c r="C1189" s="4"/>
      <c r="D1189" s="4"/>
      <c r="E1189" s="4"/>
      <c r="F1189" s="4"/>
    </row>
    <row r="1190" spans="1:6" ht="15.75" x14ac:dyDescent="0.3">
      <c r="A1190" s="4"/>
      <c r="B1190" s="4"/>
      <c r="C1190" s="4"/>
      <c r="D1190" s="4"/>
      <c r="E1190" s="4"/>
      <c r="F1190" s="4"/>
    </row>
    <row r="1191" spans="1:6" ht="15.75" x14ac:dyDescent="0.3">
      <c r="A1191" s="4"/>
      <c r="B1191" s="4"/>
      <c r="C1191" s="4"/>
      <c r="D1191" s="4"/>
      <c r="E1191" s="4"/>
      <c r="F1191" s="4"/>
    </row>
    <row r="1192" spans="1:6" ht="15.75" x14ac:dyDescent="0.3">
      <c r="A1192" s="4"/>
      <c r="B1192" s="4"/>
      <c r="C1192" s="4"/>
      <c r="D1192" s="4"/>
      <c r="E1192" s="4"/>
      <c r="F1192" s="4"/>
    </row>
    <row r="1193" spans="1:6" ht="15.75" x14ac:dyDescent="0.3">
      <c r="A1193" s="4"/>
      <c r="B1193" s="4"/>
      <c r="C1193" s="4"/>
      <c r="D1193" s="4"/>
      <c r="E1193" s="4"/>
      <c r="F1193" s="4"/>
    </row>
    <row r="1194" spans="1:6" ht="15.75" x14ac:dyDescent="0.3">
      <c r="A1194" s="4"/>
      <c r="B1194" s="4"/>
      <c r="C1194" s="4"/>
      <c r="D1194" s="4"/>
      <c r="E1194" s="4"/>
      <c r="F1194" s="4"/>
    </row>
    <row r="1195" spans="1:6" ht="15.75" x14ac:dyDescent="0.3">
      <c r="A1195" s="4"/>
      <c r="B1195" s="4"/>
      <c r="C1195" s="4"/>
      <c r="D1195" s="4"/>
      <c r="E1195" s="4"/>
      <c r="F1195" s="4"/>
    </row>
    <row r="1196" spans="1:6" ht="15.75" x14ac:dyDescent="0.3">
      <c r="A1196" s="4"/>
      <c r="B1196" s="4"/>
      <c r="C1196" s="4"/>
      <c r="D1196" s="4"/>
      <c r="E1196" s="4"/>
      <c r="F1196" s="4"/>
    </row>
    <row r="1197" spans="1:6" ht="15.75" x14ac:dyDescent="0.3">
      <c r="A1197" s="4"/>
      <c r="B1197" s="4"/>
      <c r="C1197" s="4"/>
      <c r="D1197" s="4"/>
      <c r="E1197" s="4"/>
      <c r="F1197" s="4"/>
    </row>
    <row r="1198" spans="1:6" ht="15.75" x14ac:dyDescent="0.3">
      <c r="A1198" s="4"/>
      <c r="B1198" s="4"/>
      <c r="C1198" s="4"/>
      <c r="D1198" s="4"/>
      <c r="E1198" s="4"/>
      <c r="F1198" s="4"/>
    </row>
    <row r="1199" spans="1:6" ht="15.75" x14ac:dyDescent="0.3">
      <c r="A1199" s="4"/>
      <c r="B1199" s="4"/>
      <c r="C1199" s="4"/>
      <c r="D1199" s="4"/>
      <c r="E1199" s="4"/>
      <c r="F1199" s="4"/>
    </row>
    <row r="1200" spans="1:6" ht="15.75" x14ac:dyDescent="0.3">
      <c r="A1200" s="4"/>
      <c r="B1200" s="4"/>
      <c r="C1200" s="4"/>
      <c r="D1200" s="4"/>
      <c r="E1200" s="4"/>
      <c r="F1200" s="4"/>
    </row>
    <row r="1201" spans="1:6" ht="15.75" x14ac:dyDescent="0.3">
      <c r="A1201" s="4"/>
      <c r="B1201" s="4"/>
      <c r="C1201" s="4"/>
      <c r="D1201" s="4"/>
      <c r="E1201" s="4"/>
      <c r="F1201" s="4"/>
    </row>
    <row r="1202" spans="1:6" ht="15.75" x14ac:dyDescent="0.3">
      <c r="A1202" s="4"/>
      <c r="B1202" s="4"/>
      <c r="C1202" s="4"/>
      <c r="D1202" s="4"/>
      <c r="E1202" s="4"/>
      <c r="F1202" s="4"/>
    </row>
    <row r="1203" spans="1:6" ht="15.75" x14ac:dyDescent="0.3">
      <c r="A1203" s="4"/>
      <c r="B1203" s="4"/>
      <c r="C1203" s="4"/>
      <c r="D1203" s="4"/>
      <c r="E1203" s="4"/>
      <c r="F1203" s="4"/>
    </row>
    <row r="1204" spans="1:6" ht="15.75" x14ac:dyDescent="0.3">
      <c r="A1204" s="4"/>
      <c r="B1204" s="4"/>
      <c r="C1204" s="4"/>
      <c r="D1204" s="4"/>
      <c r="E1204" s="4"/>
      <c r="F1204" s="4"/>
    </row>
    <row r="1205" spans="1:6" ht="15.75" x14ac:dyDescent="0.3">
      <c r="A1205" s="4"/>
      <c r="B1205" s="4"/>
      <c r="C1205" s="4"/>
      <c r="D1205" s="4"/>
      <c r="E1205" s="4"/>
      <c r="F1205" s="4"/>
    </row>
    <row r="1206" spans="1:6" ht="15.75" x14ac:dyDescent="0.3">
      <c r="A1206" s="4"/>
      <c r="B1206" s="4"/>
      <c r="C1206" s="4"/>
      <c r="D1206" s="4"/>
      <c r="E1206" s="4"/>
      <c r="F1206" s="4"/>
    </row>
    <row r="1207" spans="1:6" ht="15.75" x14ac:dyDescent="0.3">
      <c r="A1207" s="4"/>
      <c r="B1207" s="4"/>
      <c r="C1207" s="4"/>
      <c r="D1207" s="4"/>
      <c r="E1207" s="4"/>
      <c r="F1207" s="4"/>
    </row>
    <row r="1208" spans="1:6" ht="15.75" x14ac:dyDescent="0.3">
      <c r="A1208" s="4"/>
      <c r="B1208" s="4"/>
      <c r="C1208" s="4"/>
      <c r="D1208" s="4"/>
      <c r="E1208" s="4"/>
      <c r="F1208" s="4"/>
    </row>
    <row r="1209" spans="1:6" ht="15.75" x14ac:dyDescent="0.3">
      <c r="A1209" s="4"/>
      <c r="B1209" s="4"/>
      <c r="C1209" s="4"/>
      <c r="D1209" s="4"/>
      <c r="E1209" s="4"/>
      <c r="F1209" s="4"/>
    </row>
    <row r="1210" spans="1:6" ht="15.75" x14ac:dyDescent="0.3">
      <c r="A1210" s="4"/>
      <c r="B1210" s="4"/>
      <c r="C1210" s="4"/>
      <c r="D1210" s="4"/>
      <c r="E1210" s="4"/>
      <c r="F1210" s="4"/>
    </row>
    <row r="1211" spans="1:6" ht="15.75" x14ac:dyDescent="0.3">
      <c r="A1211" s="4"/>
      <c r="B1211" s="4"/>
      <c r="C1211" s="4"/>
      <c r="D1211" s="4"/>
      <c r="E1211" s="4"/>
      <c r="F1211" s="4"/>
    </row>
    <row r="1212" spans="1:6" ht="15.75" x14ac:dyDescent="0.3">
      <c r="A1212" s="4"/>
      <c r="B1212" s="4"/>
      <c r="C1212" s="4"/>
      <c r="D1212" s="4"/>
      <c r="E1212" s="4"/>
      <c r="F1212" s="4"/>
    </row>
    <row r="1213" spans="1:6" ht="15.75" x14ac:dyDescent="0.3">
      <c r="A1213" s="4"/>
      <c r="B1213" s="4"/>
      <c r="C1213" s="4"/>
      <c r="D1213" s="4"/>
      <c r="E1213" s="4"/>
      <c r="F1213" s="4"/>
    </row>
    <row r="1214" spans="1:6" ht="15.75" x14ac:dyDescent="0.3">
      <c r="A1214" s="4"/>
      <c r="B1214" s="4"/>
      <c r="C1214" s="4"/>
      <c r="D1214" s="4"/>
      <c r="E1214" s="4"/>
      <c r="F1214" s="4"/>
    </row>
    <row r="1215" spans="1:6" ht="15.75" x14ac:dyDescent="0.3">
      <c r="A1215" s="4"/>
      <c r="B1215" s="4"/>
      <c r="C1215" s="4"/>
      <c r="D1215" s="4"/>
      <c r="E1215" s="4"/>
      <c r="F1215" s="4"/>
    </row>
    <row r="1216" spans="1:6" ht="15.75" x14ac:dyDescent="0.3">
      <c r="A1216" s="4"/>
      <c r="B1216" s="4"/>
      <c r="C1216" s="4"/>
      <c r="D1216" s="4"/>
      <c r="E1216" s="4"/>
      <c r="F1216" s="4"/>
    </row>
    <row r="1217" spans="1:6" ht="15.75" x14ac:dyDescent="0.3">
      <c r="A1217" s="4"/>
      <c r="B1217" s="4"/>
      <c r="C1217" s="4"/>
      <c r="D1217" s="4"/>
      <c r="E1217" s="4"/>
      <c r="F1217" s="4"/>
    </row>
    <row r="1218" spans="1:6" ht="15.75" x14ac:dyDescent="0.3">
      <c r="A1218" s="4"/>
      <c r="B1218" s="4"/>
      <c r="C1218" s="4"/>
      <c r="D1218" s="4"/>
      <c r="E1218" s="4"/>
      <c r="F1218" s="4"/>
    </row>
    <row r="1219" spans="1:6" ht="15.75" x14ac:dyDescent="0.3">
      <c r="A1219" s="4"/>
      <c r="B1219" s="4"/>
      <c r="C1219" s="4"/>
      <c r="D1219" s="4"/>
      <c r="E1219" s="4"/>
      <c r="F1219" s="4"/>
    </row>
    <row r="1220" spans="1:6" ht="15.75" x14ac:dyDescent="0.3">
      <c r="A1220" s="4"/>
      <c r="B1220" s="4"/>
      <c r="C1220" s="4"/>
      <c r="D1220" s="4"/>
      <c r="E1220" s="4"/>
      <c r="F1220" s="4"/>
    </row>
    <row r="1221" spans="1:6" ht="15.75" x14ac:dyDescent="0.3">
      <c r="A1221" s="4"/>
      <c r="B1221" s="4"/>
      <c r="C1221" s="4"/>
      <c r="D1221" s="4"/>
      <c r="E1221" s="4"/>
      <c r="F1221" s="4"/>
    </row>
    <row r="1222" spans="1:6" ht="15.75" x14ac:dyDescent="0.3">
      <c r="A1222" s="4"/>
      <c r="B1222" s="4"/>
      <c r="C1222" s="4"/>
      <c r="D1222" s="4"/>
      <c r="E1222" s="4"/>
      <c r="F1222" s="4"/>
    </row>
    <row r="1223" spans="1:6" ht="15.75" x14ac:dyDescent="0.3">
      <c r="A1223" s="4"/>
      <c r="B1223" s="4"/>
      <c r="C1223" s="4"/>
      <c r="D1223" s="4"/>
      <c r="E1223" s="4"/>
      <c r="F1223" s="4"/>
    </row>
    <row r="1224" spans="1:6" ht="15.75" x14ac:dyDescent="0.3">
      <c r="A1224" s="4"/>
      <c r="B1224" s="4"/>
      <c r="C1224" s="4"/>
      <c r="D1224" s="4"/>
      <c r="E1224" s="4"/>
      <c r="F1224" s="4"/>
    </row>
    <row r="1225" spans="1:6" ht="15.75" x14ac:dyDescent="0.3">
      <c r="A1225" s="4"/>
      <c r="B1225" s="4"/>
      <c r="C1225" s="4"/>
      <c r="D1225" s="4"/>
      <c r="E1225" s="4"/>
      <c r="F1225" s="4"/>
    </row>
    <row r="1226" spans="1:6" ht="15.75" x14ac:dyDescent="0.3">
      <c r="A1226" s="4"/>
      <c r="B1226" s="4"/>
      <c r="C1226" s="4"/>
      <c r="D1226" s="4"/>
      <c r="E1226" s="4"/>
      <c r="F1226" s="4"/>
    </row>
    <row r="1227" spans="1:6" ht="15.75" x14ac:dyDescent="0.3">
      <c r="A1227" s="4"/>
      <c r="B1227" s="4"/>
      <c r="C1227" s="4"/>
      <c r="D1227" s="4"/>
      <c r="E1227" s="4"/>
      <c r="F1227" s="4"/>
    </row>
    <row r="1228" spans="1:6" ht="15.75" x14ac:dyDescent="0.3">
      <c r="A1228" s="4"/>
      <c r="B1228" s="4"/>
      <c r="C1228" s="4"/>
      <c r="D1228" s="4"/>
      <c r="E1228" s="4"/>
      <c r="F1228" s="4"/>
    </row>
    <row r="1229" spans="1:6" ht="15.75" x14ac:dyDescent="0.3">
      <c r="A1229" s="4"/>
      <c r="B1229" s="4"/>
      <c r="C1229" s="4"/>
      <c r="D1229" s="4"/>
      <c r="E1229" s="4"/>
      <c r="F1229" s="4"/>
    </row>
    <row r="1230" spans="1:6" ht="15.75" x14ac:dyDescent="0.3">
      <c r="A1230" s="4"/>
      <c r="B1230" s="4"/>
      <c r="C1230" s="4"/>
      <c r="D1230" s="4"/>
      <c r="E1230" s="4"/>
      <c r="F1230" s="4"/>
    </row>
    <row r="1231" spans="1:6" ht="15.75" x14ac:dyDescent="0.3">
      <c r="A1231" s="4"/>
      <c r="B1231" s="4"/>
      <c r="C1231" s="4"/>
      <c r="D1231" s="4"/>
      <c r="E1231" s="4"/>
      <c r="F1231" s="4"/>
    </row>
    <row r="1232" spans="1:6" ht="15.75" x14ac:dyDescent="0.3">
      <c r="A1232" s="4"/>
      <c r="B1232" s="4"/>
      <c r="C1232" s="4"/>
      <c r="D1232" s="4"/>
      <c r="E1232" s="4"/>
      <c r="F1232" s="4"/>
    </row>
    <row r="1233" spans="1:6" ht="15.75" x14ac:dyDescent="0.3">
      <c r="A1233" s="4"/>
      <c r="B1233" s="4"/>
      <c r="C1233" s="4"/>
      <c r="D1233" s="4"/>
      <c r="E1233" s="4"/>
      <c r="F1233" s="4"/>
    </row>
    <row r="1234" spans="1:6" ht="15.75" x14ac:dyDescent="0.3">
      <c r="A1234" s="4"/>
      <c r="B1234" s="4"/>
      <c r="C1234" s="4"/>
      <c r="D1234" s="4"/>
      <c r="E1234" s="4"/>
      <c r="F1234" s="4"/>
    </row>
    <row r="1235" spans="1:6" ht="15.75" x14ac:dyDescent="0.3">
      <c r="A1235" s="4"/>
      <c r="B1235" s="4"/>
      <c r="C1235" s="4"/>
      <c r="D1235" s="4"/>
      <c r="E1235" s="4"/>
      <c r="F1235" s="4"/>
    </row>
    <row r="1236" spans="1:6" ht="15.75" x14ac:dyDescent="0.3">
      <c r="A1236" s="4"/>
      <c r="B1236" s="4"/>
      <c r="C1236" s="4"/>
      <c r="D1236" s="4"/>
      <c r="E1236" s="4"/>
      <c r="F1236" s="4"/>
    </row>
    <row r="1237" spans="1:6" ht="15.75" x14ac:dyDescent="0.3">
      <c r="A1237" s="4"/>
      <c r="B1237" s="4"/>
      <c r="C1237" s="4"/>
      <c r="D1237" s="4"/>
      <c r="E1237" s="4"/>
      <c r="F1237" s="4"/>
    </row>
    <row r="1238" spans="1:6" ht="15.75" x14ac:dyDescent="0.3">
      <c r="A1238" s="4"/>
      <c r="B1238" s="4"/>
      <c r="C1238" s="4"/>
      <c r="D1238" s="4"/>
      <c r="E1238" s="4"/>
      <c r="F1238" s="4"/>
    </row>
    <row r="1239" spans="1:6" ht="15.75" x14ac:dyDescent="0.3">
      <c r="A1239" s="4"/>
      <c r="B1239" s="4"/>
      <c r="C1239" s="4"/>
      <c r="D1239" s="4"/>
      <c r="E1239" s="4"/>
      <c r="F1239" s="4"/>
    </row>
    <row r="1240" spans="1:6" ht="15.75" x14ac:dyDescent="0.3">
      <c r="A1240" s="4"/>
      <c r="B1240" s="4"/>
      <c r="C1240" s="4"/>
      <c r="D1240" s="4"/>
      <c r="E1240" s="4"/>
      <c r="F1240" s="4"/>
    </row>
    <row r="1241" spans="1:6" ht="15.75" x14ac:dyDescent="0.3">
      <c r="A1241" s="4"/>
      <c r="B1241" s="4"/>
      <c r="C1241" s="4"/>
      <c r="D1241" s="4"/>
      <c r="E1241" s="4"/>
      <c r="F1241" s="4"/>
    </row>
    <row r="1242" spans="1:6" ht="15.75" x14ac:dyDescent="0.3">
      <c r="A1242" s="4"/>
      <c r="B1242" s="4"/>
      <c r="C1242" s="4"/>
      <c r="D1242" s="4"/>
      <c r="E1242" s="4"/>
      <c r="F1242" s="4"/>
    </row>
    <row r="1243" spans="1:6" ht="15.75" x14ac:dyDescent="0.3">
      <c r="A1243" s="4"/>
      <c r="B1243" s="4"/>
      <c r="C1243" s="4"/>
      <c r="D1243" s="4"/>
      <c r="E1243" s="4"/>
      <c r="F1243" s="4"/>
    </row>
    <row r="1244" spans="1:6" ht="15.75" x14ac:dyDescent="0.3">
      <c r="A1244" s="4"/>
      <c r="B1244" s="4"/>
      <c r="C1244" s="4"/>
      <c r="D1244" s="4"/>
      <c r="E1244" s="4"/>
      <c r="F1244" s="4"/>
    </row>
    <row r="1245" spans="1:6" ht="15.75" x14ac:dyDescent="0.3">
      <c r="A1245" s="4"/>
      <c r="B1245" s="4"/>
      <c r="C1245" s="4"/>
      <c r="D1245" s="4"/>
      <c r="E1245" s="4"/>
      <c r="F1245" s="4"/>
    </row>
    <row r="1246" spans="1:6" ht="15.75" x14ac:dyDescent="0.3">
      <c r="A1246" s="4"/>
      <c r="B1246" s="4"/>
      <c r="C1246" s="4"/>
      <c r="D1246" s="4"/>
      <c r="E1246" s="4"/>
      <c r="F1246" s="4"/>
    </row>
    <row r="1247" spans="1:6" ht="15.75" x14ac:dyDescent="0.3">
      <c r="A1247" s="4"/>
      <c r="B1247" s="4"/>
      <c r="C1247" s="4"/>
      <c r="D1247" s="4"/>
      <c r="E1247" s="4"/>
      <c r="F1247" s="4"/>
    </row>
    <row r="1248" spans="1:6" ht="15.75" x14ac:dyDescent="0.3">
      <c r="A1248" s="4"/>
      <c r="B1248" s="4"/>
      <c r="C1248" s="4"/>
      <c r="D1248" s="4"/>
      <c r="E1248" s="4"/>
      <c r="F1248" s="4"/>
    </row>
    <row r="1249" spans="1:6" ht="15.75" x14ac:dyDescent="0.3">
      <c r="A1249" s="4"/>
      <c r="B1249" s="4"/>
      <c r="C1249" s="4"/>
      <c r="D1249" s="4"/>
      <c r="E1249" s="4"/>
      <c r="F1249" s="4"/>
    </row>
    <row r="1250" spans="1:6" ht="15.75" x14ac:dyDescent="0.3">
      <c r="A1250" s="4"/>
      <c r="B1250" s="4"/>
      <c r="C1250" s="4"/>
      <c r="D1250" s="4"/>
      <c r="E1250" s="4"/>
      <c r="F1250" s="4"/>
    </row>
    <row r="1251" spans="1:6" ht="15.75" x14ac:dyDescent="0.3">
      <c r="A1251" s="4"/>
      <c r="B1251" s="4"/>
      <c r="C1251" s="4"/>
      <c r="D1251" s="4"/>
      <c r="E1251" s="4"/>
      <c r="F1251" s="4"/>
    </row>
    <row r="1252" spans="1:6" ht="15.75" x14ac:dyDescent="0.3">
      <c r="A1252" s="4"/>
      <c r="B1252" s="4"/>
      <c r="C1252" s="4"/>
      <c r="D1252" s="4"/>
      <c r="E1252" s="4"/>
      <c r="F1252" s="4"/>
    </row>
    <row r="1253" spans="1:6" ht="15.75" x14ac:dyDescent="0.3">
      <c r="A1253" s="4"/>
      <c r="B1253" s="4"/>
      <c r="C1253" s="4"/>
      <c r="D1253" s="4"/>
      <c r="E1253" s="4"/>
      <c r="F1253" s="4"/>
    </row>
    <row r="1254" spans="1:6" ht="15.75" x14ac:dyDescent="0.3">
      <c r="A1254" s="4"/>
      <c r="B1254" s="4"/>
      <c r="C1254" s="4"/>
      <c r="D1254" s="4"/>
      <c r="E1254" s="4"/>
      <c r="F1254" s="4"/>
    </row>
    <row r="1255" spans="1:6" ht="15.75" x14ac:dyDescent="0.3">
      <c r="A1255" s="4"/>
      <c r="B1255" s="4"/>
      <c r="C1255" s="4"/>
      <c r="D1255" s="4"/>
      <c r="E1255" s="4"/>
      <c r="F1255" s="4"/>
    </row>
    <row r="1256" spans="1:6" ht="15.75" x14ac:dyDescent="0.3">
      <c r="A1256" s="4"/>
      <c r="B1256" s="4"/>
      <c r="C1256" s="4"/>
      <c r="D1256" s="4"/>
      <c r="E1256" s="4"/>
      <c r="F1256" s="4"/>
    </row>
    <row r="1257" spans="1:6" ht="15.75" x14ac:dyDescent="0.3">
      <c r="A1257" s="4"/>
      <c r="B1257" s="4"/>
      <c r="C1257" s="4"/>
      <c r="D1257" s="4"/>
      <c r="E1257" s="4"/>
      <c r="F1257" s="4"/>
    </row>
    <row r="1258" spans="1:6" ht="15.75" x14ac:dyDescent="0.3">
      <c r="A1258" s="4"/>
      <c r="B1258" s="4"/>
      <c r="C1258" s="4"/>
      <c r="D1258" s="4"/>
      <c r="E1258" s="4"/>
      <c r="F1258" s="4"/>
    </row>
    <row r="1259" spans="1:6" ht="15.75" x14ac:dyDescent="0.3">
      <c r="A1259" s="4"/>
      <c r="B1259" s="4"/>
      <c r="C1259" s="4"/>
      <c r="D1259" s="4"/>
      <c r="E1259" s="4"/>
      <c r="F1259" s="4"/>
    </row>
    <row r="1260" spans="1:6" ht="15.75" x14ac:dyDescent="0.3">
      <c r="A1260" s="4"/>
      <c r="B1260" s="4"/>
      <c r="C1260" s="4"/>
      <c r="D1260" s="4"/>
      <c r="E1260" s="4"/>
      <c r="F1260" s="4"/>
    </row>
    <row r="1261" spans="1:6" ht="15.75" x14ac:dyDescent="0.3">
      <c r="A1261" s="4"/>
      <c r="B1261" s="4"/>
      <c r="C1261" s="4"/>
      <c r="D1261" s="4"/>
      <c r="E1261" s="4"/>
      <c r="F1261" s="4"/>
    </row>
    <row r="1262" spans="1:6" ht="15.75" x14ac:dyDescent="0.3">
      <c r="A1262" s="4"/>
      <c r="B1262" s="4"/>
      <c r="C1262" s="4"/>
      <c r="D1262" s="4"/>
      <c r="E1262" s="4"/>
      <c r="F1262" s="4"/>
    </row>
    <row r="1263" spans="1:6" ht="15.75" x14ac:dyDescent="0.3">
      <c r="A1263" s="4"/>
      <c r="B1263" s="4"/>
      <c r="C1263" s="4"/>
      <c r="D1263" s="4"/>
      <c r="E1263" s="4"/>
      <c r="F1263" s="4"/>
    </row>
    <row r="1264" spans="1:6" ht="15.75" x14ac:dyDescent="0.3">
      <c r="A1264" s="4"/>
      <c r="B1264" s="4"/>
      <c r="C1264" s="4"/>
      <c r="D1264" s="4"/>
      <c r="E1264" s="4"/>
      <c r="F1264" s="4"/>
    </row>
    <row r="1265" spans="1:6" ht="15.75" x14ac:dyDescent="0.3">
      <c r="A1265" s="4"/>
      <c r="B1265" s="4"/>
      <c r="C1265" s="4"/>
      <c r="D1265" s="4"/>
      <c r="E1265" s="4"/>
      <c r="F1265" s="4"/>
    </row>
    <row r="1266" spans="1:6" ht="15.75" x14ac:dyDescent="0.3">
      <c r="A1266" s="4"/>
      <c r="B1266" s="4"/>
      <c r="C1266" s="4"/>
      <c r="D1266" s="4"/>
      <c r="E1266" s="4"/>
      <c r="F1266" s="4"/>
    </row>
    <row r="1267" spans="1:6" ht="15.75" x14ac:dyDescent="0.3">
      <c r="A1267" s="4"/>
      <c r="B1267" s="4"/>
      <c r="C1267" s="4"/>
      <c r="D1267" s="4"/>
      <c r="E1267" s="4"/>
      <c r="F1267" s="4"/>
    </row>
    <row r="1268" spans="1:6" ht="15.75" x14ac:dyDescent="0.3">
      <c r="A1268" s="4"/>
      <c r="B1268" s="4"/>
      <c r="C1268" s="4"/>
      <c r="D1268" s="4"/>
      <c r="E1268" s="4"/>
      <c r="F1268" s="4"/>
    </row>
    <row r="1269" spans="1:6" ht="15.75" x14ac:dyDescent="0.3">
      <c r="A1269" s="4"/>
      <c r="B1269" s="4"/>
      <c r="C1269" s="4"/>
      <c r="D1269" s="4"/>
      <c r="E1269" s="4"/>
      <c r="F1269" s="4"/>
    </row>
    <row r="1270" spans="1:6" ht="15.75" x14ac:dyDescent="0.3">
      <c r="A1270" s="4"/>
      <c r="B1270" s="4"/>
      <c r="C1270" s="4"/>
      <c r="D1270" s="4"/>
      <c r="E1270" s="4"/>
      <c r="F1270" s="4"/>
    </row>
  </sheetData>
  <mergeCells count="1">
    <mergeCell ref="A4:C4"/>
  </mergeCells>
  <pageMargins left="0.70866141732283472" right="0.70866141732283472" top="0.74803149606299213" bottom="0.74803149606299213" header="0.31496062992125984" footer="0.31496062992125984"/>
  <pageSetup paperSize="9" scale="90" orientation="portrait" r:id="rId1"/>
  <headerFooter>
    <oddHeader xml:space="preserve">&amp;C
</oddHeader>
    <oddFooter>Página &amp;P</oddFooter>
  </headerFooter>
  <rowBreaks count="1" manualBreakCount="1">
    <brk id="42" max="5" man="1"/>
  </rowBreak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256"/>
  <sheetViews>
    <sheetView view="pageBreakPreview" zoomScale="130" zoomScaleNormal="100" zoomScaleSheetLayoutView="130" workbookViewId="0">
      <selection activeCell="G6" sqref="G6"/>
    </sheetView>
  </sheetViews>
  <sheetFormatPr baseColWidth="10" defaultRowHeight="15" x14ac:dyDescent="0.25"/>
  <cols>
    <col min="1" max="2" width="6.7109375" customWidth="1"/>
    <col min="3" max="3" width="46.7109375" customWidth="1"/>
    <col min="4" max="6" width="11.42578125" customWidth="1"/>
    <col min="8" max="10" width="11.7109375" bestFit="1" customWidth="1"/>
  </cols>
  <sheetData>
    <row r="2" spans="1:8" x14ac:dyDescent="0.25">
      <c r="A2" s="3" t="s">
        <v>305</v>
      </c>
    </row>
    <row r="4" spans="1:8" x14ac:dyDescent="0.25">
      <c r="A4" s="161" t="s">
        <v>349</v>
      </c>
      <c r="B4" s="162"/>
      <c r="C4" s="162"/>
    </row>
    <row r="5" spans="1:8" x14ac:dyDescent="0.25">
      <c r="A5" s="1"/>
    </row>
    <row r="6" spans="1:8" s="23" customFormat="1" ht="13.5" x14ac:dyDescent="0.25">
      <c r="A6" s="5" t="s">
        <v>41</v>
      </c>
      <c r="B6" s="24" t="s">
        <v>42</v>
      </c>
      <c r="C6" s="24" t="s">
        <v>43</v>
      </c>
      <c r="D6" s="24" t="s">
        <v>44</v>
      </c>
      <c r="E6" s="5" t="s">
        <v>45</v>
      </c>
      <c r="F6" s="5" t="s">
        <v>64</v>
      </c>
      <c r="G6" s="164" t="s">
        <v>886</v>
      </c>
      <c r="H6" s="165">
        <v>0.97499999999999998</v>
      </c>
    </row>
    <row r="8" spans="1:8" ht="15.75" x14ac:dyDescent="0.3">
      <c r="A8" s="4" t="s">
        <v>18</v>
      </c>
      <c r="B8" s="4" t="s">
        <v>3</v>
      </c>
      <c r="C8" s="1" t="s">
        <v>63</v>
      </c>
    </row>
    <row r="9" spans="1:8" ht="162" x14ac:dyDescent="0.3">
      <c r="A9" s="4"/>
      <c r="B9" s="4"/>
      <c r="C9" s="72" t="s">
        <v>339</v>
      </c>
      <c r="D9" s="30">
        <v>29.08</v>
      </c>
      <c r="E9" s="67">
        <f>H6*22.78</f>
        <v>22.2105</v>
      </c>
      <c r="F9" s="17">
        <f>D9*E9</f>
        <v>645.88133999999991</v>
      </c>
    </row>
    <row r="11" spans="1:8" ht="15.75" x14ac:dyDescent="0.3">
      <c r="A11" s="25">
        <v>9.1999999999999993</v>
      </c>
      <c r="B11" s="4" t="s">
        <v>3</v>
      </c>
      <c r="C11" s="49" t="s">
        <v>156</v>
      </c>
      <c r="D11" s="4"/>
      <c r="E11" s="30"/>
      <c r="F11" s="4"/>
    </row>
    <row r="12" spans="1:8" ht="121.5" customHeight="1" x14ac:dyDescent="0.3">
      <c r="A12" s="4"/>
      <c r="B12" s="4"/>
      <c r="C12" s="26" t="s">
        <v>340</v>
      </c>
      <c r="D12" s="30">
        <v>77.400000000000006</v>
      </c>
      <c r="E12" s="30">
        <v>32.549999999999997</v>
      </c>
      <c r="F12" s="17">
        <f>D12*E12</f>
        <v>2519.37</v>
      </c>
    </row>
    <row r="13" spans="1:8" ht="15.75" x14ac:dyDescent="0.3">
      <c r="A13" s="4"/>
      <c r="B13" s="4"/>
      <c r="C13" s="26"/>
      <c r="D13" s="30"/>
      <c r="E13" s="30"/>
      <c r="F13" s="17"/>
    </row>
    <row r="14" spans="1:8" ht="15.75" x14ac:dyDescent="0.3">
      <c r="A14" s="25">
        <v>9.3000000000000007</v>
      </c>
      <c r="B14" s="4" t="s">
        <v>3</v>
      </c>
      <c r="C14" s="45" t="s">
        <v>204</v>
      </c>
      <c r="E14" s="30"/>
      <c r="F14" s="17"/>
    </row>
    <row r="15" spans="1:8" ht="135" x14ac:dyDescent="0.3">
      <c r="A15" s="4"/>
      <c r="C15" s="9" t="s">
        <v>203</v>
      </c>
      <c r="D15" s="28">
        <v>232.05</v>
      </c>
      <c r="E15" s="30">
        <v>22.59</v>
      </c>
      <c r="F15" s="17">
        <f>D15*E15</f>
        <v>5242.0095000000001</v>
      </c>
    </row>
    <row r="16" spans="1:8" ht="15.75" x14ac:dyDescent="0.3">
      <c r="A16" s="4"/>
      <c r="C16" s="9"/>
      <c r="D16" s="28"/>
      <c r="E16" s="30"/>
      <c r="F16" s="17"/>
    </row>
    <row r="17" spans="1:6" ht="15.75" x14ac:dyDescent="0.3">
      <c r="A17" s="25">
        <v>9.4</v>
      </c>
      <c r="B17" s="4" t="s">
        <v>3</v>
      </c>
      <c r="C17" s="63" t="s">
        <v>269</v>
      </c>
      <c r="D17" s="28"/>
      <c r="E17" s="30"/>
      <c r="F17" s="17"/>
    </row>
    <row r="18" spans="1:6" ht="193.5" customHeight="1" x14ac:dyDescent="0.3">
      <c r="A18" s="4"/>
      <c r="C18" s="72" t="s">
        <v>270</v>
      </c>
      <c r="D18" s="28">
        <f>48.27+0.45</f>
        <v>48.720000000000006</v>
      </c>
      <c r="E18" s="30">
        <v>65.72</v>
      </c>
      <c r="F18" s="17">
        <f>D18*E18</f>
        <v>3201.8784000000005</v>
      </c>
    </row>
    <row r="19" spans="1:6" ht="15.75" x14ac:dyDescent="0.3">
      <c r="A19" s="4"/>
      <c r="C19" s="9"/>
      <c r="D19" s="28"/>
      <c r="E19" s="40"/>
      <c r="F19" s="17"/>
    </row>
    <row r="20" spans="1:6" ht="15.75" x14ac:dyDescent="0.3">
      <c r="A20" s="4"/>
      <c r="B20" s="4"/>
      <c r="C20" s="26"/>
      <c r="D20" s="30"/>
      <c r="E20" s="40"/>
      <c r="F20" s="17"/>
    </row>
    <row r="21" spans="1:6" ht="15.75" thickBot="1" x14ac:dyDescent="0.3">
      <c r="A21" s="13"/>
      <c r="B21" s="13"/>
      <c r="C21" s="13" t="s">
        <v>350</v>
      </c>
      <c r="D21" s="13"/>
      <c r="E21" s="18"/>
      <c r="F21" s="18">
        <f>SUM(F7:F20)</f>
        <v>11609.13924</v>
      </c>
    </row>
    <row r="22" spans="1:6" ht="15.75" x14ac:dyDescent="0.3">
      <c r="A22" s="4"/>
      <c r="B22" s="4"/>
      <c r="C22" s="9"/>
      <c r="D22" s="4"/>
      <c r="E22" s="4"/>
      <c r="F22" s="4"/>
    </row>
    <row r="23" spans="1:6" ht="15.75" x14ac:dyDescent="0.3">
      <c r="A23" s="4"/>
      <c r="B23" s="4"/>
      <c r="C23" s="9"/>
      <c r="D23" s="4"/>
      <c r="E23" s="4"/>
      <c r="F23" s="4"/>
    </row>
    <row r="24" spans="1:6" ht="70.5" customHeight="1" x14ac:dyDescent="0.3">
      <c r="A24" s="4"/>
      <c r="B24" s="4"/>
      <c r="C24" s="9"/>
      <c r="D24" s="7"/>
      <c r="E24" s="4"/>
      <c r="F24" s="4"/>
    </row>
    <row r="25" spans="1:6" ht="13.5" customHeight="1" x14ac:dyDescent="0.3">
      <c r="A25" s="4"/>
      <c r="B25" s="4"/>
      <c r="C25" s="9"/>
      <c r="D25" s="7"/>
      <c r="E25" s="4"/>
      <c r="F25" s="4"/>
    </row>
    <row r="26" spans="1:6" ht="15.75" x14ac:dyDescent="0.3">
      <c r="A26" s="4"/>
      <c r="B26" s="4"/>
      <c r="C26" s="1"/>
      <c r="D26" s="4"/>
      <c r="E26" s="4"/>
      <c r="F26" s="4"/>
    </row>
    <row r="27" spans="1:6" ht="365.25" customHeight="1" x14ac:dyDescent="0.3">
      <c r="A27" s="4"/>
      <c r="B27" s="4"/>
      <c r="C27" s="9"/>
      <c r="D27" s="7"/>
      <c r="E27" s="4"/>
      <c r="F27" s="4"/>
    </row>
    <row r="28" spans="1:6" ht="15.75" x14ac:dyDescent="0.3">
      <c r="A28" s="4"/>
      <c r="B28" s="4"/>
      <c r="C28" s="9"/>
      <c r="D28" s="4"/>
      <c r="E28" s="4"/>
      <c r="F28" s="4"/>
    </row>
    <row r="29" spans="1:6" ht="15.75" x14ac:dyDescent="0.3">
      <c r="A29" s="4"/>
      <c r="B29" s="4"/>
      <c r="C29" s="12"/>
      <c r="D29" s="4"/>
      <c r="E29" s="4"/>
      <c r="F29" s="4"/>
    </row>
    <row r="30" spans="1:6" ht="15.75" x14ac:dyDescent="0.3">
      <c r="A30" s="4"/>
      <c r="B30" s="4"/>
      <c r="C30" s="9"/>
      <c r="D30" s="7"/>
      <c r="E30" s="4"/>
      <c r="F30" s="4"/>
    </row>
    <row r="31" spans="1:6" ht="15.75" x14ac:dyDescent="0.3">
      <c r="A31" s="4"/>
      <c r="B31" s="4"/>
      <c r="C31" s="9"/>
      <c r="D31" s="4"/>
      <c r="E31" s="4"/>
      <c r="F31" s="4"/>
    </row>
    <row r="32" spans="1:6" ht="15.75" x14ac:dyDescent="0.3">
      <c r="A32" s="4"/>
      <c r="B32" s="4"/>
      <c r="C32" s="12"/>
      <c r="D32" s="4"/>
      <c r="E32" s="4"/>
      <c r="F32" s="4"/>
    </row>
    <row r="33" spans="1:6" ht="15.75" x14ac:dyDescent="0.3">
      <c r="A33" s="4"/>
      <c r="B33" s="4"/>
      <c r="C33" s="9"/>
      <c r="D33" s="7"/>
      <c r="E33" s="4"/>
      <c r="F33" s="4"/>
    </row>
    <row r="34" spans="1:6" ht="15.75" x14ac:dyDescent="0.3">
      <c r="A34" s="4"/>
      <c r="B34" s="4"/>
      <c r="C34" s="9"/>
      <c r="D34" s="4"/>
      <c r="E34" s="4"/>
      <c r="F34" s="4"/>
    </row>
    <row r="35" spans="1:6" ht="15.75" x14ac:dyDescent="0.3">
      <c r="A35" s="4"/>
      <c r="B35" s="4"/>
      <c r="C35" s="9"/>
      <c r="D35" s="4"/>
      <c r="E35" s="4"/>
      <c r="F35" s="4"/>
    </row>
    <row r="36" spans="1:6" ht="15.75" x14ac:dyDescent="0.3">
      <c r="A36" s="4"/>
      <c r="B36" s="4"/>
      <c r="C36" s="9"/>
      <c r="D36" s="4"/>
      <c r="E36" s="4"/>
      <c r="F36" s="4"/>
    </row>
    <row r="37" spans="1:6" ht="15.75" x14ac:dyDescent="0.3">
      <c r="A37" s="4"/>
      <c r="B37" s="4"/>
      <c r="C37" s="4"/>
      <c r="D37" s="4"/>
      <c r="E37" s="4"/>
      <c r="F37" s="4"/>
    </row>
    <row r="38" spans="1:6" ht="15.75" x14ac:dyDescent="0.3">
      <c r="A38" s="4"/>
      <c r="B38" s="4"/>
      <c r="C38" s="4"/>
      <c r="D38" s="4"/>
      <c r="E38" s="4"/>
      <c r="F38" s="4"/>
    </row>
    <row r="39" spans="1:6" ht="15.75" x14ac:dyDescent="0.3">
      <c r="A39" s="4"/>
      <c r="B39" s="4"/>
      <c r="C39" s="4"/>
      <c r="D39" s="4"/>
      <c r="E39" s="4"/>
      <c r="F39" s="4"/>
    </row>
    <row r="40" spans="1:6" ht="15.75" x14ac:dyDescent="0.3">
      <c r="A40" s="4"/>
      <c r="B40" s="4"/>
      <c r="C40" s="4"/>
      <c r="D40" s="4"/>
      <c r="E40" s="4"/>
      <c r="F40" s="4"/>
    </row>
    <row r="41" spans="1:6" ht="15.75" x14ac:dyDescent="0.3">
      <c r="A41" s="4"/>
      <c r="B41" s="4"/>
      <c r="C41" s="4"/>
      <c r="D41" s="4"/>
      <c r="E41" s="4"/>
      <c r="F41" s="4"/>
    </row>
    <row r="42" spans="1:6" ht="15.75" x14ac:dyDescent="0.3">
      <c r="A42" s="4"/>
      <c r="B42" s="4"/>
      <c r="C42" s="4"/>
      <c r="D42" s="4"/>
      <c r="E42" s="4"/>
      <c r="F42" s="4"/>
    </row>
    <row r="43" spans="1:6" ht="15.75" x14ac:dyDescent="0.3">
      <c r="A43" s="4"/>
      <c r="B43" s="4"/>
      <c r="C43" s="4"/>
      <c r="D43" s="4"/>
      <c r="E43" s="4"/>
      <c r="F43" s="4"/>
    </row>
    <row r="44" spans="1:6" ht="15.75" x14ac:dyDescent="0.3">
      <c r="A44" s="4"/>
      <c r="B44" s="4"/>
      <c r="C44" s="4"/>
      <c r="D44" s="4"/>
      <c r="E44" s="4"/>
      <c r="F44" s="4"/>
    </row>
    <row r="45" spans="1:6" ht="15.75" x14ac:dyDescent="0.3">
      <c r="A45" s="4"/>
      <c r="B45" s="4"/>
      <c r="C45" s="4"/>
      <c r="D45" s="4"/>
      <c r="E45" s="4"/>
      <c r="F45" s="4"/>
    </row>
    <row r="46" spans="1:6" ht="15.75" x14ac:dyDescent="0.3">
      <c r="A46" s="4"/>
      <c r="B46" s="4"/>
      <c r="C46" s="4"/>
      <c r="D46" s="4"/>
      <c r="E46" s="4"/>
      <c r="F46" s="4"/>
    </row>
    <row r="47" spans="1:6" ht="15.75" x14ac:dyDescent="0.3">
      <c r="A47" s="4"/>
      <c r="B47" s="4"/>
      <c r="C47" s="4"/>
      <c r="D47" s="4"/>
      <c r="E47" s="4"/>
      <c r="F47" s="4"/>
    </row>
    <row r="48" spans="1:6" ht="15.75" x14ac:dyDescent="0.3">
      <c r="A48" s="4"/>
      <c r="B48" s="4"/>
      <c r="C48" s="4"/>
      <c r="D48" s="4"/>
      <c r="E48" s="4"/>
      <c r="F48" s="4"/>
    </row>
    <row r="49" spans="1:6" ht="15.75" x14ac:dyDescent="0.3">
      <c r="A49" s="4"/>
      <c r="B49" s="4"/>
      <c r="C49" s="4"/>
      <c r="D49" s="4"/>
      <c r="E49" s="4"/>
      <c r="F49" s="4"/>
    </row>
    <row r="50" spans="1:6" ht="15.75" x14ac:dyDescent="0.3">
      <c r="A50" s="4"/>
      <c r="B50" s="4"/>
      <c r="C50" s="4"/>
      <c r="D50" s="4"/>
      <c r="E50" s="4"/>
      <c r="F50" s="4"/>
    </row>
    <row r="51" spans="1:6" ht="15.75" x14ac:dyDescent="0.3">
      <c r="A51" s="4"/>
      <c r="B51" s="4"/>
      <c r="C51" s="4"/>
      <c r="D51" s="4"/>
      <c r="E51" s="4"/>
      <c r="F51" s="4"/>
    </row>
    <row r="52" spans="1:6" ht="15.75" x14ac:dyDescent="0.3">
      <c r="A52" s="4"/>
      <c r="B52" s="4"/>
      <c r="C52" s="4"/>
      <c r="D52" s="4"/>
      <c r="E52" s="4"/>
      <c r="F52" s="4"/>
    </row>
    <row r="53" spans="1:6" ht="15.75" x14ac:dyDescent="0.3">
      <c r="A53" s="4"/>
      <c r="B53" s="4"/>
      <c r="C53" s="4"/>
      <c r="D53" s="4"/>
      <c r="E53" s="4"/>
      <c r="F53" s="4"/>
    </row>
    <row r="54" spans="1:6" ht="15.75" x14ac:dyDescent="0.3">
      <c r="A54" s="4"/>
      <c r="B54" s="4"/>
      <c r="C54" s="4"/>
      <c r="D54" s="4"/>
      <c r="E54" s="4"/>
      <c r="F54" s="4"/>
    </row>
    <row r="55" spans="1:6" ht="15.75" x14ac:dyDescent="0.3">
      <c r="A55" s="4"/>
      <c r="B55" s="4"/>
      <c r="C55" s="4"/>
      <c r="D55" s="4"/>
      <c r="E55" s="4"/>
      <c r="F55" s="4"/>
    </row>
    <row r="56" spans="1:6" ht="15.75" x14ac:dyDescent="0.3">
      <c r="A56" s="4"/>
      <c r="B56" s="4"/>
      <c r="C56" s="4"/>
      <c r="D56" s="4"/>
      <c r="E56" s="4"/>
      <c r="F56" s="4"/>
    </row>
    <row r="57" spans="1:6" ht="15.75" x14ac:dyDescent="0.3">
      <c r="A57" s="4"/>
      <c r="B57" s="4"/>
      <c r="C57" s="4"/>
      <c r="D57" s="4"/>
      <c r="E57" s="4"/>
      <c r="F57" s="4"/>
    </row>
    <row r="58" spans="1:6" ht="15.75" x14ac:dyDescent="0.3">
      <c r="A58" s="4"/>
      <c r="B58" s="4"/>
      <c r="C58" s="4"/>
      <c r="D58" s="4"/>
      <c r="E58" s="4"/>
      <c r="F58" s="4"/>
    </row>
    <row r="59" spans="1:6" ht="15.75" x14ac:dyDescent="0.3">
      <c r="A59" s="4"/>
      <c r="B59" s="4"/>
      <c r="C59" s="4"/>
      <c r="D59" s="4"/>
      <c r="E59" s="4"/>
      <c r="F59" s="4"/>
    </row>
    <row r="60" spans="1:6" ht="15.75" x14ac:dyDescent="0.3">
      <c r="A60" s="4"/>
      <c r="B60" s="4"/>
      <c r="C60" s="4"/>
      <c r="D60" s="4"/>
      <c r="E60" s="4"/>
      <c r="F60" s="4"/>
    </row>
    <row r="61" spans="1:6" ht="15.75" x14ac:dyDescent="0.3">
      <c r="A61" s="4"/>
      <c r="B61" s="4"/>
      <c r="C61" s="4"/>
      <c r="D61" s="4"/>
      <c r="E61" s="4"/>
      <c r="F61" s="4"/>
    </row>
    <row r="62" spans="1:6" ht="15.75" x14ac:dyDescent="0.3">
      <c r="A62" s="4"/>
      <c r="B62" s="4"/>
      <c r="C62" s="4"/>
      <c r="D62" s="4"/>
      <c r="E62" s="4"/>
      <c r="F62" s="4"/>
    </row>
    <row r="63" spans="1:6" ht="15.75" x14ac:dyDescent="0.3">
      <c r="A63" s="4"/>
      <c r="B63" s="4"/>
      <c r="C63" s="4"/>
      <c r="D63" s="4"/>
      <c r="E63" s="4"/>
      <c r="F63" s="4"/>
    </row>
    <row r="64" spans="1:6" ht="15.75" x14ac:dyDescent="0.3">
      <c r="A64" s="4"/>
      <c r="B64" s="4"/>
      <c r="C64" s="4"/>
      <c r="D64" s="4"/>
      <c r="E64" s="4"/>
      <c r="F64" s="4"/>
    </row>
    <row r="65" spans="1:6" ht="15.75" x14ac:dyDescent="0.3">
      <c r="A65" s="4"/>
      <c r="B65" s="4"/>
      <c r="C65" s="4"/>
      <c r="D65" s="4"/>
      <c r="E65" s="4"/>
      <c r="F65" s="4"/>
    </row>
    <row r="66" spans="1:6" ht="15.75" x14ac:dyDescent="0.3">
      <c r="A66" s="4"/>
      <c r="B66" s="4"/>
      <c r="C66" s="4"/>
      <c r="D66" s="4"/>
      <c r="E66" s="4"/>
      <c r="F66" s="4"/>
    </row>
    <row r="67" spans="1:6" ht="15.75" x14ac:dyDescent="0.3">
      <c r="A67" s="4"/>
      <c r="B67" s="4"/>
      <c r="C67" s="4"/>
      <c r="D67" s="4"/>
      <c r="E67" s="4"/>
      <c r="F67" s="4"/>
    </row>
    <row r="68" spans="1:6" ht="15.75" x14ac:dyDescent="0.3">
      <c r="A68" s="4"/>
      <c r="B68" s="4"/>
      <c r="C68" s="4"/>
      <c r="D68" s="4"/>
      <c r="E68" s="4"/>
      <c r="F68" s="4"/>
    </row>
    <row r="69" spans="1:6" ht="15.75" x14ac:dyDescent="0.3">
      <c r="A69" s="4"/>
      <c r="B69" s="4"/>
      <c r="C69" s="4"/>
      <c r="D69" s="4"/>
      <c r="E69" s="4"/>
      <c r="F69" s="4"/>
    </row>
    <row r="70" spans="1:6" ht="15.75" x14ac:dyDescent="0.3">
      <c r="A70" s="4"/>
      <c r="B70" s="4"/>
      <c r="C70" s="4"/>
      <c r="D70" s="4"/>
      <c r="E70" s="4"/>
      <c r="F70" s="4"/>
    </row>
    <row r="71" spans="1:6" ht="15.75" x14ac:dyDescent="0.3">
      <c r="A71" s="4"/>
      <c r="B71" s="4"/>
      <c r="C71" s="4"/>
      <c r="D71" s="4"/>
      <c r="E71" s="4"/>
      <c r="F71" s="4"/>
    </row>
    <row r="72" spans="1:6" ht="15.75" x14ac:dyDescent="0.3">
      <c r="A72" s="4"/>
      <c r="B72" s="4"/>
      <c r="C72" s="4"/>
      <c r="D72" s="4"/>
      <c r="E72" s="4"/>
      <c r="F72" s="4"/>
    </row>
    <row r="73" spans="1:6" ht="15.75" x14ac:dyDescent="0.3">
      <c r="A73" s="4"/>
      <c r="B73" s="4"/>
      <c r="C73" s="4"/>
      <c r="D73" s="4"/>
      <c r="E73" s="4"/>
      <c r="F73" s="4"/>
    </row>
    <row r="74" spans="1:6" ht="15.75" x14ac:dyDescent="0.3">
      <c r="A74" s="4"/>
      <c r="B74" s="4"/>
      <c r="C74" s="4"/>
      <c r="D74" s="4"/>
      <c r="E74" s="4"/>
      <c r="F74" s="4"/>
    </row>
    <row r="75" spans="1:6" ht="15.75" x14ac:dyDescent="0.3">
      <c r="A75" s="4"/>
      <c r="B75" s="4"/>
      <c r="C75" s="4"/>
      <c r="D75" s="4"/>
      <c r="E75" s="4"/>
      <c r="F75" s="4"/>
    </row>
    <row r="76" spans="1:6" ht="15.75" x14ac:dyDescent="0.3">
      <c r="A76" s="4"/>
      <c r="B76" s="4"/>
      <c r="C76" s="4"/>
      <c r="D76" s="4"/>
      <c r="E76" s="4"/>
      <c r="F76" s="4"/>
    </row>
    <row r="77" spans="1:6" ht="15.75" x14ac:dyDescent="0.3">
      <c r="A77" s="4"/>
      <c r="B77" s="4"/>
      <c r="C77" s="4"/>
      <c r="D77" s="4"/>
      <c r="E77" s="4"/>
      <c r="F77" s="4"/>
    </row>
    <row r="78" spans="1:6" ht="15.75" x14ac:dyDescent="0.3">
      <c r="A78" s="4"/>
      <c r="B78" s="4"/>
      <c r="C78" s="4"/>
      <c r="D78" s="4"/>
      <c r="E78" s="4"/>
      <c r="F78" s="4"/>
    </row>
    <row r="79" spans="1:6" ht="15.75" x14ac:dyDescent="0.3">
      <c r="A79" s="4"/>
      <c r="B79" s="4"/>
      <c r="C79" s="4"/>
      <c r="D79" s="4"/>
      <c r="E79" s="4"/>
      <c r="F79" s="4"/>
    </row>
    <row r="80" spans="1:6" ht="15.75" x14ac:dyDescent="0.3">
      <c r="A80" s="4"/>
      <c r="B80" s="4"/>
      <c r="C80" s="4"/>
      <c r="D80" s="4"/>
      <c r="E80" s="4"/>
      <c r="F80" s="4"/>
    </row>
    <row r="81" spans="1:6" ht="15.75" x14ac:dyDescent="0.3">
      <c r="A81" s="4"/>
      <c r="B81" s="4"/>
      <c r="C81" s="4"/>
      <c r="D81" s="4"/>
      <c r="E81" s="4"/>
      <c r="F81" s="4"/>
    </row>
    <row r="82" spans="1:6" ht="15.75" x14ac:dyDescent="0.3">
      <c r="A82" s="4"/>
      <c r="B82" s="4"/>
      <c r="C82" s="4"/>
      <c r="D82" s="4"/>
      <c r="E82" s="4"/>
      <c r="F82" s="4"/>
    </row>
    <row r="83" spans="1:6" ht="15.75" x14ac:dyDescent="0.3">
      <c r="A83" s="4"/>
      <c r="B83" s="4"/>
      <c r="C83" s="4"/>
      <c r="D83" s="4"/>
      <c r="E83" s="4"/>
      <c r="F83" s="4"/>
    </row>
    <row r="84" spans="1:6" ht="15.75" x14ac:dyDescent="0.3">
      <c r="A84" s="4"/>
      <c r="B84" s="4"/>
      <c r="C84" s="4"/>
      <c r="D84" s="4"/>
      <c r="E84" s="4"/>
      <c r="F84" s="4"/>
    </row>
    <row r="85" spans="1:6" ht="15.75" x14ac:dyDescent="0.3">
      <c r="A85" s="4"/>
      <c r="B85" s="4"/>
      <c r="C85" s="4"/>
      <c r="D85" s="4"/>
      <c r="E85" s="4"/>
      <c r="F85" s="4"/>
    </row>
    <row r="86" spans="1:6" ht="15.75" x14ac:dyDescent="0.3">
      <c r="A86" s="4"/>
      <c r="B86" s="4"/>
      <c r="C86" s="4"/>
      <c r="D86" s="4"/>
      <c r="E86" s="4"/>
      <c r="F86" s="4"/>
    </row>
    <row r="87" spans="1:6" ht="15.75" x14ac:dyDescent="0.3">
      <c r="A87" s="4"/>
      <c r="B87" s="4"/>
      <c r="C87" s="4"/>
      <c r="D87" s="4"/>
      <c r="E87" s="4"/>
      <c r="F87" s="4"/>
    </row>
    <row r="88" spans="1:6" ht="15.75" x14ac:dyDescent="0.3">
      <c r="A88" s="4"/>
      <c r="B88" s="4"/>
      <c r="C88" s="4"/>
      <c r="D88" s="4"/>
      <c r="E88" s="4"/>
      <c r="F88" s="4"/>
    </row>
    <row r="89" spans="1:6" ht="15.75" x14ac:dyDescent="0.3">
      <c r="A89" s="4"/>
      <c r="B89" s="4"/>
      <c r="C89" s="4"/>
      <c r="D89" s="4"/>
      <c r="E89" s="4"/>
      <c r="F89" s="4"/>
    </row>
    <row r="90" spans="1:6" ht="15.75" x14ac:dyDescent="0.3">
      <c r="A90" s="4"/>
      <c r="B90" s="4"/>
      <c r="C90" s="4"/>
      <c r="D90" s="4"/>
      <c r="E90" s="4"/>
      <c r="F90" s="4"/>
    </row>
    <row r="91" spans="1:6" ht="15.75" x14ac:dyDescent="0.3">
      <c r="A91" s="4"/>
      <c r="B91" s="4"/>
      <c r="C91" s="4"/>
      <c r="D91" s="4"/>
      <c r="E91" s="4"/>
      <c r="F91" s="4"/>
    </row>
    <row r="92" spans="1:6" ht="15.75" x14ac:dyDescent="0.3">
      <c r="A92" s="4"/>
      <c r="B92" s="4"/>
      <c r="C92" s="4"/>
      <c r="D92" s="4"/>
      <c r="E92" s="4"/>
      <c r="F92" s="4"/>
    </row>
    <row r="93" spans="1:6" ht="15.75" x14ac:dyDescent="0.3">
      <c r="A93" s="4"/>
      <c r="B93" s="4"/>
      <c r="C93" s="4"/>
      <c r="D93" s="4"/>
      <c r="E93" s="4"/>
      <c r="F93" s="4"/>
    </row>
    <row r="94" spans="1:6" ht="15.75" x14ac:dyDescent="0.3">
      <c r="A94" s="4"/>
      <c r="B94" s="4"/>
      <c r="C94" s="4"/>
      <c r="D94" s="4"/>
      <c r="E94" s="4"/>
      <c r="F94" s="4"/>
    </row>
    <row r="95" spans="1:6" ht="15.75" x14ac:dyDescent="0.3">
      <c r="A95" s="4"/>
      <c r="B95" s="4"/>
      <c r="C95" s="4"/>
      <c r="D95" s="4"/>
      <c r="E95" s="4"/>
      <c r="F95" s="4"/>
    </row>
    <row r="96" spans="1:6" ht="15.75" x14ac:dyDescent="0.3">
      <c r="A96" s="4"/>
      <c r="B96" s="4"/>
      <c r="C96" s="4"/>
      <c r="D96" s="4"/>
      <c r="E96" s="4"/>
      <c r="F96" s="4"/>
    </row>
    <row r="97" spans="1:6" ht="15.75" x14ac:dyDescent="0.3">
      <c r="A97" s="4"/>
      <c r="B97" s="4"/>
      <c r="C97" s="4"/>
      <c r="D97" s="4"/>
      <c r="E97" s="4"/>
      <c r="F97" s="4"/>
    </row>
    <row r="98" spans="1:6" ht="15.75" x14ac:dyDescent="0.3">
      <c r="A98" s="4"/>
      <c r="B98" s="4"/>
      <c r="C98" s="4"/>
      <c r="D98" s="4"/>
      <c r="E98" s="4"/>
      <c r="F98" s="4"/>
    </row>
    <row r="99" spans="1:6" ht="15.75" x14ac:dyDescent="0.3">
      <c r="A99" s="4"/>
      <c r="B99" s="4"/>
      <c r="C99" s="4"/>
      <c r="D99" s="4"/>
      <c r="E99" s="4"/>
      <c r="F99" s="4"/>
    </row>
    <row r="100" spans="1:6" ht="15.75" x14ac:dyDescent="0.3">
      <c r="A100" s="4"/>
      <c r="B100" s="4"/>
      <c r="C100" s="4"/>
      <c r="D100" s="4"/>
      <c r="E100" s="4"/>
      <c r="F100" s="4"/>
    </row>
    <row r="101" spans="1:6" ht="15.75" x14ac:dyDescent="0.3">
      <c r="A101" s="4"/>
      <c r="B101" s="4"/>
      <c r="C101" s="4"/>
      <c r="D101" s="4"/>
      <c r="E101" s="4"/>
      <c r="F101" s="4"/>
    </row>
    <row r="102" spans="1:6" ht="15.75" x14ac:dyDescent="0.3">
      <c r="A102" s="4"/>
      <c r="B102" s="4"/>
      <c r="C102" s="4"/>
      <c r="D102" s="4"/>
      <c r="E102" s="4"/>
      <c r="F102" s="4"/>
    </row>
    <row r="103" spans="1:6" ht="15.75" x14ac:dyDescent="0.3">
      <c r="A103" s="4"/>
      <c r="B103" s="4"/>
      <c r="C103" s="4"/>
      <c r="D103" s="4"/>
      <c r="E103" s="4"/>
      <c r="F103" s="4"/>
    </row>
    <row r="104" spans="1:6" ht="15.75" x14ac:dyDescent="0.3">
      <c r="A104" s="4"/>
      <c r="B104" s="4"/>
      <c r="C104" s="4"/>
      <c r="D104" s="4"/>
      <c r="E104" s="4"/>
      <c r="F104" s="4"/>
    </row>
    <row r="105" spans="1:6" ht="15.75" x14ac:dyDescent="0.3">
      <c r="A105" s="4"/>
      <c r="B105" s="4"/>
      <c r="C105" s="4"/>
      <c r="D105" s="4"/>
      <c r="E105" s="4"/>
      <c r="F105" s="4"/>
    </row>
    <row r="106" spans="1:6" ht="15.75" x14ac:dyDescent="0.3">
      <c r="A106" s="4"/>
      <c r="B106" s="4"/>
      <c r="C106" s="4"/>
      <c r="D106" s="4"/>
      <c r="E106" s="4"/>
      <c r="F106" s="4"/>
    </row>
    <row r="107" spans="1:6" ht="15.75" x14ac:dyDescent="0.3">
      <c r="A107" s="4"/>
      <c r="B107" s="4"/>
      <c r="C107" s="4"/>
      <c r="D107" s="4"/>
      <c r="E107" s="4"/>
      <c r="F107" s="4"/>
    </row>
    <row r="108" spans="1:6" ht="15.75" x14ac:dyDescent="0.3">
      <c r="A108" s="4"/>
      <c r="B108" s="4"/>
      <c r="C108" s="4"/>
      <c r="D108" s="4"/>
      <c r="E108" s="4"/>
      <c r="F108" s="4"/>
    </row>
    <row r="109" spans="1:6" ht="15.75" x14ac:dyDescent="0.3">
      <c r="A109" s="4"/>
      <c r="B109" s="4"/>
      <c r="C109" s="4"/>
      <c r="D109" s="4"/>
      <c r="E109" s="4"/>
      <c r="F109" s="4"/>
    </row>
    <row r="110" spans="1:6" ht="15.75" x14ac:dyDescent="0.3">
      <c r="A110" s="4"/>
      <c r="B110" s="4"/>
      <c r="C110" s="4"/>
      <c r="D110" s="4"/>
      <c r="E110" s="4"/>
      <c r="F110" s="4"/>
    </row>
    <row r="111" spans="1:6" ht="15.75" x14ac:dyDescent="0.3">
      <c r="A111" s="4"/>
      <c r="B111" s="4"/>
      <c r="C111" s="4"/>
      <c r="D111" s="4"/>
      <c r="E111" s="4"/>
      <c r="F111" s="4"/>
    </row>
    <row r="112" spans="1:6" ht="15.75" x14ac:dyDescent="0.3">
      <c r="A112" s="4"/>
      <c r="B112" s="4"/>
      <c r="C112" s="4"/>
      <c r="D112" s="4"/>
      <c r="E112" s="4"/>
      <c r="F112" s="4"/>
    </row>
    <row r="113" spans="1:6" ht="15.75" x14ac:dyDescent="0.3">
      <c r="A113" s="4"/>
      <c r="B113" s="4"/>
      <c r="C113" s="4"/>
      <c r="D113" s="4"/>
      <c r="E113" s="4"/>
      <c r="F113" s="4"/>
    </row>
    <row r="114" spans="1:6" ht="15.75" x14ac:dyDescent="0.3">
      <c r="A114" s="4"/>
      <c r="B114" s="4"/>
      <c r="C114" s="4"/>
      <c r="D114" s="4"/>
      <c r="E114" s="4"/>
      <c r="F114" s="4"/>
    </row>
    <row r="115" spans="1:6" ht="15.75" x14ac:dyDescent="0.3">
      <c r="A115" s="4"/>
      <c r="B115" s="4"/>
      <c r="C115" s="4"/>
      <c r="D115" s="4"/>
      <c r="E115" s="4"/>
      <c r="F115" s="4"/>
    </row>
    <row r="116" spans="1:6" ht="15.75" x14ac:dyDescent="0.3">
      <c r="A116" s="4"/>
      <c r="B116" s="4"/>
      <c r="C116" s="4"/>
      <c r="D116" s="4"/>
      <c r="E116" s="4"/>
      <c r="F116" s="4"/>
    </row>
    <row r="117" spans="1:6" ht="15.75" x14ac:dyDescent="0.3">
      <c r="A117" s="4"/>
      <c r="B117" s="4"/>
      <c r="C117" s="4"/>
      <c r="D117" s="4"/>
      <c r="E117" s="4"/>
      <c r="F117" s="4"/>
    </row>
    <row r="118" spans="1:6" ht="15.75" x14ac:dyDescent="0.3">
      <c r="A118" s="4"/>
      <c r="B118" s="4"/>
      <c r="C118" s="4"/>
      <c r="D118" s="4"/>
      <c r="E118" s="4"/>
      <c r="F118" s="4"/>
    </row>
    <row r="119" spans="1:6" ht="15.75" x14ac:dyDescent="0.3">
      <c r="A119" s="4"/>
      <c r="B119" s="4"/>
      <c r="C119" s="4"/>
      <c r="D119" s="4"/>
      <c r="E119" s="4"/>
      <c r="F119" s="4"/>
    </row>
    <row r="120" spans="1:6" ht="15.75" x14ac:dyDescent="0.3">
      <c r="A120" s="4"/>
      <c r="B120" s="4"/>
      <c r="C120" s="4"/>
      <c r="D120" s="4"/>
      <c r="E120" s="4"/>
      <c r="F120" s="4"/>
    </row>
    <row r="121" spans="1:6" ht="15.75" x14ac:dyDescent="0.3">
      <c r="A121" s="4"/>
      <c r="B121" s="4"/>
      <c r="C121" s="4"/>
      <c r="D121" s="4"/>
      <c r="E121" s="4"/>
      <c r="F121" s="4"/>
    </row>
    <row r="122" spans="1:6" ht="15.75" x14ac:dyDescent="0.3">
      <c r="A122" s="4"/>
      <c r="B122" s="4"/>
      <c r="C122" s="4"/>
      <c r="D122" s="4"/>
      <c r="E122" s="4"/>
      <c r="F122" s="4"/>
    </row>
    <row r="123" spans="1:6" ht="15.75" x14ac:dyDescent="0.3">
      <c r="A123" s="4"/>
      <c r="B123" s="4"/>
      <c r="C123" s="4"/>
      <c r="D123" s="4"/>
      <c r="E123" s="4"/>
      <c r="F123" s="4"/>
    </row>
    <row r="124" spans="1:6" ht="15.75" x14ac:dyDescent="0.3">
      <c r="A124" s="4"/>
      <c r="B124" s="4"/>
      <c r="C124" s="4"/>
      <c r="D124" s="4"/>
      <c r="E124" s="4"/>
      <c r="F124" s="4"/>
    </row>
    <row r="125" spans="1:6" ht="15.75" x14ac:dyDescent="0.3">
      <c r="A125" s="4"/>
      <c r="B125" s="4"/>
      <c r="C125" s="4"/>
      <c r="D125" s="4"/>
      <c r="E125" s="4"/>
      <c r="F125" s="4"/>
    </row>
    <row r="126" spans="1:6" ht="15.75" x14ac:dyDescent="0.3">
      <c r="A126" s="4"/>
      <c r="B126" s="4"/>
      <c r="C126" s="4"/>
      <c r="D126" s="4"/>
      <c r="E126" s="4"/>
      <c r="F126" s="4"/>
    </row>
    <row r="127" spans="1:6" ht="15.75" x14ac:dyDescent="0.3">
      <c r="A127" s="4"/>
      <c r="B127" s="4"/>
      <c r="C127" s="4"/>
      <c r="D127" s="4"/>
      <c r="E127" s="4"/>
      <c r="F127" s="4"/>
    </row>
    <row r="128" spans="1:6" ht="15.75" x14ac:dyDescent="0.3">
      <c r="A128" s="4"/>
      <c r="B128" s="4"/>
      <c r="C128" s="4"/>
      <c r="D128" s="4"/>
      <c r="E128" s="4"/>
      <c r="F128" s="4"/>
    </row>
    <row r="129" spans="1:6" ht="15.75" x14ac:dyDescent="0.3">
      <c r="A129" s="4"/>
      <c r="B129" s="4"/>
      <c r="C129" s="4"/>
      <c r="D129" s="4"/>
      <c r="E129" s="4"/>
      <c r="F129" s="4"/>
    </row>
    <row r="130" spans="1:6" ht="15.75" x14ac:dyDescent="0.3">
      <c r="A130" s="4"/>
      <c r="B130" s="4"/>
      <c r="C130" s="4"/>
      <c r="D130" s="4"/>
      <c r="E130" s="4"/>
      <c r="F130" s="4"/>
    </row>
    <row r="131" spans="1:6" ht="15.75" x14ac:dyDescent="0.3">
      <c r="A131" s="4"/>
      <c r="B131" s="4"/>
      <c r="C131" s="4"/>
      <c r="D131" s="4"/>
      <c r="E131" s="4"/>
      <c r="F131" s="4"/>
    </row>
    <row r="132" spans="1:6" ht="15.75" x14ac:dyDescent="0.3">
      <c r="A132" s="4"/>
      <c r="B132" s="4"/>
      <c r="C132" s="4"/>
      <c r="D132" s="4"/>
      <c r="E132" s="4"/>
      <c r="F132" s="4"/>
    </row>
    <row r="133" spans="1:6" ht="15.75" x14ac:dyDescent="0.3">
      <c r="A133" s="4"/>
      <c r="B133" s="4"/>
      <c r="C133" s="4"/>
      <c r="D133" s="4"/>
      <c r="E133" s="4"/>
      <c r="F133" s="4"/>
    </row>
    <row r="134" spans="1:6" ht="15.75" x14ac:dyDescent="0.3">
      <c r="A134" s="4"/>
      <c r="B134" s="4"/>
      <c r="C134" s="4"/>
      <c r="D134" s="4"/>
      <c r="E134" s="4"/>
      <c r="F134" s="4"/>
    </row>
    <row r="135" spans="1:6" ht="15.75" x14ac:dyDescent="0.3">
      <c r="A135" s="4"/>
      <c r="B135" s="4"/>
      <c r="C135" s="4"/>
      <c r="D135" s="4"/>
      <c r="E135" s="4"/>
      <c r="F135" s="4"/>
    </row>
    <row r="136" spans="1:6" ht="15.75" x14ac:dyDescent="0.3">
      <c r="A136" s="4"/>
      <c r="B136" s="4"/>
      <c r="C136" s="4"/>
      <c r="D136" s="4"/>
      <c r="E136" s="4"/>
      <c r="F136" s="4"/>
    </row>
    <row r="137" spans="1:6" ht="15.75" x14ac:dyDescent="0.3">
      <c r="A137" s="4"/>
      <c r="B137" s="4"/>
      <c r="C137" s="4"/>
      <c r="D137" s="4"/>
      <c r="E137" s="4"/>
      <c r="F137" s="4"/>
    </row>
    <row r="138" spans="1:6" ht="15.75" x14ac:dyDescent="0.3">
      <c r="A138" s="4"/>
      <c r="B138" s="4"/>
      <c r="C138" s="4"/>
      <c r="D138" s="4"/>
      <c r="E138" s="4"/>
      <c r="F138" s="4"/>
    </row>
    <row r="139" spans="1:6" ht="15.75" x14ac:dyDescent="0.3">
      <c r="A139" s="4"/>
      <c r="B139" s="4"/>
      <c r="C139" s="4"/>
      <c r="D139" s="4"/>
      <c r="E139" s="4"/>
      <c r="F139" s="4"/>
    </row>
    <row r="140" spans="1:6" ht="15.75" x14ac:dyDescent="0.3">
      <c r="A140" s="4"/>
      <c r="B140" s="4"/>
      <c r="C140" s="4"/>
      <c r="D140" s="4"/>
      <c r="E140" s="4"/>
      <c r="F140" s="4"/>
    </row>
    <row r="141" spans="1:6" ht="15.75" x14ac:dyDescent="0.3">
      <c r="A141" s="4"/>
      <c r="B141" s="4"/>
      <c r="C141" s="4"/>
      <c r="D141" s="4"/>
      <c r="E141" s="4"/>
      <c r="F141" s="4"/>
    </row>
    <row r="142" spans="1:6" ht="15.75" x14ac:dyDescent="0.3">
      <c r="A142" s="4"/>
      <c r="B142" s="4"/>
      <c r="C142" s="4"/>
      <c r="D142" s="4"/>
      <c r="E142" s="4"/>
      <c r="F142" s="4"/>
    </row>
    <row r="143" spans="1:6" ht="15.75" x14ac:dyDescent="0.3">
      <c r="A143" s="4"/>
      <c r="B143" s="4"/>
      <c r="C143" s="4"/>
      <c r="D143" s="4"/>
      <c r="E143" s="4"/>
      <c r="F143" s="4"/>
    </row>
    <row r="144" spans="1:6" ht="15.75" x14ac:dyDescent="0.3">
      <c r="A144" s="4"/>
      <c r="B144" s="4"/>
      <c r="C144" s="4"/>
      <c r="D144" s="4"/>
      <c r="E144" s="4"/>
      <c r="F144" s="4"/>
    </row>
    <row r="145" spans="1:6" ht="15.75" x14ac:dyDescent="0.3">
      <c r="A145" s="4"/>
      <c r="B145" s="4"/>
      <c r="C145" s="4"/>
      <c r="D145" s="4"/>
      <c r="E145" s="4"/>
      <c r="F145" s="4"/>
    </row>
    <row r="146" spans="1:6" ht="15.75" x14ac:dyDescent="0.3">
      <c r="A146" s="4"/>
      <c r="B146" s="4"/>
      <c r="C146" s="4"/>
      <c r="D146" s="4"/>
      <c r="E146" s="4"/>
      <c r="F146" s="4"/>
    </row>
    <row r="147" spans="1:6" ht="15.75" x14ac:dyDescent="0.3">
      <c r="A147" s="4"/>
      <c r="B147" s="4"/>
      <c r="C147" s="4"/>
      <c r="D147" s="4"/>
      <c r="E147" s="4"/>
      <c r="F147" s="4"/>
    </row>
    <row r="148" spans="1:6" ht="15.75" x14ac:dyDescent="0.3">
      <c r="A148" s="4"/>
      <c r="B148" s="4"/>
      <c r="C148" s="4"/>
      <c r="D148" s="4"/>
      <c r="E148" s="4"/>
      <c r="F148" s="4"/>
    </row>
    <row r="149" spans="1:6" ht="15.75" x14ac:dyDescent="0.3">
      <c r="A149" s="4"/>
      <c r="B149" s="4"/>
      <c r="C149" s="4"/>
      <c r="D149" s="4"/>
      <c r="E149" s="4"/>
      <c r="F149" s="4"/>
    </row>
    <row r="150" spans="1:6" ht="15.75" x14ac:dyDescent="0.3">
      <c r="A150" s="4"/>
      <c r="B150" s="4"/>
      <c r="C150" s="4"/>
      <c r="D150" s="4"/>
      <c r="E150" s="4"/>
      <c r="F150" s="4"/>
    </row>
    <row r="151" spans="1:6" ht="15.75" x14ac:dyDescent="0.3">
      <c r="A151" s="4"/>
      <c r="B151" s="4"/>
      <c r="C151" s="4"/>
      <c r="D151" s="4"/>
      <c r="E151" s="4"/>
      <c r="F151" s="4"/>
    </row>
    <row r="152" spans="1:6" ht="15.75" x14ac:dyDescent="0.3">
      <c r="A152" s="4"/>
      <c r="B152" s="4"/>
      <c r="C152" s="4"/>
      <c r="D152" s="4"/>
      <c r="E152" s="4"/>
      <c r="F152" s="4"/>
    </row>
    <row r="153" spans="1:6" ht="15.75" x14ac:dyDescent="0.3">
      <c r="A153" s="4"/>
      <c r="B153" s="4"/>
      <c r="C153" s="4"/>
      <c r="D153" s="4"/>
      <c r="E153" s="4"/>
      <c r="F153" s="4"/>
    </row>
    <row r="154" spans="1:6" ht="15.75" x14ac:dyDescent="0.3">
      <c r="A154" s="4"/>
      <c r="B154" s="4"/>
      <c r="C154" s="4"/>
      <c r="D154" s="4"/>
      <c r="E154" s="4"/>
      <c r="F154" s="4"/>
    </row>
    <row r="155" spans="1:6" ht="15.75" x14ac:dyDescent="0.3">
      <c r="A155" s="4"/>
      <c r="B155" s="4"/>
      <c r="C155" s="4"/>
      <c r="D155" s="4"/>
      <c r="E155" s="4"/>
      <c r="F155" s="4"/>
    </row>
    <row r="156" spans="1:6" ht="15.75" x14ac:dyDescent="0.3">
      <c r="A156" s="4"/>
      <c r="B156" s="4"/>
      <c r="C156" s="4"/>
      <c r="D156" s="4"/>
      <c r="E156" s="4"/>
      <c r="F156" s="4"/>
    </row>
    <row r="157" spans="1:6" ht="15.75" x14ac:dyDescent="0.3">
      <c r="A157" s="4"/>
      <c r="B157" s="4"/>
      <c r="C157" s="4"/>
      <c r="D157" s="4"/>
      <c r="E157" s="4"/>
      <c r="F157" s="4"/>
    </row>
    <row r="158" spans="1:6" ht="15.75" x14ac:dyDescent="0.3">
      <c r="A158" s="4"/>
      <c r="B158" s="4"/>
      <c r="C158" s="4"/>
      <c r="D158" s="4"/>
      <c r="E158" s="4"/>
      <c r="F158" s="4"/>
    </row>
    <row r="159" spans="1:6" ht="15.75" x14ac:dyDescent="0.3">
      <c r="A159" s="4"/>
      <c r="B159" s="4"/>
      <c r="C159" s="4"/>
      <c r="D159" s="4"/>
      <c r="E159" s="4"/>
      <c r="F159" s="4"/>
    </row>
    <row r="160" spans="1:6" ht="15.75" x14ac:dyDescent="0.3">
      <c r="A160" s="4"/>
      <c r="B160" s="4"/>
      <c r="C160" s="4"/>
      <c r="D160" s="4"/>
      <c r="E160" s="4"/>
      <c r="F160" s="4"/>
    </row>
    <row r="161" spans="1:6" ht="15.75" x14ac:dyDescent="0.3">
      <c r="A161" s="4"/>
      <c r="B161" s="4"/>
      <c r="C161" s="4"/>
      <c r="D161" s="4"/>
      <c r="E161" s="4"/>
      <c r="F161" s="4"/>
    </row>
    <row r="162" spans="1:6" ht="15.75" x14ac:dyDescent="0.3">
      <c r="A162" s="4"/>
      <c r="B162" s="4"/>
      <c r="C162" s="4"/>
      <c r="D162" s="4"/>
      <c r="E162" s="4"/>
      <c r="F162" s="4"/>
    </row>
    <row r="163" spans="1:6" ht="15.75" x14ac:dyDescent="0.3">
      <c r="A163" s="4"/>
      <c r="B163" s="4"/>
      <c r="C163" s="4"/>
      <c r="D163" s="4"/>
      <c r="E163" s="4"/>
      <c r="F163" s="4"/>
    </row>
    <row r="164" spans="1:6" ht="15.75" x14ac:dyDescent="0.3">
      <c r="A164" s="4"/>
      <c r="B164" s="4"/>
      <c r="C164" s="4"/>
      <c r="D164" s="4"/>
      <c r="E164" s="4"/>
      <c r="F164" s="4"/>
    </row>
    <row r="165" spans="1:6" ht="15.75" x14ac:dyDescent="0.3">
      <c r="A165" s="4"/>
      <c r="B165" s="4"/>
      <c r="C165" s="4"/>
      <c r="D165" s="4"/>
      <c r="E165" s="4"/>
      <c r="F165" s="4"/>
    </row>
    <row r="166" spans="1:6" ht="15.75" x14ac:dyDescent="0.3">
      <c r="A166" s="4"/>
      <c r="B166" s="4"/>
      <c r="C166" s="4"/>
      <c r="D166" s="4"/>
      <c r="E166" s="4"/>
      <c r="F166" s="4"/>
    </row>
    <row r="167" spans="1:6" ht="15.75" x14ac:dyDescent="0.3">
      <c r="A167" s="4"/>
      <c r="B167" s="4"/>
      <c r="C167" s="4"/>
      <c r="D167" s="4"/>
      <c r="E167" s="4"/>
      <c r="F167" s="4"/>
    </row>
    <row r="168" spans="1:6" ht="15.75" x14ac:dyDescent="0.3">
      <c r="A168" s="4"/>
      <c r="B168" s="4"/>
      <c r="C168" s="4"/>
      <c r="D168" s="4"/>
      <c r="E168" s="4"/>
      <c r="F168" s="4"/>
    </row>
    <row r="169" spans="1:6" ht="15.75" x14ac:dyDescent="0.3">
      <c r="A169" s="4"/>
      <c r="B169" s="4"/>
      <c r="C169" s="4"/>
      <c r="D169" s="4"/>
      <c r="E169" s="4"/>
      <c r="F169" s="4"/>
    </row>
    <row r="170" spans="1:6" ht="15.75" x14ac:dyDescent="0.3">
      <c r="A170" s="4"/>
      <c r="B170" s="4"/>
      <c r="C170" s="4"/>
      <c r="D170" s="4"/>
      <c r="E170" s="4"/>
      <c r="F170" s="4"/>
    </row>
    <row r="171" spans="1:6" ht="15.75" x14ac:dyDescent="0.3">
      <c r="A171" s="4"/>
      <c r="B171" s="4"/>
      <c r="C171" s="4"/>
      <c r="D171" s="4"/>
      <c r="E171" s="4"/>
      <c r="F171" s="4"/>
    </row>
    <row r="172" spans="1:6" ht="15.75" x14ac:dyDescent="0.3">
      <c r="A172" s="4"/>
      <c r="B172" s="4"/>
      <c r="C172" s="4"/>
      <c r="D172" s="4"/>
      <c r="E172" s="4"/>
      <c r="F172" s="4"/>
    </row>
    <row r="173" spans="1:6" ht="15.75" x14ac:dyDescent="0.3">
      <c r="A173" s="4"/>
      <c r="B173" s="4"/>
      <c r="C173" s="4"/>
      <c r="D173" s="4"/>
      <c r="E173" s="4"/>
      <c r="F173" s="4"/>
    </row>
    <row r="174" spans="1:6" ht="15.75" x14ac:dyDescent="0.3">
      <c r="A174" s="4"/>
      <c r="B174" s="4"/>
      <c r="C174" s="4"/>
      <c r="D174" s="4"/>
      <c r="E174" s="4"/>
      <c r="F174" s="4"/>
    </row>
    <row r="175" spans="1:6" ht="15.75" x14ac:dyDescent="0.3">
      <c r="A175" s="4"/>
      <c r="B175" s="4"/>
      <c r="C175" s="4"/>
      <c r="D175" s="4"/>
      <c r="E175" s="4"/>
      <c r="F175" s="4"/>
    </row>
    <row r="176" spans="1:6" ht="15.75" x14ac:dyDescent="0.3">
      <c r="A176" s="4"/>
      <c r="B176" s="4"/>
      <c r="C176" s="4"/>
      <c r="D176" s="4"/>
      <c r="E176" s="4"/>
      <c r="F176" s="4"/>
    </row>
    <row r="177" spans="1:6" ht="15.75" x14ac:dyDescent="0.3">
      <c r="A177" s="4"/>
      <c r="B177" s="4"/>
      <c r="C177" s="4"/>
      <c r="D177" s="4"/>
      <c r="E177" s="4"/>
      <c r="F177" s="4"/>
    </row>
    <row r="178" spans="1:6" ht="15.75" x14ac:dyDescent="0.3">
      <c r="A178" s="4"/>
      <c r="B178" s="4"/>
      <c r="C178" s="4"/>
      <c r="D178" s="4"/>
      <c r="E178" s="4"/>
      <c r="F178" s="4"/>
    </row>
    <row r="179" spans="1:6" ht="15.75" x14ac:dyDescent="0.3">
      <c r="A179" s="4"/>
      <c r="B179" s="4"/>
      <c r="C179" s="4"/>
      <c r="D179" s="4"/>
      <c r="E179" s="4"/>
      <c r="F179" s="4"/>
    </row>
    <row r="180" spans="1:6" ht="15.75" x14ac:dyDescent="0.3">
      <c r="A180" s="4"/>
      <c r="B180" s="4"/>
      <c r="C180" s="4"/>
      <c r="D180" s="4"/>
      <c r="E180" s="4"/>
      <c r="F180" s="4"/>
    </row>
    <row r="181" spans="1:6" ht="15.75" x14ac:dyDescent="0.3">
      <c r="A181" s="4"/>
      <c r="B181" s="4"/>
      <c r="C181" s="4"/>
      <c r="D181" s="4"/>
      <c r="E181" s="4"/>
      <c r="F181" s="4"/>
    </row>
    <row r="182" spans="1:6" ht="15.75" x14ac:dyDescent="0.3">
      <c r="A182" s="4"/>
      <c r="B182" s="4"/>
      <c r="C182" s="4"/>
      <c r="D182" s="4"/>
      <c r="E182" s="4"/>
      <c r="F182" s="4"/>
    </row>
    <row r="183" spans="1:6" ht="15.75" x14ac:dyDescent="0.3">
      <c r="A183" s="4"/>
      <c r="B183" s="4"/>
      <c r="C183" s="4"/>
      <c r="D183" s="4"/>
      <c r="E183" s="4"/>
      <c r="F183" s="4"/>
    </row>
    <row r="184" spans="1:6" ht="15.75" x14ac:dyDescent="0.3">
      <c r="A184" s="4"/>
      <c r="B184" s="4"/>
      <c r="C184" s="4"/>
      <c r="D184" s="4"/>
      <c r="E184" s="4"/>
      <c r="F184" s="4"/>
    </row>
    <row r="185" spans="1:6" ht="15.75" x14ac:dyDescent="0.3">
      <c r="A185" s="4"/>
      <c r="B185" s="4"/>
      <c r="C185" s="4"/>
      <c r="D185" s="4"/>
      <c r="E185" s="4"/>
      <c r="F185" s="4"/>
    </row>
    <row r="186" spans="1:6" ht="15.75" x14ac:dyDescent="0.3">
      <c r="A186" s="4"/>
      <c r="B186" s="4"/>
      <c r="C186" s="4"/>
      <c r="D186" s="4"/>
      <c r="E186" s="4"/>
      <c r="F186" s="4"/>
    </row>
    <row r="187" spans="1:6" ht="15.75" x14ac:dyDescent="0.3">
      <c r="A187" s="4"/>
      <c r="B187" s="4"/>
      <c r="C187" s="4"/>
      <c r="D187" s="4"/>
      <c r="E187" s="4"/>
      <c r="F187" s="4"/>
    </row>
    <row r="188" spans="1:6" ht="15.75" x14ac:dyDescent="0.3">
      <c r="A188" s="4"/>
      <c r="B188" s="4"/>
      <c r="C188" s="4"/>
      <c r="D188" s="4"/>
      <c r="E188" s="4"/>
      <c r="F188" s="4"/>
    </row>
    <row r="189" spans="1:6" ht="15.75" x14ac:dyDescent="0.3">
      <c r="A189" s="4"/>
      <c r="B189" s="4"/>
      <c r="C189" s="4"/>
      <c r="D189" s="4"/>
      <c r="E189" s="4"/>
      <c r="F189" s="4"/>
    </row>
    <row r="190" spans="1:6" ht="15.75" x14ac:dyDescent="0.3">
      <c r="A190" s="4"/>
      <c r="B190" s="4"/>
      <c r="C190" s="4"/>
      <c r="D190" s="4"/>
      <c r="E190" s="4"/>
      <c r="F190" s="4"/>
    </row>
    <row r="191" spans="1:6" ht="15.75" x14ac:dyDescent="0.3">
      <c r="A191" s="4"/>
      <c r="B191" s="4"/>
      <c r="C191" s="4"/>
      <c r="D191" s="4"/>
      <c r="E191" s="4"/>
      <c r="F191" s="4"/>
    </row>
    <row r="192" spans="1:6" ht="15.75" x14ac:dyDescent="0.3">
      <c r="A192" s="4"/>
      <c r="B192" s="4"/>
      <c r="C192" s="4"/>
      <c r="D192" s="4"/>
      <c r="E192" s="4"/>
      <c r="F192" s="4"/>
    </row>
    <row r="193" spans="1:6" ht="15.75" x14ac:dyDescent="0.3">
      <c r="A193" s="4"/>
      <c r="B193" s="4"/>
      <c r="C193" s="4"/>
      <c r="D193" s="4"/>
      <c r="E193" s="4"/>
      <c r="F193" s="4"/>
    </row>
    <row r="194" spans="1:6" ht="15.75" x14ac:dyDescent="0.3">
      <c r="A194" s="4"/>
      <c r="B194" s="4"/>
      <c r="C194" s="4"/>
      <c r="D194" s="4"/>
      <c r="E194" s="4"/>
      <c r="F194" s="4"/>
    </row>
    <row r="195" spans="1:6" ht="15.75" x14ac:dyDescent="0.3">
      <c r="A195" s="4"/>
      <c r="B195" s="4"/>
      <c r="C195" s="4"/>
      <c r="D195" s="4"/>
      <c r="E195" s="4"/>
      <c r="F195" s="4"/>
    </row>
    <row r="196" spans="1:6" ht="15.75" x14ac:dyDescent="0.3">
      <c r="A196" s="4"/>
      <c r="B196" s="4"/>
      <c r="C196" s="4"/>
      <c r="D196" s="4"/>
      <c r="E196" s="4"/>
      <c r="F196" s="4"/>
    </row>
    <row r="197" spans="1:6" ht="15.75" x14ac:dyDescent="0.3">
      <c r="A197" s="4"/>
      <c r="B197" s="4"/>
      <c r="C197" s="4"/>
      <c r="D197" s="4"/>
      <c r="E197" s="4"/>
      <c r="F197" s="4"/>
    </row>
    <row r="198" spans="1:6" ht="15.75" x14ac:dyDescent="0.3">
      <c r="A198" s="4"/>
      <c r="B198" s="4"/>
      <c r="C198" s="4"/>
      <c r="D198" s="4"/>
      <c r="E198" s="4"/>
      <c r="F198" s="4"/>
    </row>
    <row r="199" spans="1:6" ht="15.75" x14ac:dyDescent="0.3">
      <c r="A199" s="4"/>
      <c r="B199" s="4"/>
      <c r="C199" s="4"/>
      <c r="D199" s="4"/>
      <c r="E199" s="4"/>
      <c r="F199" s="4"/>
    </row>
    <row r="200" spans="1:6" ht="15.75" x14ac:dyDescent="0.3">
      <c r="A200" s="4"/>
      <c r="B200" s="4"/>
      <c r="C200" s="4"/>
      <c r="D200" s="4"/>
      <c r="E200" s="4"/>
      <c r="F200" s="4"/>
    </row>
    <row r="201" spans="1:6" ht="15.75" x14ac:dyDescent="0.3">
      <c r="A201" s="4"/>
      <c r="B201" s="4"/>
      <c r="C201" s="4"/>
      <c r="D201" s="4"/>
      <c r="E201" s="4"/>
      <c r="F201" s="4"/>
    </row>
    <row r="202" spans="1:6" ht="15.75" x14ac:dyDescent="0.3">
      <c r="A202" s="4"/>
      <c r="B202" s="4"/>
      <c r="C202" s="4"/>
      <c r="D202" s="4"/>
      <c r="E202" s="4"/>
      <c r="F202" s="4"/>
    </row>
    <row r="203" spans="1:6" ht="15.75" x14ac:dyDescent="0.3">
      <c r="A203" s="4"/>
      <c r="B203" s="4"/>
      <c r="C203" s="4"/>
      <c r="D203" s="4"/>
      <c r="E203" s="4"/>
      <c r="F203" s="4"/>
    </row>
    <row r="204" spans="1:6" ht="15.75" x14ac:dyDescent="0.3">
      <c r="A204" s="4"/>
      <c r="B204" s="4"/>
      <c r="C204" s="4"/>
      <c r="D204" s="4"/>
      <c r="E204" s="4"/>
      <c r="F204" s="4"/>
    </row>
    <row r="205" spans="1:6" ht="15.75" x14ac:dyDescent="0.3">
      <c r="A205" s="4"/>
      <c r="B205" s="4"/>
      <c r="C205" s="4"/>
      <c r="D205" s="4"/>
      <c r="E205" s="4"/>
      <c r="F205" s="4"/>
    </row>
    <row r="206" spans="1:6" ht="15.75" x14ac:dyDescent="0.3">
      <c r="A206" s="4"/>
      <c r="B206" s="4"/>
      <c r="C206" s="4"/>
      <c r="D206" s="4"/>
      <c r="E206" s="4"/>
      <c r="F206" s="4"/>
    </row>
    <row r="207" spans="1:6" ht="15.75" x14ac:dyDescent="0.3">
      <c r="A207" s="4"/>
      <c r="B207" s="4"/>
      <c r="C207" s="4"/>
      <c r="D207" s="4"/>
      <c r="E207" s="4"/>
      <c r="F207" s="4"/>
    </row>
    <row r="208" spans="1:6" ht="15.75" x14ac:dyDescent="0.3">
      <c r="A208" s="4"/>
      <c r="B208" s="4"/>
      <c r="C208" s="4"/>
      <c r="D208" s="4"/>
      <c r="E208" s="4"/>
      <c r="F208" s="4"/>
    </row>
    <row r="209" spans="1:6" ht="15.75" x14ac:dyDescent="0.3">
      <c r="A209" s="4"/>
      <c r="B209" s="4"/>
      <c r="C209" s="4"/>
      <c r="D209" s="4"/>
      <c r="E209" s="4"/>
      <c r="F209" s="4"/>
    </row>
    <row r="210" spans="1:6" ht="15.75" x14ac:dyDescent="0.3">
      <c r="A210" s="4"/>
      <c r="B210" s="4"/>
      <c r="C210" s="4"/>
      <c r="D210" s="4"/>
      <c r="E210" s="4"/>
      <c r="F210" s="4"/>
    </row>
    <row r="211" spans="1:6" ht="15.75" x14ac:dyDescent="0.3">
      <c r="A211" s="4"/>
      <c r="B211" s="4"/>
      <c r="C211" s="4"/>
      <c r="D211" s="4"/>
      <c r="E211" s="4"/>
      <c r="F211" s="4"/>
    </row>
    <row r="212" spans="1:6" ht="15.75" x14ac:dyDescent="0.3">
      <c r="A212" s="4"/>
      <c r="B212" s="4"/>
      <c r="C212" s="4"/>
      <c r="D212" s="4"/>
      <c r="E212" s="4"/>
      <c r="F212" s="4"/>
    </row>
    <row r="213" spans="1:6" ht="15.75" x14ac:dyDescent="0.3">
      <c r="A213" s="4"/>
      <c r="B213" s="4"/>
      <c r="C213" s="4"/>
      <c r="D213" s="4"/>
      <c r="E213" s="4"/>
      <c r="F213" s="4"/>
    </row>
    <row r="214" spans="1:6" ht="15.75" x14ac:dyDescent="0.3">
      <c r="A214" s="4"/>
      <c r="B214" s="4"/>
      <c r="C214" s="4"/>
      <c r="D214" s="4"/>
      <c r="E214" s="4"/>
      <c r="F214" s="4"/>
    </row>
    <row r="215" spans="1:6" ht="15.75" x14ac:dyDescent="0.3">
      <c r="A215" s="4"/>
      <c r="B215" s="4"/>
      <c r="C215" s="4"/>
      <c r="D215" s="4"/>
      <c r="E215" s="4"/>
      <c r="F215" s="4"/>
    </row>
    <row r="216" spans="1:6" ht="15.75" x14ac:dyDescent="0.3">
      <c r="A216" s="4"/>
      <c r="B216" s="4"/>
      <c r="C216" s="4"/>
      <c r="D216" s="4"/>
      <c r="E216" s="4"/>
      <c r="F216" s="4"/>
    </row>
    <row r="217" spans="1:6" ht="15.75" x14ac:dyDescent="0.3">
      <c r="A217" s="4"/>
      <c r="B217" s="4"/>
      <c r="C217" s="4"/>
      <c r="D217" s="4"/>
      <c r="E217" s="4"/>
      <c r="F217" s="4"/>
    </row>
    <row r="218" spans="1:6" ht="15.75" x14ac:dyDescent="0.3">
      <c r="A218" s="4"/>
      <c r="B218" s="4"/>
      <c r="C218" s="4"/>
      <c r="D218" s="4"/>
      <c r="E218" s="4"/>
      <c r="F218" s="4"/>
    </row>
    <row r="219" spans="1:6" ht="15.75" x14ac:dyDescent="0.3">
      <c r="A219" s="4"/>
      <c r="B219" s="4"/>
      <c r="C219" s="4"/>
      <c r="D219" s="4"/>
      <c r="E219" s="4"/>
      <c r="F219" s="4"/>
    </row>
    <row r="220" spans="1:6" ht="15.75" x14ac:dyDescent="0.3">
      <c r="A220" s="4"/>
      <c r="B220" s="4"/>
      <c r="C220" s="4"/>
      <c r="D220" s="4"/>
      <c r="E220" s="4"/>
      <c r="F220" s="4"/>
    </row>
    <row r="221" spans="1:6" ht="15.75" x14ac:dyDescent="0.3">
      <c r="A221" s="4"/>
      <c r="B221" s="4"/>
      <c r="C221" s="4"/>
      <c r="D221" s="4"/>
      <c r="E221" s="4"/>
      <c r="F221" s="4"/>
    </row>
    <row r="222" spans="1:6" ht="15.75" x14ac:dyDescent="0.3">
      <c r="A222" s="4"/>
      <c r="B222" s="4"/>
      <c r="C222" s="4"/>
      <c r="D222" s="4"/>
      <c r="E222" s="4"/>
      <c r="F222" s="4"/>
    </row>
    <row r="223" spans="1:6" ht="15.75" x14ac:dyDescent="0.3">
      <c r="A223" s="4"/>
      <c r="B223" s="4"/>
      <c r="C223" s="4"/>
      <c r="D223" s="4"/>
      <c r="E223" s="4"/>
      <c r="F223" s="4"/>
    </row>
    <row r="224" spans="1:6" ht="15.75" x14ac:dyDescent="0.3">
      <c r="A224" s="4"/>
      <c r="B224" s="4"/>
      <c r="C224" s="4"/>
      <c r="D224" s="4"/>
      <c r="E224" s="4"/>
      <c r="F224" s="4"/>
    </row>
    <row r="225" spans="1:6" ht="15.75" x14ac:dyDescent="0.3">
      <c r="A225" s="4"/>
      <c r="B225" s="4"/>
      <c r="C225" s="4"/>
      <c r="D225" s="4"/>
      <c r="E225" s="4"/>
      <c r="F225" s="4"/>
    </row>
    <row r="226" spans="1:6" ht="15.75" x14ac:dyDescent="0.3">
      <c r="A226" s="4"/>
      <c r="B226" s="4"/>
      <c r="C226" s="4"/>
      <c r="D226" s="4"/>
      <c r="E226" s="4"/>
      <c r="F226" s="4"/>
    </row>
    <row r="227" spans="1:6" ht="15.75" x14ac:dyDescent="0.3">
      <c r="A227" s="4"/>
      <c r="B227" s="4"/>
      <c r="C227" s="4"/>
      <c r="D227" s="4"/>
      <c r="E227" s="4"/>
      <c r="F227" s="4"/>
    </row>
    <row r="228" spans="1:6" ht="15.75" x14ac:dyDescent="0.3">
      <c r="A228" s="4"/>
      <c r="B228" s="4"/>
      <c r="C228" s="4"/>
      <c r="D228" s="4"/>
      <c r="E228" s="4"/>
      <c r="F228" s="4"/>
    </row>
    <row r="229" spans="1:6" ht="15.75" x14ac:dyDescent="0.3">
      <c r="A229" s="4"/>
      <c r="B229" s="4"/>
      <c r="C229" s="4"/>
      <c r="D229" s="4"/>
      <c r="E229" s="4"/>
      <c r="F229" s="4"/>
    </row>
    <row r="230" spans="1:6" ht="15.75" x14ac:dyDescent="0.3">
      <c r="A230" s="4"/>
      <c r="B230" s="4"/>
      <c r="C230" s="4"/>
      <c r="D230" s="4"/>
      <c r="E230" s="4"/>
      <c r="F230" s="4"/>
    </row>
    <row r="231" spans="1:6" ht="15.75" x14ac:dyDescent="0.3">
      <c r="A231" s="4"/>
      <c r="B231" s="4"/>
      <c r="C231" s="4"/>
      <c r="D231" s="4"/>
      <c r="E231" s="4"/>
      <c r="F231" s="4"/>
    </row>
    <row r="232" spans="1:6" ht="15.75" x14ac:dyDescent="0.3">
      <c r="A232" s="4"/>
      <c r="B232" s="4"/>
      <c r="C232" s="4"/>
      <c r="D232" s="4"/>
      <c r="E232" s="4"/>
      <c r="F232" s="4"/>
    </row>
    <row r="233" spans="1:6" ht="15.75" x14ac:dyDescent="0.3">
      <c r="A233" s="4"/>
      <c r="B233" s="4"/>
      <c r="C233" s="4"/>
      <c r="D233" s="4"/>
      <c r="E233" s="4"/>
      <c r="F233" s="4"/>
    </row>
    <row r="234" spans="1:6" ht="15.75" x14ac:dyDescent="0.3">
      <c r="A234" s="4"/>
      <c r="B234" s="4"/>
      <c r="C234" s="4"/>
      <c r="D234" s="4"/>
      <c r="E234" s="4"/>
      <c r="F234" s="4"/>
    </row>
    <row r="235" spans="1:6" ht="15.75" x14ac:dyDescent="0.3">
      <c r="A235" s="4"/>
      <c r="B235" s="4"/>
      <c r="C235" s="4"/>
      <c r="D235" s="4"/>
      <c r="E235" s="4"/>
      <c r="F235" s="4"/>
    </row>
    <row r="236" spans="1:6" ht="15.75" x14ac:dyDescent="0.3">
      <c r="A236" s="4"/>
      <c r="B236" s="4"/>
      <c r="C236" s="4"/>
      <c r="D236" s="4"/>
      <c r="E236" s="4"/>
      <c r="F236" s="4"/>
    </row>
    <row r="237" spans="1:6" ht="15.75" x14ac:dyDescent="0.3">
      <c r="A237" s="4"/>
      <c r="B237" s="4"/>
      <c r="C237" s="4"/>
      <c r="D237" s="4"/>
      <c r="E237" s="4"/>
      <c r="F237" s="4"/>
    </row>
    <row r="238" spans="1:6" ht="15.75" x14ac:dyDescent="0.3">
      <c r="A238" s="4"/>
      <c r="B238" s="4"/>
      <c r="C238" s="4"/>
      <c r="D238" s="4"/>
      <c r="E238" s="4"/>
      <c r="F238" s="4"/>
    </row>
    <row r="239" spans="1:6" ht="15.75" x14ac:dyDescent="0.3">
      <c r="A239" s="4"/>
      <c r="B239" s="4"/>
      <c r="C239" s="4"/>
      <c r="D239" s="4"/>
      <c r="E239" s="4"/>
      <c r="F239" s="4"/>
    </row>
    <row r="240" spans="1:6" ht="15.75" x14ac:dyDescent="0.3">
      <c r="A240" s="4"/>
      <c r="B240" s="4"/>
      <c r="C240" s="4"/>
      <c r="D240" s="4"/>
      <c r="E240" s="4"/>
      <c r="F240" s="4"/>
    </row>
    <row r="241" spans="1:6" ht="15.75" x14ac:dyDescent="0.3">
      <c r="A241" s="4"/>
      <c r="B241" s="4"/>
      <c r="C241" s="4"/>
      <c r="D241" s="4"/>
      <c r="E241" s="4"/>
      <c r="F241" s="4"/>
    </row>
    <row r="242" spans="1:6" ht="15.75" x14ac:dyDescent="0.3">
      <c r="A242" s="4"/>
      <c r="B242" s="4"/>
      <c r="C242" s="4"/>
      <c r="D242" s="4"/>
      <c r="E242" s="4"/>
      <c r="F242" s="4"/>
    </row>
    <row r="243" spans="1:6" ht="15.75" x14ac:dyDescent="0.3">
      <c r="A243" s="4"/>
      <c r="B243" s="4"/>
      <c r="C243" s="4"/>
      <c r="D243" s="4"/>
      <c r="E243" s="4"/>
      <c r="F243" s="4"/>
    </row>
    <row r="244" spans="1:6" ht="15.75" x14ac:dyDescent="0.3">
      <c r="A244" s="4"/>
      <c r="B244" s="4"/>
      <c r="C244" s="4"/>
      <c r="D244" s="4"/>
      <c r="E244" s="4"/>
      <c r="F244" s="4"/>
    </row>
    <row r="245" spans="1:6" ht="15.75" x14ac:dyDescent="0.3">
      <c r="A245" s="4"/>
      <c r="B245" s="4"/>
      <c r="C245" s="4"/>
      <c r="D245" s="4"/>
      <c r="E245" s="4"/>
      <c r="F245" s="4"/>
    </row>
    <row r="246" spans="1:6" ht="15.75" x14ac:dyDescent="0.3">
      <c r="A246" s="4"/>
      <c r="B246" s="4"/>
      <c r="C246" s="4"/>
      <c r="D246" s="4"/>
      <c r="E246" s="4"/>
      <c r="F246" s="4"/>
    </row>
    <row r="247" spans="1:6" ht="15.75" x14ac:dyDescent="0.3">
      <c r="A247" s="4"/>
      <c r="B247" s="4"/>
      <c r="C247" s="4"/>
      <c r="D247" s="4"/>
      <c r="E247" s="4"/>
      <c r="F247" s="4"/>
    </row>
    <row r="248" spans="1:6" ht="15.75" x14ac:dyDescent="0.3">
      <c r="A248" s="4"/>
      <c r="B248" s="4"/>
      <c r="C248" s="4"/>
      <c r="D248" s="4"/>
      <c r="E248" s="4"/>
      <c r="F248" s="4"/>
    </row>
    <row r="249" spans="1:6" ht="15.75" x14ac:dyDescent="0.3">
      <c r="A249" s="4"/>
      <c r="B249" s="4"/>
      <c r="C249" s="4"/>
      <c r="D249" s="4"/>
      <c r="E249" s="4"/>
      <c r="F249" s="4"/>
    </row>
    <row r="250" spans="1:6" ht="15.75" x14ac:dyDescent="0.3">
      <c r="A250" s="4"/>
      <c r="B250" s="4"/>
      <c r="C250" s="4"/>
      <c r="D250" s="4"/>
      <c r="E250" s="4"/>
      <c r="F250" s="4"/>
    </row>
    <row r="251" spans="1:6" ht="15.75" x14ac:dyDescent="0.3">
      <c r="A251" s="4"/>
      <c r="B251" s="4"/>
      <c r="C251" s="4"/>
      <c r="D251" s="4"/>
      <c r="E251" s="4"/>
      <c r="F251" s="4"/>
    </row>
    <row r="252" spans="1:6" ht="15.75" x14ac:dyDescent="0.3">
      <c r="A252" s="4"/>
      <c r="B252" s="4"/>
      <c r="C252" s="4"/>
      <c r="D252" s="4"/>
      <c r="E252" s="4"/>
      <c r="F252" s="4"/>
    </row>
    <row r="253" spans="1:6" ht="15.75" x14ac:dyDescent="0.3">
      <c r="A253" s="4"/>
      <c r="B253" s="4"/>
      <c r="C253" s="4"/>
      <c r="D253" s="4"/>
      <c r="E253" s="4"/>
      <c r="F253" s="4"/>
    </row>
    <row r="254" spans="1:6" ht="15.75" x14ac:dyDescent="0.3">
      <c r="A254" s="4"/>
      <c r="B254" s="4"/>
      <c r="C254" s="4"/>
      <c r="D254" s="4"/>
      <c r="E254" s="4"/>
      <c r="F254" s="4"/>
    </row>
    <row r="255" spans="1:6" ht="15.75" x14ac:dyDescent="0.3">
      <c r="A255" s="4"/>
      <c r="B255" s="4"/>
      <c r="C255" s="4"/>
      <c r="D255" s="4"/>
      <c r="E255" s="4"/>
      <c r="F255" s="4"/>
    </row>
    <row r="256" spans="1:6" ht="15.75" x14ac:dyDescent="0.3">
      <c r="A256" s="4"/>
      <c r="B256" s="4"/>
      <c r="C256" s="4"/>
      <c r="D256" s="4"/>
      <c r="E256" s="4"/>
      <c r="F256" s="4"/>
    </row>
    <row r="257" spans="1:6" ht="15.75" x14ac:dyDescent="0.3">
      <c r="A257" s="4"/>
      <c r="B257" s="4"/>
      <c r="C257" s="4"/>
      <c r="D257" s="4"/>
      <c r="E257" s="4"/>
      <c r="F257" s="4"/>
    </row>
    <row r="258" spans="1:6" ht="15.75" x14ac:dyDescent="0.3">
      <c r="A258" s="4"/>
      <c r="B258" s="4"/>
      <c r="C258" s="4"/>
      <c r="D258" s="4"/>
      <c r="E258" s="4"/>
      <c r="F258" s="4"/>
    </row>
    <row r="259" spans="1:6" ht="15.75" x14ac:dyDescent="0.3">
      <c r="A259" s="4"/>
      <c r="B259" s="4"/>
      <c r="C259" s="4"/>
      <c r="D259" s="4"/>
      <c r="E259" s="4"/>
      <c r="F259" s="4"/>
    </row>
    <row r="260" spans="1:6" ht="15.75" x14ac:dyDescent="0.3">
      <c r="A260" s="4"/>
      <c r="B260" s="4"/>
      <c r="C260" s="4"/>
      <c r="D260" s="4"/>
      <c r="E260" s="4"/>
      <c r="F260" s="4"/>
    </row>
    <row r="261" spans="1:6" ht="15.75" x14ac:dyDescent="0.3">
      <c r="A261" s="4"/>
      <c r="B261" s="4"/>
      <c r="C261" s="4"/>
      <c r="D261" s="4"/>
      <c r="E261" s="4"/>
      <c r="F261" s="4"/>
    </row>
    <row r="262" spans="1:6" ht="15.75" x14ac:dyDescent="0.3">
      <c r="A262" s="4"/>
      <c r="B262" s="4"/>
      <c r="C262" s="4"/>
      <c r="D262" s="4"/>
      <c r="E262" s="4"/>
      <c r="F262" s="4"/>
    </row>
    <row r="263" spans="1:6" ht="15.75" x14ac:dyDescent="0.3">
      <c r="A263" s="4"/>
      <c r="B263" s="4"/>
      <c r="C263" s="4"/>
      <c r="D263" s="4"/>
      <c r="E263" s="4"/>
      <c r="F263" s="4"/>
    </row>
    <row r="264" spans="1:6" ht="15.75" x14ac:dyDescent="0.3">
      <c r="A264" s="4"/>
      <c r="B264" s="4"/>
      <c r="C264" s="4"/>
      <c r="D264" s="4"/>
      <c r="E264" s="4"/>
      <c r="F264" s="4"/>
    </row>
    <row r="265" spans="1:6" ht="15.75" x14ac:dyDescent="0.3">
      <c r="A265" s="4"/>
      <c r="B265" s="4"/>
      <c r="C265" s="4"/>
      <c r="D265" s="4"/>
      <c r="E265" s="4"/>
      <c r="F265" s="4"/>
    </row>
    <row r="266" spans="1:6" ht="15.75" x14ac:dyDescent="0.3">
      <c r="A266" s="4"/>
      <c r="B266" s="4"/>
      <c r="C266" s="4"/>
      <c r="D266" s="4"/>
      <c r="E266" s="4"/>
      <c r="F266" s="4"/>
    </row>
    <row r="267" spans="1:6" ht="15.75" x14ac:dyDescent="0.3">
      <c r="A267" s="4"/>
      <c r="B267" s="4"/>
      <c r="C267" s="4"/>
      <c r="D267" s="4"/>
      <c r="E267" s="4"/>
      <c r="F267" s="4"/>
    </row>
    <row r="268" spans="1:6" ht="15.75" x14ac:dyDescent="0.3">
      <c r="A268" s="4"/>
      <c r="B268" s="4"/>
      <c r="C268" s="4"/>
      <c r="D268" s="4"/>
      <c r="E268" s="4"/>
      <c r="F268" s="4"/>
    </row>
    <row r="269" spans="1:6" ht="15.75" x14ac:dyDescent="0.3">
      <c r="A269" s="4"/>
      <c r="B269" s="4"/>
      <c r="C269" s="4"/>
      <c r="D269" s="4"/>
      <c r="E269" s="4"/>
      <c r="F269" s="4"/>
    </row>
    <row r="270" spans="1:6" ht="15.75" x14ac:dyDescent="0.3">
      <c r="A270" s="4"/>
      <c r="B270" s="4"/>
      <c r="C270" s="4"/>
      <c r="D270" s="4"/>
      <c r="E270" s="4"/>
      <c r="F270" s="4"/>
    </row>
    <row r="271" spans="1:6" ht="15.75" x14ac:dyDescent="0.3">
      <c r="A271" s="4"/>
      <c r="B271" s="4"/>
      <c r="C271" s="4"/>
      <c r="D271" s="4"/>
      <c r="E271" s="4"/>
      <c r="F271" s="4"/>
    </row>
    <row r="272" spans="1:6" ht="15.75" x14ac:dyDescent="0.3">
      <c r="A272" s="4"/>
      <c r="B272" s="4"/>
      <c r="C272" s="4"/>
      <c r="D272" s="4"/>
      <c r="E272" s="4"/>
      <c r="F272" s="4"/>
    </row>
    <row r="273" spans="1:6" ht="15.75" x14ac:dyDescent="0.3">
      <c r="A273" s="4"/>
      <c r="B273" s="4"/>
      <c r="C273" s="4"/>
      <c r="D273" s="4"/>
      <c r="E273" s="4"/>
      <c r="F273" s="4"/>
    </row>
    <row r="274" spans="1:6" ht="15.75" x14ac:dyDescent="0.3">
      <c r="A274" s="4"/>
      <c r="B274" s="4"/>
      <c r="C274" s="4"/>
      <c r="D274" s="4"/>
      <c r="E274" s="4"/>
      <c r="F274" s="4"/>
    </row>
    <row r="275" spans="1:6" ht="15.75" x14ac:dyDescent="0.3">
      <c r="A275" s="4"/>
      <c r="B275" s="4"/>
      <c r="C275" s="4"/>
      <c r="D275" s="4"/>
      <c r="E275" s="4"/>
      <c r="F275" s="4"/>
    </row>
    <row r="276" spans="1:6" ht="15.75" x14ac:dyDescent="0.3">
      <c r="A276" s="4"/>
      <c r="B276" s="4"/>
      <c r="C276" s="4"/>
      <c r="D276" s="4"/>
      <c r="E276" s="4"/>
      <c r="F276" s="4"/>
    </row>
    <row r="277" spans="1:6" ht="15.75" x14ac:dyDescent="0.3">
      <c r="A277" s="4"/>
      <c r="B277" s="4"/>
      <c r="C277" s="4"/>
      <c r="D277" s="4"/>
      <c r="E277" s="4"/>
      <c r="F277" s="4"/>
    </row>
    <row r="278" spans="1:6" ht="15.75" x14ac:dyDescent="0.3">
      <c r="A278" s="4"/>
      <c r="B278" s="4"/>
      <c r="C278" s="4"/>
      <c r="D278" s="4"/>
      <c r="E278" s="4"/>
      <c r="F278" s="4"/>
    </row>
    <row r="279" spans="1:6" ht="15.75" x14ac:dyDescent="0.3">
      <c r="A279" s="4"/>
      <c r="B279" s="4"/>
      <c r="C279" s="4"/>
      <c r="D279" s="4"/>
      <c r="E279" s="4"/>
      <c r="F279" s="4"/>
    </row>
    <row r="280" spans="1:6" ht="15.75" x14ac:dyDescent="0.3">
      <c r="A280" s="4"/>
      <c r="B280" s="4"/>
      <c r="C280" s="4"/>
      <c r="D280" s="4"/>
      <c r="E280" s="4"/>
      <c r="F280" s="4"/>
    </row>
    <row r="281" spans="1:6" ht="15.75" x14ac:dyDescent="0.3">
      <c r="A281" s="4"/>
      <c r="B281" s="4"/>
      <c r="C281" s="4"/>
      <c r="D281" s="4"/>
      <c r="E281" s="4"/>
      <c r="F281" s="4"/>
    </row>
    <row r="282" spans="1:6" ht="15.75" x14ac:dyDescent="0.3">
      <c r="A282" s="4"/>
      <c r="B282" s="4"/>
      <c r="C282" s="4"/>
      <c r="D282" s="4"/>
      <c r="E282" s="4"/>
      <c r="F282" s="4"/>
    </row>
    <row r="283" spans="1:6" ht="15.75" x14ac:dyDescent="0.3">
      <c r="A283" s="4"/>
      <c r="B283" s="4"/>
      <c r="C283" s="4"/>
      <c r="D283" s="4"/>
      <c r="E283" s="4"/>
      <c r="F283" s="4"/>
    </row>
    <row r="284" spans="1:6" ht="15.75" x14ac:dyDescent="0.3">
      <c r="A284" s="4"/>
      <c r="B284" s="4"/>
      <c r="C284" s="4"/>
      <c r="D284" s="4"/>
      <c r="E284" s="4"/>
      <c r="F284" s="4"/>
    </row>
    <row r="285" spans="1:6" ht="15.75" x14ac:dyDescent="0.3">
      <c r="A285" s="4"/>
      <c r="B285" s="4"/>
      <c r="C285" s="4"/>
      <c r="D285" s="4"/>
      <c r="E285" s="4"/>
      <c r="F285" s="4"/>
    </row>
    <row r="286" spans="1:6" ht="15.75" x14ac:dyDescent="0.3">
      <c r="A286" s="4"/>
      <c r="B286" s="4"/>
      <c r="C286" s="4"/>
      <c r="D286" s="4"/>
      <c r="E286" s="4"/>
      <c r="F286" s="4"/>
    </row>
    <row r="287" spans="1:6" ht="15.75" x14ac:dyDescent="0.3">
      <c r="A287" s="4"/>
      <c r="B287" s="4"/>
      <c r="C287" s="4"/>
      <c r="D287" s="4"/>
      <c r="E287" s="4"/>
      <c r="F287" s="4"/>
    </row>
    <row r="288" spans="1:6" ht="15.75" x14ac:dyDescent="0.3">
      <c r="A288" s="4"/>
      <c r="B288" s="4"/>
      <c r="C288" s="4"/>
      <c r="D288" s="4"/>
      <c r="E288" s="4"/>
      <c r="F288" s="4"/>
    </row>
    <row r="289" spans="1:6" ht="15.75" x14ac:dyDescent="0.3">
      <c r="A289" s="4"/>
      <c r="B289" s="4"/>
      <c r="C289" s="4"/>
      <c r="D289" s="4"/>
      <c r="E289" s="4"/>
      <c r="F289" s="4"/>
    </row>
    <row r="290" spans="1:6" ht="15.75" x14ac:dyDescent="0.3">
      <c r="A290" s="4"/>
      <c r="B290" s="4"/>
      <c r="C290" s="4"/>
      <c r="D290" s="4"/>
      <c r="E290" s="4"/>
      <c r="F290" s="4"/>
    </row>
    <row r="291" spans="1:6" ht="15.75" x14ac:dyDescent="0.3">
      <c r="A291" s="4"/>
      <c r="B291" s="4"/>
      <c r="C291" s="4"/>
      <c r="D291" s="4"/>
      <c r="E291" s="4"/>
      <c r="F291" s="4"/>
    </row>
    <row r="292" spans="1:6" ht="15.75" x14ac:dyDescent="0.3">
      <c r="A292" s="4"/>
      <c r="B292" s="4"/>
      <c r="C292" s="4"/>
      <c r="D292" s="4"/>
      <c r="E292" s="4"/>
      <c r="F292" s="4"/>
    </row>
    <row r="293" spans="1:6" ht="15.75" x14ac:dyDescent="0.3">
      <c r="A293" s="4"/>
      <c r="B293" s="4"/>
      <c r="C293" s="4"/>
      <c r="D293" s="4"/>
      <c r="E293" s="4"/>
      <c r="F293" s="4"/>
    </row>
    <row r="294" spans="1:6" ht="15.75" x14ac:dyDescent="0.3">
      <c r="A294" s="4"/>
      <c r="B294" s="4"/>
      <c r="C294" s="4"/>
      <c r="D294" s="4"/>
      <c r="E294" s="4"/>
      <c r="F294" s="4"/>
    </row>
    <row r="295" spans="1:6" ht="15.75" x14ac:dyDescent="0.3">
      <c r="A295" s="4"/>
      <c r="B295" s="4"/>
      <c r="C295" s="4"/>
      <c r="D295" s="4"/>
      <c r="E295" s="4"/>
      <c r="F295" s="4"/>
    </row>
    <row r="296" spans="1:6" ht="15.75" x14ac:dyDescent="0.3">
      <c r="A296" s="4"/>
      <c r="B296" s="4"/>
      <c r="C296" s="4"/>
      <c r="D296" s="4"/>
      <c r="E296" s="4"/>
      <c r="F296" s="4"/>
    </row>
    <row r="297" spans="1:6" ht="15.75" x14ac:dyDescent="0.3">
      <c r="A297" s="4"/>
      <c r="B297" s="4"/>
      <c r="C297" s="4"/>
      <c r="D297" s="4"/>
      <c r="E297" s="4"/>
      <c r="F297" s="4"/>
    </row>
    <row r="298" spans="1:6" ht="15.75" x14ac:dyDescent="0.3">
      <c r="A298" s="4"/>
      <c r="B298" s="4"/>
      <c r="C298" s="4"/>
      <c r="D298" s="4"/>
      <c r="E298" s="4"/>
      <c r="F298" s="4"/>
    </row>
    <row r="299" spans="1:6" ht="15.75" x14ac:dyDescent="0.3">
      <c r="A299" s="4"/>
      <c r="B299" s="4"/>
      <c r="C299" s="4"/>
      <c r="D299" s="4"/>
      <c r="E299" s="4"/>
      <c r="F299" s="4"/>
    </row>
    <row r="300" spans="1:6" ht="15.75" x14ac:dyDescent="0.3">
      <c r="A300" s="4"/>
      <c r="B300" s="4"/>
      <c r="C300" s="4"/>
      <c r="D300" s="4"/>
      <c r="E300" s="4"/>
      <c r="F300" s="4"/>
    </row>
    <row r="301" spans="1:6" ht="15.75" x14ac:dyDescent="0.3">
      <c r="A301" s="4"/>
      <c r="B301" s="4"/>
      <c r="C301" s="4"/>
      <c r="D301" s="4"/>
      <c r="E301" s="4"/>
      <c r="F301" s="4"/>
    </row>
    <row r="302" spans="1:6" ht="15.75" x14ac:dyDescent="0.3">
      <c r="A302" s="4"/>
      <c r="B302" s="4"/>
      <c r="C302" s="4"/>
      <c r="D302" s="4"/>
      <c r="E302" s="4"/>
      <c r="F302" s="4"/>
    </row>
    <row r="303" spans="1:6" ht="15.75" x14ac:dyDescent="0.3">
      <c r="A303" s="4"/>
      <c r="B303" s="4"/>
      <c r="C303" s="4"/>
      <c r="D303" s="4"/>
      <c r="E303" s="4"/>
      <c r="F303" s="4"/>
    </row>
    <row r="304" spans="1:6" ht="15.75" x14ac:dyDescent="0.3">
      <c r="A304" s="4"/>
      <c r="B304" s="4"/>
      <c r="C304" s="4"/>
      <c r="D304" s="4"/>
      <c r="E304" s="4"/>
      <c r="F304" s="4"/>
    </row>
    <row r="305" spans="1:6" ht="15.75" x14ac:dyDescent="0.3">
      <c r="A305" s="4"/>
      <c r="B305" s="4"/>
      <c r="C305" s="4"/>
      <c r="D305" s="4"/>
      <c r="E305" s="4"/>
      <c r="F305" s="4"/>
    </row>
    <row r="306" spans="1:6" ht="15.75" x14ac:dyDescent="0.3">
      <c r="A306" s="4"/>
      <c r="B306" s="4"/>
      <c r="C306" s="4"/>
      <c r="D306" s="4"/>
      <c r="E306" s="4"/>
      <c r="F306" s="4"/>
    </row>
    <row r="307" spans="1:6" ht="15.75" x14ac:dyDescent="0.3">
      <c r="A307" s="4"/>
      <c r="B307" s="4"/>
      <c r="C307" s="4"/>
      <c r="D307" s="4"/>
      <c r="E307" s="4"/>
      <c r="F307" s="4"/>
    </row>
    <row r="308" spans="1:6" ht="15.75" x14ac:dyDescent="0.3">
      <c r="A308" s="4"/>
      <c r="B308" s="4"/>
      <c r="C308" s="4"/>
      <c r="D308" s="4"/>
      <c r="E308" s="4"/>
      <c r="F308" s="4"/>
    </row>
    <row r="309" spans="1:6" ht="15.75" x14ac:dyDescent="0.3">
      <c r="A309" s="4"/>
      <c r="B309" s="4"/>
      <c r="C309" s="4"/>
      <c r="D309" s="4"/>
      <c r="E309" s="4"/>
      <c r="F309" s="4"/>
    </row>
    <row r="310" spans="1:6" ht="15.75" x14ac:dyDescent="0.3">
      <c r="A310" s="4"/>
      <c r="B310" s="4"/>
      <c r="C310" s="4"/>
      <c r="D310" s="4"/>
      <c r="E310" s="4"/>
      <c r="F310" s="4"/>
    </row>
    <row r="311" spans="1:6" ht="15.75" x14ac:dyDescent="0.3">
      <c r="A311" s="4"/>
      <c r="B311" s="4"/>
      <c r="C311" s="4"/>
      <c r="D311" s="4"/>
      <c r="E311" s="4"/>
      <c r="F311" s="4"/>
    </row>
    <row r="312" spans="1:6" ht="15.75" x14ac:dyDescent="0.3">
      <c r="A312" s="4"/>
      <c r="B312" s="4"/>
      <c r="C312" s="4"/>
      <c r="D312" s="4"/>
      <c r="E312" s="4"/>
      <c r="F312" s="4"/>
    </row>
    <row r="313" spans="1:6" ht="15.75" x14ac:dyDescent="0.3">
      <c r="A313" s="4"/>
      <c r="B313" s="4"/>
      <c r="C313" s="4"/>
      <c r="D313" s="4"/>
      <c r="E313" s="4"/>
      <c r="F313" s="4"/>
    </row>
    <row r="314" spans="1:6" ht="15.75" x14ac:dyDescent="0.3">
      <c r="A314" s="4"/>
      <c r="B314" s="4"/>
      <c r="C314" s="4"/>
      <c r="D314" s="4"/>
      <c r="E314" s="4"/>
      <c r="F314" s="4"/>
    </row>
    <row r="315" spans="1:6" ht="15.75" x14ac:dyDescent="0.3">
      <c r="A315" s="4"/>
      <c r="B315" s="4"/>
      <c r="C315" s="4"/>
      <c r="D315" s="4"/>
      <c r="E315" s="4"/>
      <c r="F315" s="4"/>
    </row>
    <row r="316" spans="1:6" ht="15.75" x14ac:dyDescent="0.3">
      <c r="A316" s="4"/>
      <c r="B316" s="4"/>
      <c r="C316" s="4"/>
      <c r="D316" s="4"/>
      <c r="E316" s="4"/>
      <c r="F316" s="4"/>
    </row>
    <row r="317" spans="1:6" ht="15.75" x14ac:dyDescent="0.3">
      <c r="A317" s="4"/>
      <c r="B317" s="4"/>
      <c r="C317" s="4"/>
      <c r="D317" s="4"/>
      <c r="E317" s="4"/>
      <c r="F317" s="4"/>
    </row>
    <row r="318" spans="1:6" ht="15.75" x14ac:dyDescent="0.3">
      <c r="A318" s="4"/>
      <c r="B318" s="4"/>
      <c r="C318" s="4"/>
      <c r="D318" s="4"/>
      <c r="E318" s="4"/>
      <c r="F318" s="4"/>
    </row>
    <row r="319" spans="1:6" ht="15.75" x14ac:dyDescent="0.3">
      <c r="A319" s="4"/>
      <c r="B319" s="4"/>
      <c r="C319" s="4"/>
      <c r="D319" s="4"/>
      <c r="E319" s="4"/>
      <c r="F319" s="4"/>
    </row>
    <row r="320" spans="1:6" ht="15.75" x14ac:dyDescent="0.3">
      <c r="A320" s="4"/>
      <c r="B320" s="4"/>
      <c r="C320" s="4"/>
      <c r="D320" s="4"/>
      <c r="E320" s="4"/>
      <c r="F320" s="4"/>
    </row>
    <row r="321" spans="1:6" ht="15.75" x14ac:dyDescent="0.3">
      <c r="A321" s="4"/>
      <c r="B321" s="4"/>
      <c r="C321" s="4"/>
      <c r="D321" s="4"/>
      <c r="E321" s="4"/>
      <c r="F321" s="4"/>
    </row>
    <row r="322" spans="1:6" ht="15.75" x14ac:dyDescent="0.3">
      <c r="A322" s="4"/>
      <c r="B322" s="4"/>
      <c r="C322" s="4"/>
      <c r="D322" s="4"/>
      <c r="E322" s="4"/>
      <c r="F322" s="4"/>
    </row>
    <row r="323" spans="1:6" ht="15.75" x14ac:dyDescent="0.3">
      <c r="A323" s="4"/>
      <c r="B323" s="4"/>
      <c r="C323" s="4"/>
      <c r="D323" s="4"/>
      <c r="E323" s="4"/>
      <c r="F323" s="4"/>
    </row>
    <row r="324" spans="1:6" ht="15.75" x14ac:dyDescent="0.3">
      <c r="A324" s="4"/>
      <c r="B324" s="4"/>
      <c r="C324" s="4"/>
      <c r="D324" s="4"/>
      <c r="E324" s="4"/>
      <c r="F324" s="4"/>
    </row>
    <row r="325" spans="1:6" ht="15.75" x14ac:dyDescent="0.3">
      <c r="A325" s="4"/>
      <c r="B325" s="4"/>
      <c r="C325" s="4"/>
      <c r="D325" s="4"/>
      <c r="E325" s="4"/>
      <c r="F325" s="4"/>
    </row>
    <row r="326" spans="1:6" ht="15.75" x14ac:dyDescent="0.3">
      <c r="A326" s="4"/>
      <c r="B326" s="4"/>
      <c r="C326" s="4"/>
      <c r="D326" s="4"/>
      <c r="E326" s="4"/>
      <c r="F326" s="4"/>
    </row>
    <row r="327" spans="1:6" ht="15.75" x14ac:dyDescent="0.3">
      <c r="A327" s="4"/>
      <c r="B327" s="4"/>
      <c r="C327" s="4"/>
      <c r="D327" s="4"/>
      <c r="E327" s="4"/>
      <c r="F327" s="4"/>
    </row>
    <row r="328" spans="1:6" ht="15.75" x14ac:dyDescent="0.3">
      <c r="A328" s="4"/>
      <c r="B328" s="4"/>
      <c r="C328" s="4"/>
      <c r="D328" s="4"/>
      <c r="E328" s="4"/>
      <c r="F328" s="4"/>
    </row>
    <row r="329" spans="1:6" ht="15.75" x14ac:dyDescent="0.3">
      <c r="A329" s="4"/>
      <c r="B329" s="4"/>
      <c r="C329" s="4"/>
      <c r="D329" s="4"/>
      <c r="E329" s="4"/>
      <c r="F329" s="4"/>
    </row>
    <row r="330" spans="1:6" ht="15.75" x14ac:dyDescent="0.3">
      <c r="A330" s="4"/>
      <c r="B330" s="4"/>
      <c r="C330" s="4"/>
      <c r="D330" s="4"/>
      <c r="E330" s="4"/>
      <c r="F330" s="4"/>
    </row>
    <row r="331" spans="1:6" ht="15.75" x14ac:dyDescent="0.3">
      <c r="A331" s="4"/>
      <c r="B331" s="4"/>
      <c r="C331" s="4"/>
      <c r="D331" s="4"/>
      <c r="E331" s="4"/>
      <c r="F331" s="4"/>
    </row>
    <row r="332" spans="1:6" ht="15.75" x14ac:dyDescent="0.3">
      <c r="A332" s="4"/>
      <c r="B332" s="4"/>
      <c r="C332" s="4"/>
      <c r="D332" s="4"/>
      <c r="E332" s="4"/>
      <c r="F332" s="4"/>
    </row>
    <row r="333" spans="1:6" ht="15.75" x14ac:dyDescent="0.3">
      <c r="A333" s="4"/>
      <c r="B333" s="4"/>
      <c r="C333" s="4"/>
      <c r="D333" s="4"/>
      <c r="E333" s="4"/>
      <c r="F333" s="4"/>
    </row>
    <row r="334" spans="1:6" ht="15.75" x14ac:dyDescent="0.3">
      <c r="A334" s="4"/>
      <c r="B334" s="4"/>
      <c r="C334" s="4"/>
      <c r="D334" s="4"/>
      <c r="E334" s="4"/>
      <c r="F334" s="4"/>
    </row>
    <row r="335" spans="1:6" ht="15.75" x14ac:dyDescent="0.3">
      <c r="A335" s="4"/>
      <c r="B335" s="4"/>
      <c r="C335" s="4"/>
      <c r="D335" s="4"/>
      <c r="E335" s="4"/>
      <c r="F335" s="4"/>
    </row>
    <row r="336" spans="1:6" ht="15.75" x14ac:dyDescent="0.3">
      <c r="A336" s="4"/>
      <c r="B336" s="4"/>
      <c r="C336" s="4"/>
      <c r="D336" s="4"/>
      <c r="E336" s="4"/>
      <c r="F336" s="4"/>
    </row>
    <row r="337" spans="1:6" ht="15.75" x14ac:dyDescent="0.3">
      <c r="A337" s="4"/>
      <c r="B337" s="4"/>
      <c r="C337" s="4"/>
      <c r="D337" s="4"/>
      <c r="E337" s="4"/>
      <c r="F337" s="4"/>
    </row>
    <row r="338" spans="1:6" ht="15.75" x14ac:dyDescent="0.3">
      <c r="A338" s="4"/>
      <c r="B338" s="4"/>
      <c r="C338" s="4"/>
      <c r="D338" s="4"/>
      <c r="E338" s="4"/>
      <c r="F338" s="4"/>
    </row>
    <row r="339" spans="1:6" ht="15.75" x14ac:dyDescent="0.3">
      <c r="A339" s="4"/>
      <c r="B339" s="4"/>
      <c r="C339" s="4"/>
      <c r="D339" s="4"/>
      <c r="E339" s="4"/>
      <c r="F339" s="4"/>
    </row>
    <row r="340" spans="1:6" ht="15.75" x14ac:dyDescent="0.3">
      <c r="A340" s="4"/>
      <c r="B340" s="4"/>
      <c r="C340" s="4"/>
      <c r="D340" s="4"/>
      <c r="E340" s="4"/>
      <c r="F340" s="4"/>
    </row>
    <row r="341" spans="1:6" ht="15.75" x14ac:dyDescent="0.3">
      <c r="A341" s="4"/>
      <c r="B341" s="4"/>
      <c r="C341" s="4"/>
      <c r="D341" s="4"/>
      <c r="E341" s="4"/>
      <c r="F341" s="4"/>
    </row>
    <row r="342" spans="1:6" ht="15.75" x14ac:dyDescent="0.3">
      <c r="A342" s="4"/>
      <c r="B342" s="4"/>
      <c r="C342" s="4"/>
      <c r="D342" s="4"/>
      <c r="E342" s="4"/>
      <c r="F342" s="4"/>
    </row>
    <row r="343" spans="1:6" ht="15.75" x14ac:dyDescent="0.3">
      <c r="A343" s="4"/>
      <c r="B343" s="4"/>
      <c r="C343" s="4"/>
      <c r="D343" s="4"/>
      <c r="E343" s="4"/>
      <c r="F343" s="4"/>
    </row>
    <row r="344" spans="1:6" ht="15.75" x14ac:dyDescent="0.3">
      <c r="A344" s="4"/>
      <c r="B344" s="4"/>
      <c r="C344" s="4"/>
      <c r="D344" s="4"/>
      <c r="E344" s="4"/>
      <c r="F344" s="4"/>
    </row>
    <row r="345" spans="1:6" ht="15.75" x14ac:dyDescent="0.3">
      <c r="A345" s="4"/>
      <c r="B345" s="4"/>
      <c r="C345" s="4"/>
      <c r="D345" s="4"/>
      <c r="E345" s="4"/>
      <c r="F345" s="4"/>
    </row>
    <row r="346" spans="1:6" ht="15.75" x14ac:dyDescent="0.3">
      <c r="A346" s="4"/>
      <c r="B346" s="4"/>
      <c r="C346" s="4"/>
      <c r="D346" s="4"/>
      <c r="E346" s="4"/>
      <c r="F346" s="4"/>
    </row>
    <row r="347" spans="1:6" ht="15.75" x14ac:dyDescent="0.3">
      <c r="A347" s="4"/>
      <c r="B347" s="4"/>
      <c r="C347" s="4"/>
      <c r="D347" s="4"/>
      <c r="E347" s="4"/>
      <c r="F347" s="4"/>
    </row>
    <row r="348" spans="1:6" ht="15.75" x14ac:dyDescent="0.3">
      <c r="A348" s="4"/>
      <c r="B348" s="4"/>
      <c r="C348" s="4"/>
      <c r="D348" s="4"/>
      <c r="E348" s="4"/>
      <c r="F348" s="4"/>
    </row>
    <row r="349" spans="1:6" ht="15.75" x14ac:dyDescent="0.3">
      <c r="A349" s="4"/>
      <c r="B349" s="4"/>
      <c r="C349" s="4"/>
      <c r="D349" s="4"/>
      <c r="E349" s="4"/>
      <c r="F349" s="4"/>
    </row>
    <row r="350" spans="1:6" ht="15.75" x14ac:dyDescent="0.3">
      <c r="A350" s="4"/>
      <c r="B350" s="4"/>
      <c r="C350" s="4"/>
      <c r="D350" s="4"/>
      <c r="E350" s="4"/>
      <c r="F350" s="4"/>
    </row>
    <row r="351" spans="1:6" ht="15.75" x14ac:dyDescent="0.3">
      <c r="A351" s="4"/>
      <c r="B351" s="4"/>
      <c r="C351" s="4"/>
      <c r="D351" s="4"/>
      <c r="E351" s="4"/>
      <c r="F351" s="4"/>
    </row>
    <row r="352" spans="1:6" ht="15.75" x14ac:dyDescent="0.3">
      <c r="A352" s="4"/>
      <c r="B352" s="4"/>
      <c r="C352" s="4"/>
      <c r="D352" s="4"/>
      <c r="E352" s="4"/>
      <c r="F352" s="4"/>
    </row>
    <row r="353" spans="1:6" ht="15.75" x14ac:dyDescent="0.3">
      <c r="A353" s="4"/>
      <c r="B353" s="4"/>
      <c r="C353" s="4"/>
      <c r="D353" s="4"/>
      <c r="E353" s="4"/>
      <c r="F353" s="4"/>
    </row>
    <row r="354" spans="1:6" ht="15.75" x14ac:dyDescent="0.3">
      <c r="A354" s="4"/>
      <c r="B354" s="4"/>
      <c r="C354" s="4"/>
      <c r="D354" s="4"/>
      <c r="E354" s="4"/>
      <c r="F354" s="4"/>
    </row>
    <row r="355" spans="1:6" ht="15.75" x14ac:dyDescent="0.3">
      <c r="A355" s="4"/>
      <c r="B355" s="4"/>
      <c r="C355" s="4"/>
      <c r="D355" s="4"/>
      <c r="E355" s="4"/>
      <c r="F355" s="4"/>
    </row>
    <row r="356" spans="1:6" ht="15.75" x14ac:dyDescent="0.3">
      <c r="A356" s="4"/>
      <c r="B356" s="4"/>
      <c r="C356" s="4"/>
      <c r="D356" s="4"/>
      <c r="E356" s="4"/>
      <c r="F356" s="4"/>
    </row>
    <row r="357" spans="1:6" ht="15.75" x14ac:dyDescent="0.3">
      <c r="A357" s="4"/>
      <c r="B357" s="4"/>
      <c r="C357" s="4"/>
      <c r="D357" s="4"/>
      <c r="E357" s="4"/>
      <c r="F357" s="4"/>
    </row>
    <row r="358" spans="1:6" ht="15.75" x14ac:dyDescent="0.3">
      <c r="A358" s="4"/>
      <c r="B358" s="4"/>
      <c r="C358" s="4"/>
      <c r="D358" s="4"/>
      <c r="E358" s="4"/>
      <c r="F358" s="4"/>
    </row>
    <row r="359" spans="1:6" ht="15.75" x14ac:dyDescent="0.3">
      <c r="A359" s="4"/>
      <c r="B359" s="4"/>
      <c r="C359" s="4"/>
      <c r="D359" s="4"/>
      <c r="E359" s="4"/>
      <c r="F359" s="4"/>
    </row>
    <row r="360" spans="1:6" ht="15.75" x14ac:dyDescent="0.3">
      <c r="A360" s="4"/>
      <c r="B360" s="4"/>
      <c r="C360" s="4"/>
      <c r="D360" s="4"/>
      <c r="E360" s="4"/>
      <c r="F360" s="4"/>
    </row>
    <row r="361" spans="1:6" ht="15.75" x14ac:dyDescent="0.3">
      <c r="A361" s="4"/>
      <c r="B361" s="4"/>
      <c r="C361" s="4"/>
      <c r="D361" s="4"/>
      <c r="E361" s="4"/>
      <c r="F361" s="4"/>
    </row>
    <row r="362" spans="1:6" ht="15.75" x14ac:dyDescent="0.3">
      <c r="A362" s="4"/>
      <c r="B362" s="4"/>
      <c r="C362" s="4"/>
      <c r="D362" s="4"/>
      <c r="E362" s="4"/>
      <c r="F362" s="4"/>
    </row>
    <row r="363" spans="1:6" ht="15.75" x14ac:dyDescent="0.3">
      <c r="A363" s="4"/>
      <c r="B363" s="4"/>
      <c r="C363" s="4"/>
      <c r="D363" s="4"/>
      <c r="E363" s="4"/>
      <c r="F363" s="4"/>
    </row>
    <row r="364" spans="1:6" ht="15.75" x14ac:dyDescent="0.3">
      <c r="A364" s="4"/>
      <c r="B364" s="4"/>
      <c r="C364" s="4"/>
      <c r="D364" s="4"/>
      <c r="E364" s="4"/>
      <c r="F364" s="4"/>
    </row>
    <row r="365" spans="1:6" ht="15.75" x14ac:dyDescent="0.3">
      <c r="A365" s="4"/>
      <c r="B365" s="4"/>
      <c r="C365" s="4"/>
      <c r="D365" s="4"/>
      <c r="E365" s="4"/>
      <c r="F365" s="4"/>
    </row>
    <row r="366" spans="1:6" ht="15.75" x14ac:dyDescent="0.3">
      <c r="A366" s="4"/>
      <c r="B366" s="4"/>
      <c r="C366" s="4"/>
      <c r="D366" s="4"/>
      <c r="E366" s="4"/>
      <c r="F366" s="4"/>
    </row>
    <row r="367" spans="1:6" ht="15.75" x14ac:dyDescent="0.3">
      <c r="A367" s="4"/>
      <c r="B367" s="4"/>
      <c r="C367" s="4"/>
      <c r="D367" s="4"/>
      <c r="E367" s="4"/>
      <c r="F367" s="4"/>
    </row>
    <row r="368" spans="1:6" ht="15.75" x14ac:dyDescent="0.3">
      <c r="A368" s="4"/>
      <c r="B368" s="4"/>
      <c r="C368" s="4"/>
      <c r="D368" s="4"/>
      <c r="E368" s="4"/>
      <c r="F368" s="4"/>
    </row>
    <row r="369" spans="1:6" ht="15.75" x14ac:dyDescent="0.3">
      <c r="A369" s="4"/>
      <c r="B369" s="4"/>
      <c r="C369" s="4"/>
      <c r="D369" s="4"/>
      <c r="E369" s="4"/>
      <c r="F369" s="4"/>
    </row>
    <row r="370" spans="1:6" ht="15.75" x14ac:dyDescent="0.3">
      <c r="A370" s="4"/>
      <c r="B370" s="4"/>
      <c r="C370" s="4"/>
      <c r="D370" s="4"/>
      <c r="E370" s="4"/>
      <c r="F370" s="4"/>
    </row>
    <row r="371" spans="1:6" ht="15.75" x14ac:dyDescent="0.3">
      <c r="A371" s="4"/>
      <c r="B371" s="4"/>
      <c r="C371" s="4"/>
      <c r="D371" s="4"/>
      <c r="E371" s="4"/>
      <c r="F371" s="4"/>
    </row>
    <row r="372" spans="1:6" ht="15.75" x14ac:dyDescent="0.3">
      <c r="A372" s="4"/>
      <c r="B372" s="4"/>
      <c r="C372" s="4"/>
      <c r="D372" s="4"/>
      <c r="E372" s="4"/>
      <c r="F372" s="4"/>
    </row>
    <row r="373" spans="1:6" ht="15.75" x14ac:dyDescent="0.3">
      <c r="A373" s="4"/>
      <c r="B373" s="4"/>
      <c r="C373" s="4"/>
      <c r="D373" s="4"/>
      <c r="E373" s="4"/>
      <c r="F373" s="4"/>
    </row>
    <row r="374" spans="1:6" ht="15.75" x14ac:dyDescent="0.3">
      <c r="A374" s="4"/>
      <c r="B374" s="4"/>
      <c r="C374" s="4"/>
      <c r="D374" s="4"/>
      <c r="E374" s="4"/>
      <c r="F374" s="4"/>
    </row>
    <row r="375" spans="1:6" ht="15.75" x14ac:dyDescent="0.3">
      <c r="A375" s="4"/>
      <c r="B375" s="4"/>
      <c r="C375" s="4"/>
      <c r="D375" s="4"/>
      <c r="E375" s="4"/>
      <c r="F375" s="4"/>
    </row>
    <row r="376" spans="1:6" ht="15.75" x14ac:dyDescent="0.3">
      <c r="A376" s="4"/>
      <c r="B376" s="4"/>
      <c r="C376" s="4"/>
      <c r="D376" s="4"/>
      <c r="E376" s="4"/>
      <c r="F376" s="4"/>
    </row>
    <row r="377" spans="1:6" ht="15.75" x14ac:dyDescent="0.3">
      <c r="A377" s="4"/>
      <c r="B377" s="4"/>
      <c r="C377" s="4"/>
      <c r="D377" s="4"/>
      <c r="E377" s="4"/>
      <c r="F377" s="4"/>
    </row>
    <row r="378" spans="1:6" ht="15.75" x14ac:dyDescent="0.3">
      <c r="A378" s="4"/>
      <c r="B378" s="4"/>
      <c r="C378" s="4"/>
      <c r="D378" s="4"/>
      <c r="E378" s="4"/>
      <c r="F378" s="4"/>
    </row>
    <row r="379" spans="1:6" ht="15.75" x14ac:dyDescent="0.3">
      <c r="A379" s="4"/>
      <c r="B379" s="4"/>
      <c r="C379" s="4"/>
      <c r="D379" s="4"/>
      <c r="E379" s="4"/>
      <c r="F379" s="4"/>
    </row>
    <row r="380" spans="1:6" ht="15.75" x14ac:dyDescent="0.3">
      <c r="A380" s="4"/>
      <c r="B380" s="4"/>
      <c r="C380" s="4"/>
      <c r="D380" s="4"/>
      <c r="E380" s="4"/>
      <c r="F380" s="4"/>
    </row>
    <row r="381" spans="1:6" ht="15.75" x14ac:dyDescent="0.3">
      <c r="A381" s="4"/>
      <c r="B381" s="4"/>
      <c r="C381" s="4"/>
      <c r="D381" s="4"/>
      <c r="E381" s="4"/>
      <c r="F381" s="4"/>
    </row>
    <row r="382" spans="1:6" ht="15.75" x14ac:dyDescent="0.3">
      <c r="A382" s="4"/>
      <c r="B382" s="4"/>
      <c r="C382" s="4"/>
      <c r="D382" s="4"/>
      <c r="E382" s="4"/>
      <c r="F382" s="4"/>
    </row>
    <row r="383" spans="1:6" ht="15.75" x14ac:dyDescent="0.3">
      <c r="A383" s="4"/>
      <c r="B383" s="4"/>
      <c r="C383" s="4"/>
      <c r="D383" s="4"/>
      <c r="E383" s="4"/>
      <c r="F383" s="4"/>
    </row>
    <row r="384" spans="1:6" ht="15.75" x14ac:dyDescent="0.3">
      <c r="A384" s="4"/>
      <c r="B384" s="4"/>
      <c r="C384" s="4"/>
      <c r="D384" s="4"/>
      <c r="E384" s="4"/>
      <c r="F384" s="4"/>
    </row>
    <row r="385" spans="1:6" ht="15.75" x14ac:dyDescent="0.3">
      <c r="A385" s="4"/>
      <c r="B385" s="4"/>
      <c r="C385" s="4"/>
      <c r="D385" s="4"/>
      <c r="E385" s="4"/>
      <c r="F385" s="4"/>
    </row>
    <row r="386" spans="1:6" ht="15.75" x14ac:dyDescent="0.3">
      <c r="A386" s="4"/>
      <c r="B386" s="4"/>
      <c r="C386" s="4"/>
      <c r="D386" s="4"/>
      <c r="E386" s="4"/>
      <c r="F386" s="4"/>
    </row>
    <row r="387" spans="1:6" ht="15.75" x14ac:dyDescent="0.3">
      <c r="A387" s="4"/>
      <c r="B387" s="4"/>
      <c r="C387" s="4"/>
      <c r="D387" s="4"/>
      <c r="E387" s="4"/>
      <c r="F387" s="4"/>
    </row>
    <row r="388" spans="1:6" ht="15.75" x14ac:dyDescent="0.3">
      <c r="A388" s="4"/>
      <c r="B388" s="4"/>
      <c r="C388" s="4"/>
      <c r="D388" s="4"/>
      <c r="E388" s="4"/>
      <c r="F388" s="4"/>
    </row>
    <row r="389" spans="1:6" ht="15.75" x14ac:dyDescent="0.3">
      <c r="A389" s="4"/>
      <c r="B389" s="4"/>
      <c r="C389" s="4"/>
      <c r="D389" s="4"/>
      <c r="E389" s="4"/>
      <c r="F389" s="4"/>
    </row>
    <row r="390" spans="1:6" ht="15.75" x14ac:dyDescent="0.3">
      <c r="A390" s="4"/>
      <c r="B390" s="4"/>
      <c r="C390" s="4"/>
      <c r="D390" s="4"/>
      <c r="E390" s="4"/>
      <c r="F390" s="4"/>
    </row>
    <row r="391" spans="1:6" ht="15.75" x14ac:dyDescent="0.3">
      <c r="A391" s="4"/>
      <c r="B391" s="4"/>
      <c r="C391" s="4"/>
      <c r="D391" s="4"/>
      <c r="E391" s="4"/>
      <c r="F391" s="4"/>
    </row>
    <row r="392" spans="1:6" ht="15.75" x14ac:dyDescent="0.3">
      <c r="A392" s="4"/>
      <c r="B392" s="4"/>
      <c r="C392" s="4"/>
      <c r="D392" s="4"/>
      <c r="E392" s="4"/>
      <c r="F392" s="4"/>
    </row>
    <row r="393" spans="1:6" ht="15.75" x14ac:dyDescent="0.3">
      <c r="A393" s="4"/>
      <c r="B393" s="4"/>
      <c r="C393" s="4"/>
      <c r="D393" s="4"/>
      <c r="E393" s="4"/>
      <c r="F393" s="4"/>
    </row>
    <row r="394" spans="1:6" ht="15.75" x14ac:dyDescent="0.3">
      <c r="A394" s="4"/>
      <c r="B394" s="4"/>
      <c r="C394" s="4"/>
      <c r="D394" s="4"/>
      <c r="E394" s="4"/>
      <c r="F394" s="4"/>
    </row>
    <row r="395" spans="1:6" ht="15.75" x14ac:dyDescent="0.3">
      <c r="A395" s="4"/>
      <c r="B395" s="4"/>
      <c r="C395" s="4"/>
      <c r="D395" s="4"/>
      <c r="E395" s="4"/>
      <c r="F395" s="4"/>
    </row>
    <row r="396" spans="1:6" ht="15.75" x14ac:dyDescent="0.3">
      <c r="A396" s="4"/>
      <c r="B396" s="4"/>
      <c r="C396" s="4"/>
      <c r="D396" s="4"/>
      <c r="E396" s="4"/>
      <c r="F396" s="4"/>
    </row>
    <row r="397" spans="1:6" ht="15.75" x14ac:dyDescent="0.3">
      <c r="A397" s="4"/>
      <c r="B397" s="4"/>
      <c r="C397" s="4"/>
      <c r="D397" s="4"/>
      <c r="E397" s="4"/>
      <c r="F397" s="4"/>
    </row>
    <row r="398" spans="1:6" ht="15.75" x14ac:dyDescent="0.3">
      <c r="A398" s="4"/>
      <c r="B398" s="4"/>
      <c r="C398" s="4"/>
      <c r="D398" s="4"/>
      <c r="E398" s="4"/>
      <c r="F398" s="4"/>
    </row>
    <row r="399" spans="1:6" ht="15.75" x14ac:dyDescent="0.3">
      <c r="A399" s="4"/>
      <c r="B399" s="4"/>
      <c r="C399" s="4"/>
      <c r="D399" s="4"/>
      <c r="E399" s="4"/>
      <c r="F399" s="4"/>
    </row>
    <row r="400" spans="1:6" ht="15.75" x14ac:dyDescent="0.3">
      <c r="A400" s="4"/>
      <c r="B400" s="4"/>
      <c r="C400" s="4"/>
      <c r="D400" s="4"/>
      <c r="E400" s="4"/>
      <c r="F400" s="4"/>
    </row>
    <row r="401" spans="1:6" ht="15.75" x14ac:dyDescent="0.3">
      <c r="A401" s="4"/>
      <c r="B401" s="4"/>
      <c r="C401" s="4"/>
      <c r="D401" s="4"/>
      <c r="E401" s="4"/>
      <c r="F401" s="4"/>
    </row>
    <row r="402" spans="1:6" ht="15.75" x14ac:dyDescent="0.3">
      <c r="A402" s="4"/>
      <c r="B402" s="4"/>
      <c r="C402" s="4"/>
      <c r="D402" s="4"/>
      <c r="E402" s="4"/>
      <c r="F402" s="4"/>
    </row>
    <row r="403" spans="1:6" ht="15.75" x14ac:dyDescent="0.3">
      <c r="A403" s="4"/>
      <c r="B403" s="4"/>
      <c r="C403" s="4"/>
      <c r="D403" s="4"/>
      <c r="E403" s="4"/>
      <c r="F403" s="4"/>
    </row>
    <row r="404" spans="1:6" ht="15.75" x14ac:dyDescent="0.3">
      <c r="A404" s="4"/>
      <c r="B404" s="4"/>
      <c r="C404" s="4"/>
      <c r="D404" s="4"/>
      <c r="E404" s="4"/>
      <c r="F404" s="4"/>
    </row>
    <row r="405" spans="1:6" ht="15.75" x14ac:dyDescent="0.3">
      <c r="A405" s="4"/>
      <c r="B405" s="4"/>
      <c r="C405" s="4"/>
      <c r="D405" s="4"/>
      <c r="E405" s="4"/>
      <c r="F405" s="4"/>
    </row>
    <row r="406" spans="1:6" ht="15.75" x14ac:dyDescent="0.3">
      <c r="A406" s="4"/>
      <c r="B406" s="4"/>
      <c r="C406" s="4"/>
      <c r="D406" s="4"/>
      <c r="E406" s="4"/>
      <c r="F406" s="4"/>
    </row>
    <row r="407" spans="1:6" ht="15.75" x14ac:dyDescent="0.3">
      <c r="A407" s="4"/>
      <c r="B407" s="4"/>
      <c r="C407" s="4"/>
      <c r="D407" s="4"/>
      <c r="E407" s="4"/>
      <c r="F407" s="4"/>
    </row>
    <row r="408" spans="1:6" ht="15.75" x14ac:dyDescent="0.3">
      <c r="A408" s="4"/>
      <c r="B408" s="4"/>
      <c r="C408" s="4"/>
      <c r="D408" s="4"/>
      <c r="E408" s="4"/>
      <c r="F408" s="4"/>
    </row>
    <row r="409" spans="1:6" ht="15.75" x14ac:dyDescent="0.3">
      <c r="A409" s="4"/>
      <c r="B409" s="4"/>
      <c r="C409" s="4"/>
      <c r="D409" s="4"/>
      <c r="E409" s="4"/>
      <c r="F409" s="4"/>
    </row>
    <row r="410" spans="1:6" ht="15.75" x14ac:dyDescent="0.3">
      <c r="A410" s="4"/>
      <c r="B410" s="4"/>
      <c r="C410" s="4"/>
      <c r="D410" s="4"/>
      <c r="E410" s="4"/>
      <c r="F410" s="4"/>
    </row>
    <row r="411" spans="1:6" ht="15.75" x14ac:dyDescent="0.3">
      <c r="A411" s="4"/>
      <c r="B411" s="4"/>
      <c r="C411" s="4"/>
      <c r="D411" s="4"/>
      <c r="E411" s="4"/>
      <c r="F411" s="4"/>
    </row>
    <row r="412" spans="1:6" ht="15.75" x14ac:dyDescent="0.3">
      <c r="A412" s="4"/>
      <c r="B412" s="4"/>
      <c r="C412" s="4"/>
      <c r="D412" s="4"/>
      <c r="E412" s="4"/>
      <c r="F412" s="4"/>
    </row>
    <row r="413" spans="1:6" ht="15.75" x14ac:dyDescent="0.3">
      <c r="A413" s="4"/>
      <c r="B413" s="4"/>
      <c r="C413" s="4"/>
      <c r="D413" s="4"/>
      <c r="E413" s="4"/>
      <c r="F413" s="4"/>
    </row>
    <row r="414" spans="1:6" ht="15.75" x14ac:dyDescent="0.3">
      <c r="A414" s="4"/>
      <c r="B414" s="4"/>
      <c r="C414" s="4"/>
      <c r="D414" s="4"/>
      <c r="E414" s="4"/>
      <c r="F414" s="4"/>
    </row>
    <row r="415" spans="1:6" ht="15.75" x14ac:dyDescent="0.3">
      <c r="A415" s="4"/>
      <c r="B415" s="4"/>
      <c r="C415" s="4"/>
      <c r="D415" s="4"/>
      <c r="E415" s="4"/>
      <c r="F415" s="4"/>
    </row>
    <row r="416" spans="1:6" ht="15.75" x14ac:dyDescent="0.3">
      <c r="A416" s="4"/>
      <c r="B416" s="4"/>
      <c r="C416" s="4"/>
      <c r="D416" s="4"/>
      <c r="E416" s="4"/>
      <c r="F416" s="4"/>
    </row>
    <row r="417" spans="1:6" ht="15.75" x14ac:dyDescent="0.3">
      <c r="A417" s="4"/>
      <c r="B417" s="4"/>
      <c r="C417" s="4"/>
      <c r="D417" s="4"/>
      <c r="E417" s="4"/>
      <c r="F417" s="4"/>
    </row>
    <row r="418" spans="1:6" ht="15.75" x14ac:dyDescent="0.3">
      <c r="A418" s="4"/>
      <c r="B418" s="4"/>
      <c r="C418" s="4"/>
      <c r="D418" s="4"/>
      <c r="E418" s="4"/>
      <c r="F418" s="4"/>
    </row>
    <row r="419" spans="1:6" ht="15.75" x14ac:dyDescent="0.3">
      <c r="A419" s="4"/>
      <c r="B419" s="4"/>
      <c r="C419" s="4"/>
      <c r="D419" s="4"/>
      <c r="E419" s="4"/>
      <c r="F419" s="4"/>
    </row>
    <row r="420" spans="1:6" ht="15.75" x14ac:dyDescent="0.3">
      <c r="A420" s="4"/>
      <c r="B420" s="4"/>
      <c r="C420" s="4"/>
      <c r="D420" s="4"/>
      <c r="E420" s="4"/>
      <c r="F420" s="4"/>
    </row>
    <row r="421" spans="1:6" ht="15.75" x14ac:dyDescent="0.3">
      <c r="A421" s="4"/>
      <c r="B421" s="4"/>
      <c r="C421" s="4"/>
      <c r="D421" s="4"/>
      <c r="E421" s="4"/>
      <c r="F421" s="4"/>
    </row>
    <row r="422" spans="1:6" ht="15.75" x14ac:dyDescent="0.3">
      <c r="A422" s="4"/>
      <c r="B422" s="4"/>
      <c r="C422" s="4"/>
      <c r="D422" s="4"/>
      <c r="E422" s="4"/>
      <c r="F422" s="4"/>
    </row>
    <row r="423" spans="1:6" ht="15.75" x14ac:dyDescent="0.3">
      <c r="A423" s="4"/>
      <c r="B423" s="4"/>
      <c r="C423" s="4"/>
      <c r="D423" s="4"/>
      <c r="E423" s="4"/>
      <c r="F423" s="4"/>
    </row>
    <row r="424" spans="1:6" ht="15.75" x14ac:dyDescent="0.3">
      <c r="A424" s="4"/>
      <c r="B424" s="4"/>
      <c r="C424" s="4"/>
      <c r="D424" s="4"/>
      <c r="E424" s="4"/>
      <c r="F424" s="4"/>
    </row>
    <row r="425" spans="1:6" ht="15.75" x14ac:dyDescent="0.3">
      <c r="A425" s="4"/>
      <c r="B425" s="4"/>
      <c r="C425" s="4"/>
      <c r="D425" s="4"/>
      <c r="E425" s="4"/>
      <c r="F425" s="4"/>
    </row>
    <row r="426" spans="1:6" ht="15.75" x14ac:dyDescent="0.3">
      <c r="A426" s="4"/>
      <c r="B426" s="4"/>
      <c r="C426" s="4"/>
      <c r="D426" s="4"/>
      <c r="E426" s="4"/>
      <c r="F426" s="4"/>
    </row>
    <row r="427" spans="1:6" ht="15.75" x14ac:dyDescent="0.3">
      <c r="A427" s="4"/>
      <c r="B427" s="4"/>
      <c r="C427" s="4"/>
      <c r="D427" s="4"/>
      <c r="E427" s="4"/>
      <c r="F427" s="4"/>
    </row>
    <row r="428" spans="1:6" ht="15.75" x14ac:dyDescent="0.3">
      <c r="A428" s="4"/>
      <c r="B428" s="4"/>
      <c r="C428" s="4"/>
      <c r="D428" s="4"/>
      <c r="E428" s="4"/>
      <c r="F428" s="4"/>
    </row>
    <row r="429" spans="1:6" ht="15.75" x14ac:dyDescent="0.3">
      <c r="A429" s="4"/>
      <c r="B429" s="4"/>
      <c r="C429" s="4"/>
      <c r="D429" s="4"/>
      <c r="E429" s="4"/>
      <c r="F429" s="4"/>
    </row>
    <row r="430" spans="1:6" ht="15.75" x14ac:dyDescent="0.3">
      <c r="A430" s="4"/>
      <c r="B430" s="4"/>
      <c r="C430" s="4"/>
      <c r="D430" s="4"/>
      <c r="E430" s="4"/>
      <c r="F430" s="4"/>
    </row>
    <row r="431" spans="1:6" ht="15.75" x14ac:dyDescent="0.3">
      <c r="A431" s="4"/>
      <c r="B431" s="4"/>
      <c r="C431" s="4"/>
      <c r="D431" s="4"/>
      <c r="E431" s="4"/>
      <c r="F431" s="4"/>
    </row>
    <row r="432" spans="1:6" ht="15.75" x14ac:dyDescent="0.3">
      <c r="A432" s="4"/>
      <c r="B432" s="4"/>
      <c r="C432" s="4"/>
      <c r="D432" s="4"/>
      <c r="E432" s="4"/>
      <c r="F432" s="4"/>
    </row>
    <row r="433" spans="1:6" ht="15.75" x14ac:dyDescent="0.3">
      <c r="A433" s="4"/>
      <c r="B433" s="4"/>
      <c r="C433" s="4"/>
      <c r="D433" s="4"/>
      <c r="E433" s="4"/>
      <c r="F433" s="4"/>
    </row>
    <row r="434" spans="1:6" ht="15.75" x14ac:dyDescent="0.3">
      <c r="A434" s="4"/>
      <c r="B434" s="4"/>
      <c r="C434" s="4"/>
      <c r="D434" s="4"/>
      <c r="E434" s="4"/>
      <c r="F434" s="4"/>
    </row>
    <row r="435" spans="1:6" ht="15.75" x14ac:dyDescent="0.3">
      <c r="A435" s="4"/>
      <c r="B435" s="4"/>
      <c r="C435" s="4"/>
      <c r="D435" s="4"/>
      <c r="E435" s="4"/>
      <c r="F435" s="4"/>
    </row>
    <row r="436" spans="1:6" ht="15.75" x14ac:dyDescent="0.3">
      <c r="A436" s="4"/>
      <c r="B436" s="4"/>
      <c r="C436" s="4"/>
      <c r="D436" s="4"/>
      <c r="E436" s="4"/>
      <c r="F436" s="4"/>
    </row>
    <row r="437" spans="1:6" ht="15.75" x14ac:dyDescent="0.3">
      <c r="A437" s="4"/>
      <c r="B437" s="4"/>
      <c r="C437" s="4"/>
      <c r="D437" s="4"/>
      <c r="E437" s="4"/>
      <c r="F437" s="4"/>
    </row>
    <row r="438" spans="1:6" ht="15.75" x14ac:dyDescent="0.3">
      <c r="A438" s="4"/>
      <c r="B438" s="4"/>
      <c r="C438" s="4"/>
      <c r="D438" s="4"/>
      <c r="E438" s="4"/>
      <c r="F438" s="4"/>
    </row>
    <row r="439" spans="1:6" ht="15.75" x14ac:dyDescent="0.3">
      <c r="A439" s="4"/>
      <c r="B439" s="4"/>
      <c r="C439" s="4"/>
      <c r="D439" s="4"/>
      <c r="E439" s="4"/>
      <c r="F439" s="4"/>
    </row>
    <row r="440" spans="1:6" ht="15.75" x14ac:dyDescent="0.3">
      <c r="A440" s="4"/>
      <c r="B440" s="4"/>
      <c r="C440" s="4"/>
      <c r="D440" s="4"/>
      <c r="E440" s="4"/>
      <c r="F440" s="4"/>
    </row>
    <row r="441" spans="1:6" ht="15.75" x14ac:dyDescent="0.3">
      <c r="A441" s="4"/>
      <c r="B441" s="4"/>
      <c r="C441" s="4"/>
      <c r="D441" s="4"/>
      <c r="E441" s="4"/>
      <c r="F441" s="4"/>
    </row>
    <row r="442" spans="1:6" ht="15.75" x14ac:dyDescent="0.3">
      <c r="A442" s="4"/>
      <c r="B442" s="4"/>
      <c r="C442" s="4"/>
      <c r="D442" s="4"/>
      <c r="E442" s="4"/>
      <c r="F442" s="4"/>
    </row>
    <row r="443" spans="1:6" ht="15.75" x14ac:dyDescent="0.3">
      <c r="A443" s="4"/>
      <c r="B443" s="4"/>
      <c r="C443" s="4"/>
      <c r="D443" s="4"/>
      <c r="E443" s="4"/>
      <c r="F443" s="4"/>
    </row>
    <row r="444" spans="1:6" ht="15.75" x14ac:dyDescent="0.3">
      <c r="A444" s="4"/>
      <c r="B444" s="4"/>
      <c r="C444" s="4"/>
      <c r="D444" s="4"/>
      <c r="E444" s="4"/>
      <c r="F444" s="4"/>
    </row>
    <row r="445" spans="1:6" ht="15.75" x14ac:dyDescent="0.3">
      <c r="A445" s="4"/>
      <c r="B445" s="4"/>
      <c r="C445" s="4"/>
      <c r="D445" s="4"/>
      <c r="E445" s="4"/>
      <c r="F445" s="4"/>
    </row>
    <row r="446" spans="1:6" ht="15.75" x14ac:dyDescent="0.3">
      <c r="A446" s="4"/>
      <c r="B446" s="4"/>
      <c r="C446" s="4"/>
      <c r="D446" s="4"/>
      <c r="E446" s="4"/>
      <c r="F446" s="4"/>
    </row>
    <row r="447" spans="1:6" ht="15.75" x14ac:dyDescent="0.3">
      <c r="A447" s="4"/>
      <c r="B447" s="4"/>
      <c r="C447" s="4"/>
      <c r="D447" s="4"/>
      <c r="E447" s="4"/>
      <c r="F447" s="4"/>
    </row>
    <row r="448" spans="1:6" ht="15.75" x14ac:dyDescent="0.3">
      <c r="A448" s="4"/>
      <c r="B448" s="4"/>
      <c r="C448" s="4"/>
      <c r="D448" s="4"/>
      <c r="E448" s="4"/>
      <c r="F448" s="4"/>
    </row>
    <row r="449" spans="1:6" ht="15.75" x14ac:dyDescent="0.3">
      <c r="A449" s="4"/>
      <c r="B449" s="4"/>
      <c r="C449" s="4"/>
      <c r="D449" s="4"/>
      <c r="E449" s="4"/>
      <c r="F449" s="4"/>
    </row>
    <row r="450" spans="1:6" ht="15.75" x14ac:dyDescent="0.3">
      <c r="A450" s="4"/>
      <c r="B450" s="4"/>
      <c r="C450" s="4"/>
      <c r="D450" s="4"/>
      <c r="E450" s="4"/>
      <c r="F450" s="4"/>
    </row>
    <row r="451" spans="1:6" ht="15.75" x14ac:dyDescent="0.3">
      <c r="A451" s="4"/>
      <c r="B451" s="4"/>
      <c r="C451" s="4"/>
      <c r="D451" s="4"/>
      <c r="E451" s="4"/>
      <c r="F451" s="4"/>
    </row>
    <row r="452" spans="1:6" ht="15.75" x14ac:dyDescent="0.3">
      <c r="A452" s="4"/>
      <c r="B452" s="4"/>
      <c r="C452" s="4"/>
      <c r="D452" s="4"/>
      <c r="E452" s="4"/>
      <c r="F452" s="4"/>
    </row>
    <row r="453" spans="1:6" ht="15.75" x14ac:dyDescent="0.3">
      <c r="A453" s="4"/>
      <c r="B453" s="4"/>
      <c r="C453" s="4"/>
      <c r="D453" s="4"/>
      <c r="E453" s="4"/>
      <c r="F453" s="4"/>
    </row>
    <row r="454" spans="1:6" ht="15.75" x14ac:dyDescent="0.3">
      <c r="A454" s="4"/>
      <c r="B454" s="4"/>
      <c r="C454" s="4"/>
      <c r="D454" s="4"/>
      <c r="E454" s="4"/>
      <c r="F454" s="4"/>
    </row>
    <row r="455" spans="1:6" ht="15.75" x14ac:dyDescent="0.3">
      <c r="A455" s="4"/>
      <c r="B455" s="4"/>
      <c r="C455" s="4"/>
      <c r="D455" s="4"/>
      <c r="E455" s="4"/>
      <c r="F455" s="4"/>
    </row>
    <row r="456" spans="1:6" ht="15.75" x14ac:dyDescent="0.3">
      <c r="A456" s="4"/>
      <c r="B456" s="4"/>
      <c r="C456" s="4"/>
      <c r="D456" s="4"/>
      <c r="E456" s="4"/>
      <c r="F456" s="4"/>
    </row>
    <row r="457" spans="1:6" ht="15.75" x14ac:dyDescent="0.3">
      <c r="A457" s="4"/>
      <c r="B457" s="4"/>
      <c r="C457" s="4"/>
      <c r="D457" s="4"/>
      <c r="E457" s="4"/>
      <c r="F457" s="4"/>
    </row>
    <row r="458" spans="1:6" ht="15.75" x14ac:dyDescent="0.3">
      <c r="A458" s="4"/>
      <c r="B458" s="4"/>
      <c r="C458" s="4"/>
      <c r="D458" s="4"/>
      <c r="E458" s="4"/>
      <c r="F458" s="4"/>
    </row>
    <row r="459" spans="1:6" ht="15.75" x14ac:dyDescent="0.3">
      <c r="A459" s="4"/>
      <c r="B459" s="4"/>
      <c r="C459" s="4"/>
      <c r="D459" s="4"/>
      <c r="E459" s="4"/>
      <c r="F459" s="4"/>
    </row>
    <row r="460" spans="1:6" ht="15.75" x14ac:dyDescent="0.3">
      <c r="A460" s="4"/>
      <c r="B460" s="4"/>
      <c r="C460" s="4"/>
      <c r="D460" s="4"/>
      <c r="E460" s="4"/>
      <c r="F460" s="4"/>
    </row>
    <row r="461" spans="1:6" ht="15.75" x14ac:dyDescent="0.3">
      <c r="A461" s="4"/>
      <c r="B461" s="4"/>
      <c r="C461" s="4"/>
      <c r="D461" s="4"/>
      <c r="E461" s="4"/>
      <c r="F461" s="4"/>
    </row>
    <row r="462" spans="1:6" ht="15.75" x14ac:dyDescent="0.3">
      <c r="A462" s="4"/>
      <c r="B462" s="4"/>
      <c r="C462" s="4"/>
      <c r="D462" s="4"/>
      <c r="E462" s="4"/>
      <c r="F462" s="4"/>
    </row>
    <row r="463" spans="1:6" ht="15.75" x14ac:dyDescent="0.3">
      <c r="A463" s="4"/>
      <c r="B463" s="4"/>
      <c r="C463" s="4"/>
      <c r="D463" s="4"/>
      <c r="E463" s="4"/>
      <c r="F463" s="4"/>
    </row>
    <row r="464" spans="1:6" ht="15.75" x14ac:dyDescent="0.3">
      <c r="A464" s="4"/>
      <c r="B464" s="4"/>
      <c r="C464" s="4"/>
      <c r="D464" s="4"/>
      <c r="E464" s="4"/>
      <c r="F464" s="4"/>
    </row>
    <row r="465" spans="1:6" ht="15.75" x14ac:dyDescent="0.3">
      <c r="A465" s="4"/>
      <c r="B465" s="4"/>
      <c r="C465" s="4"/>
      <c r="D465" s="4"/>
      <c r="E465" s="4"/>
      <c r="F465" s="4"/>
    </row>
    <row r="466" spans="1:6" ht="15.75" x14ac:dyDescent="0.3">
      <c r="A466" s="4"/>
      <c r="B466" s="4"/>
      <c r="C466" s="4"/>
      <c r="D466" s="4"/>
      <c r="E466" s="4"/>
      <c r="F466" s="4"/>
    </row>
    <row r="467" spans="1:6" ht="15.75" x14ac:dyDescent="0.3">
      <c r="A467" s="4"/>
      <c r="B467" s="4"/>
      <c r="C467" s="4"/>
      <c r="D467" s="4"/>
      <c r="E467" s="4"/>
      <c r="F467" s="4"/>
    </row>
    <row r="468" spans="1:6" ht="15.75" x14ac:dyDescent="0.3">
      <c r="A468" s="4"/>
      <c r="B468" s="4"/>
      <c r="C468" s="4"/>
      <c r="D468" s="4"/>
      <c r="E468" s="4"/>
      <c r="F468" s="4"/>
    </row>
    <row r="469" spans="1:6" ht="15.75" x14ac:dyDescent="0.3">
      <c r="A469" s="4"/>
      <c r="B469" s="4"/>
      <c r="C469" s="4"/>
      <c r="D469" s="4"/>
      <c r="E469" s="4"/>
      <c r="F469" s="4"/>
    </row>
    <row r="470" spans="1:6" ht="15.75" x14ac:dyDescent="0.3">
      <c r="A470" s="4"/>
      <c r="B470" s="4"/>
      <c r="C470" s="4"/>
      <c r="D470" s="4"/>
      <c r="E470" s="4"/>
      <c r="F470" s="4"/>
    </row>
    <row r="471" spans="1:6" ht="15.75" x14ac:dyDescent="0.3">
      <c r="A471" s="4"/>
      <c r="B471" s="4"/>
      <c r="C471" s="4"/>
      <c r="D471" s="4"/>
      <c r="E471" s="4"/>
      <c r="F471" s="4"/>
    </row>
    <row r="472" spans="1:6" ht="15.75" x14ac:dyDescent="0.3">
      <c r="A472" s="4"/>
      <c r="B472" s="4"/>
      <c r="C472" s="4"/>
      <c r="D472" s="4"/>
      <c r="E472" s="4"/>
      <c r="F472" s="4"/>
    </row>
    <row r="473" spans="1:6" ht="15.75" x14ac:dyDescent="0.3">
      <c r="A473" s="4"/>
      <c r="B473" s="4"/>
      <c r="C473" s="4"/>
      <c r="D473" s="4"/>
      <c r="E473" s="4"/>
      <c r="F473" s="4"/>
    </row>
    <row r="474" spans="1:6" ht="15.75" x14ac:dyDescent="0.3">
      <c r="A474" s="4"/>
      <c r="B474" s="4"/>
      <c r="C474" s="4"/>
      <c r="D474" s="4"/>
      <c r="E474" s="4"/>
      <c r="F474" s="4"/>
    </row>
    <row r="475" spans="1:6" ht="15.75" x14ac:dyDescent="0.3">
      <c r="A475" s="4"/>
      <c r="B475" s="4"/>
      <c r="C475" s="4"/>
      <c r="D475" s="4"/>
      <c r="E475" s="4"/>
      <c r="F475" s="4"/>
    </row>
    <row r="476" spans="1:6" ht="15.75" x14ac:dyDescent="0.3">
      <c r="A476" s="4"/>
      <c r="B476" s="4"/>
      <c r="C476" s="4"/>
      <c r="D476" s="4"/>
      <c r="E476" s="4"/>
      <c r="F476" s="4"/>
    </row>
    <row r="477" spans="1:6" ht="15.75" x14ac:dyDescent="0.3">
      <c r="A477" s="4"/>
      <c r="B477" s="4"/>
      <c r="C477" s="4"/>
      <c r="D477" s="4"/>
      <c r="E477" s="4"/>
      <c r="F477" s="4"/>
    </row>
    <row r="478" spans="1:6" ht="15.75" x14ac:dyDescent="0.3">
      <c r="A478" s="4"/>
      <c r="B478" s="4"/>
      <c r="C478" s="4"/>
      <c r="D478" s="4"/>
      <c r="E478" s="4"/>
      <c r="F478" s="4"/>
    </row>
    <row r="479" spans="1:6" ht="15.75" x14ac:dyDescent="0.3">
      <c r="A479" s="4"/>
      <c r="B479" s="4"/>
      <c r="C479" s="4"/>
      <c r="D479" s="4"/>
      <c r="E479" s="4"/>
      <c r="F479" s="4"/>
    </row>
    <row r="480" spans="1:6" ht="15.75" x14ac:dyDescent="0.3">
      <c r="A480" s="4"/>
      <c r="B480" s="4"/>
      <c r="C480" s="4"/>
      <c r="D480" s="4"/>
      <c r="E480" s="4"/>
      <c r="F480" s="4"/>
    </row>
    <row r="481" spans="1:6" ht="15.75" x14ac:dyDescent="0.3">
      <c r="A481" s="4"/>
      <c r="B481" s="4"/>
      <c r="C481" s="4"/>
      <c r="D481" s="4"/>
      <c r="E481" s="4"/>
      <c r="F481" s="4"/>
    </row>
    <row r="482" spans="1:6" ht="15.75" x14ac:dyDescent="0.3">
      <c r="A482" s="4"/>
      <c r="B482" s="4"/>
      <c r="C482" s="4"/>
      <c r="D482" s="4"/>
      <c r="E482" s="4"/>
      <c r="F482" s="4"/>
    </row>
    <row r="483" spans="1:6" ht="15.75" x14ac:dyDescent="0.3">
      <c r="A483" s="4"/>
      <c r="B483" s="4"/>
      <c r="C483" s="4"/>
      <c r="D483" s="4"/>
      <c r="E483" s="4"/>
      <c r="F483" s="4"/>
    </row>
    <row r="484" spans="1:6" ht="15.75" x14ac:dyDescent="0.3">
      <c r="A484" s="4"/>
      <c r="B484" s="4"/>
      <c r="C484" s="4"/>
      <c r="D484" s="4"/>
      <c r="E484" s="4"/>
      <c r="F484" s="4"/>
    </row>
    <row r="485" spans="1:6" ht="15.75" x14ac:dyDescent="0.3">
      <c r="A485" s="4"/>
      <c r="B485" s="4"/>
      <c r="C485" s="4"/>
      <c r="D485" s="4"/>
      <c r="E485" s="4"/>
      <c r="F485" s="4"/>
    </row>
    <row r="486" spans="1:6" ht="15.75" x14ac:dyDescent="0.3">
      <c r="A486" s="4"/>
      <c r="B486" s="4"/>
      <c r="C486" s="4"/>
      <c r="D486" s="4"/>
      <c r="E486" s="4"/>
      <c r="F486" s="4"/>
    </row>
    <row r="487" spans="1:6" ht="15.75" x14ac:dyDescent="0.3">
      <c r="A487" s="4"/>
      <c r="B487" s="4"/>
      <c r="C487" s="4"/>
      <c r="D487" s="4"/>
      <c r="E487" s="4"/>
      <c r="F487" s="4"/>
    </row>
    <row r="488" spans="1:6" ht="15.75" x14ac:dyDescent="0.3">
      <c r="A488" s="4"/>
      <c r="B488" s="4"/>
      <c r="C488" s="4"/>
      <c r="D488" s="4"/>
      <c r="E488" s="4"/>
      <c r="F488" s="4"/>
    </row>
    <row r="489" spans="1:6" ht="15.75" x14ac:dyDescent="0.3">
      <c r="A489" s="4"/>
      <c r="B489" s="4"/>
      <c r="C489" s="4"/>
      <c r="D489" s="4"/>
      <c r="E489" s="4"/>
      <c r="F489" s="4"/>
    </row>
    <row r="490" spans="1:6" ht="15.75" x14ac:dyDescent="0.3">
      <c r="A490" s="4"/>
      <c r="B490" s="4"/>
      <c r="C490" s="4"/>
      <c r="D490" s="4"/>
      <c r="E490" s="4"/>
      <c r="F490" s="4"/>
    </row>
    <row r="491" spans="1:6" ht="15.75" x14ac:dyDescent="0.3">
      <c r="A491" s="4"/>
      <c r="B491" s="4"/>
      <c r="C491" s="4"/>
      <c r="D491" s="4"/>
      <c r="E491" s="4"/>
      <c r="F491" s="4"/>
    </row>
    <row r="492" spans="1:6" ht="15.75" x14ac:dyDescent="0.3">
      <c r="A492" s="4"/>
      <c r="B492" s="4"/>
      <c r="C492" s="4"/>
      <c r="D492" s="4"/>
      <c r="E492" s="4"/>
      <c r="F492" s="4"/>
    </row>
    <row r="493" spans="1:6" ht="15.75" x14ac:dyDescent="0.3">
      <c r="A493" s="4"/>
      <c r="B493" s="4"/>
      <c r="C493" s="4"/>
      <c r="D493" s="4"/>
      <c r="E493" s="4"/>
      <c r="F493" s="4"/>
    </row>
    <row r="494" spans="1:6" ht="15.75" x14ac:dyDescent="0.3">
      <c r="A494" s="4"/>
      <c r="B494" s="4"/>
      <c r="C494" s="4"/>
      <c r="D494" s="4"/>
      <c r="E494" s="4"/>
      <c r="F494" s="4"/>
    </row>
    <row r="495" spans="1:6" ht="15.75" x14ac:dyDescent="0.3">
      <c r="A495" s="4"/>
      <c r="B495" s="4"/>
      <c r="C495" s="4"/>
      <c r="D495" s="4"/>
      <c r="E495" s="4"/>
      <c r="F495" s="4"/>
    </row>
    <row r="496" spans="1:6" ht="15.75" x14ac:dyDescent="0.3">
      <c r="A496" s="4"/>
      <c r="B496" s="4"/>
      <c r="C496" s="4"/>
      <c r="D496" s="4"/>
      <c r="E496" s="4"/>
      <c r="F496" s="4"/>
    </row>
    <row r="497" spans="1:6" ht="15.75" x14ac:dyDescent="0.3">
      <c r="A497" s="4"/>
      <c r="B497" s="4"/>
      <c r="C497" s="4"/>
      <c r="D497" s="4"/>
      <c r="E497" s="4"/>
      <c r="F497" s="4"/>
    </row>
    <row r="498" spans="1:6" ht="15.75" x14ac:dyDescent="0.3">
      <c r="A498" s="4"/>
      <c r="B498" s="4"/>
      <c r="C498" s="4"/>
      <c r="D498" s="4"/>
      <c r="E498" s="4"/>
      <c r="F498" s="4"/>
    </row>
    <row r="499" spans="1:6" ht="15.75" x14ac:dyDescent="0.3">
      <c r="A499" s="4"/>
      <c r="B499" s="4"/>
      <c r="C499" s="4"/>
      <c r="D499" s="4"/>
      <c r="E499" s="4"/>
      <c r="F499" s="4"/>
    </row>
    <row r="500" spans="1:6" ht="15.75" x14ac:dyDescent="0.3">
      <c r="A500" s="4"/>
      <c r="B500" s="4"/>
      <c r="C500" s="4"/>
      <c r="D500" s="4"/>
      <c r="E500" s="4"/>
      <c r="F500" s="4"/>
    </row>
    <row r="501" spans="1:6" ht="15.75" x14ac:dyDescent="0.3">
      <c r="A501" s="4"/>
      <c r="B501" s="4"/>
      <c r="C501" s="4"/>
      <c r="D501" s="4"/>
      <c r="E501" s="4"/>
      <c r="F501" s="4"/>
    </row>
    <row r="502" spans="1:6" ht="15.75" x14ac:dyDescent="0.3">
      <c r="A502" s="4"/>
      <c r="B502" s="4"/>
      <c r="C502" s="4"/>
      <c r="D502" s="4"/>
      <c r="E502" s="4"/>
      <c r="F502" s="4"/>
    </row>
    <row r="503" spans="1:6" ht="15.75" x14ac:dyDescent="0.3">
      <c r="A503" s="4"/>
      <c r="B503" s="4"/>
      <c r="C503" s="4"/>
      <c r="D503" s="4"/>
      <c r="E503" s="4"/>
      <c r="F503" s="4"/>
    </row>
    <row r="504" spans="1:6" ht="15.75" x14ac:dyDescent="0.3">
      <c r="A504" s="4"/>
      <c r="B504" s="4"/>
      <c r="C504" s="4"/>
      <c r="D504" s="4"/>
      <c r="E504" s="4"/>
      <c r="F504" s="4"/>
    </row>
    <row r="505" spans="1:6" ht="15.75" x14ac:dyDescent="0.3">
      <c r="A505" s="4"/>
      <c r="B505" s="4"/>
      <c r="C505" s="4"/>
      <c r="D505" s="4"/>
      <c r="E505" s="4"/>
      <c r="F505" s="4"/>
    </row>
    <row r="506" spans="1:6" ht="15.75" x14ac:dyDescent="0.3">
      <c r="A506" s="4"/>
      <c r="B506" s="4"/>
      <c r="C506" s="4"/>
      <c r="D506" s="4"/>
      <c r="E506" s="4"/>
      <c r="F506" s="4"/>
    </row>
    <row r="507" spans="1:6" ht="15.75" x14ac:dyDescent="0.3">
      <c r="A507" s="4"/>
      <c r="B507" s="4"/>
      <c r="C507" s="4"/>
      <c r="D507" s="4"/>
      <c r="E507" s="4"/>
      <c r="F507" s="4"/>
    </row>
    <row r="508" spans="1:6" ht="15.75" x14ac:dyDescent="0.3">
      <c r="A508" s="4"/>
      <c r="B508" s="4"/>
      <c r="C508" s="4"/>
      <c r="D508" s="4"/>
      <c r="E508" s="4"/>
      <c r="F508" s="4"/>
    </row>
    <row r="509" spans="1:6" ht="15.75" x14ac:dyDescent="0.3">
      <c r="A509" s="4"/>
      <c r="B509" s="4"/>
      <c r="C509" s="4"/>
      <c r="D509" s="4"/>
      <c r="E509" s="4"/>
      <c r="F509" s="4"/>
    </row>
    <row r="510" spans="1:6" ht="15.75" x14ac:dyDescent="0.3">
      <c r="A510" s="4"/>
      <c r="B510" s="4"/>
      <c r="C510" s="4"/>
      <c r="D510" s="4"/>
      <c r="E510" s="4"/>
      <c r="F510" s="4"/>
    </row>
    <row r="511" spans="1:6" ht="15.75" x14ac:dyDescent="0.3">
      <c r="A511" s="4"/>
      <c r="B511" s="4"/>
      <c r="C511" s="4"/>
      <c r="D511" s="4"/>
      <c r="E511" s="4"/>
      <c r="F511" s="4"/>
    </row>
    <row r="512" spans="1:6" ht="15.75" x14ac:dyDescent="0.3">
      <c r="A512" s="4"/>
      <c r="B512" s="4"/>
      <c r="C512" s="4"/>
      <c r="D512" s="4"/>
      <c r="E512" s="4"/>
      <c r="F512" s="4"/>
    </row>
    <row r="513" spans="1:6" ht="15.75" x14ac:dyDescent="0.3">
      <c r="A513" s="4"/>
      <c r="B513" s="4"/>
      <c r="C513" s="4"/>
      <c r="D513" s="4"/>
      <c r="E513" s="4"/>
      <c r="F513" s="4"/>
    </row>
    <row r="514" spans="1:6" ht="15.75" x14ac:dyDescent="0.3">
      <c r="A514" s="4"/>
      <c r="B514" s="4"/>
      <c r="C514" s="4"/>
      <c r="D514" s="4"/>
      <c r="E514" s="4"/>
      <c r="F514" s="4"/>
    </row>
    <row r="515" spans="1:6" ht="15.75" x14ac:dyDescent="0.3">
      <c r="A515" s="4"/>
      <c r="B515" s="4"/>
      <c r="C515" s="4"/>
      <c r="D515" s="4"/>
      <c r="E515" s="4"/>
      <c r="F515" s="4"/>
    </row>
    <row r="516" spans="1:6" ht="15.75" x14ac:dyDescent="0.3">
      <c r="A516" s="4"/>
      <c r="B516" s="4"/>
      <c r="C516" s="4"/>
      <c r="D516" s="4"/>
      <c r="E516" s="4"/>
      <c r="F516" s="4"/>
    </row>
    <row r="517" spans="1:6" ht="15.75" x14ac:dyDescent="0.3">
      <c r="A517" s="4"/>
      <c r="B517" s="4"/>
      <c r="C517" s="4"/>
      <c r="D517" s="4"/>
      <c r="E517" s="4"/>
      <c r="F517" s="4"/>
    </row>
    <row r="518" spans="1:6" ht="15.75" x14ac:dyDescent="0.3">
      <c r="A518" s="4"/>
      <c r="B518" s="4"/>
      <c r="C518" s="4"/>
      <c r="D518" s="4"/>
      <c r="E518" s="4"/>
      <c r="F518" s="4"/>
    </row>
    <row r="519" spans="1:6" ht="15.75" x14ac:dyDescent="0.3">
      <c r="A519" s="4"/>
      <c r="B519" s="4"/>
      <c r="C519" s="4"/>
      <c r="D519" s="4"/>
      <c r="E519" s="4"/>
      <c r="F519" s="4"/>
    </row>
    <row r="520" spans="1:6" ht="15.75" x14ac:dyDescent="0.3">
      <c r="A520" s="4"/>
      <c r="B520" s="4"/>
      <c r="C520" s="4"/>
      <c r="D520" s="4"/>
      <c r="E520" s="4"/>
      <c r="F520" s="4"/>
    </row>
    <row r="521" spans="1:6" ht="15.75" x14ac:dyDescent="0.3">
      <c r="A521" s="4"/>
      <c r="B521" s="4"/>
      <c r="C521" s="4"/>
      <c r="D521" s="4"/>
      <c r="E521" s="4"/>
      <c r="F521" s="4"/>
    </row>
    <row r="522" spans="1:6" ht="15.75" x14ac:dyDescent="0.3">
      <c r="A522" s="4"/>
      <c r="B522" s="4"/>
      <c r="C522" s="4"/>
      <c r="D522" s="4"/>
      <c r="E522" s="4"/>
      <c r="F522" s="4"/>
    </row>
    <row r="523" spans="1:6" ht="15.75" x14ac:dyDescent="0.3">
      <c r="A523" s="4"/>
      <c r="B523" s="4"/>
      <c r="C523" s="4"/>
      <c r="D523" s="4"/>
      <c r="E523" s="4"/>
      <c r="F523" s="4"/>
    </row>
    <row r="524" spans="1:6" ht="15.75" x14ac:dyDescent="0.3">
      <c r="A524" s="4"/>
      <c r="B524" s="4"/>
      <c r="C524" s="4"/>
      <c r="D524" s="4"/>
      <c r="E524" s="4"/>
      <c r="F524" s="4"/>
    </row>
    <row r="525" spans="1:6" ht="15.75" x14ac:dyDescent="0.3">
      <c r="A525" s="4"/>
      <c r="B525" s="4"/>
      <c r="C525" s="4"/>
      <c r="D525" s="4"/>
      <c r="E525" s="4"/>
      <c r="F525" s="4"/>
    </row>
    <row r="526" spans="1:6" ht="15.75" x14ac:dyDescent="0.3">
      <c r="A526" s="4"/>
      <c r="B526" s="4"/>
      <c r="C526" s="4"/>
      <c r="D526" s="4"/>
      <c r="E526" s="4"/>
      <c r="F526" s="4"/>
    </row>
    <row r="527" spans="1:6" ht="15.75" x14ac:dyDescent="0.3">
      <c r="A527" s="4"/>
      <c r="B527" s="4"/>
      <c r="C527" s="4"/>
      <c r="D527" s="4"/>
      <c r="E527" s="4"/>
      <c r="F527" s="4"/>
    </row>
    <row r="528" spans="1:6" ht="15.75" x14ac:dyDescent="0.3">
      <c r="A528" s="4"/>
      <c r="B528" s="4"/>
      <c r="C528" s="4"/>
      <c r="D528" s="4"/>
      <c r="E528" s="4"/>
      <c r="F528" s="4"/>
    </row>
    <row r="529" spans="1:6" ht="15.75" x14ac:dyDescent="0.3">
      <c r="A529" s="4"/>
      <c r="B529" s="4"/>
      <c r="C529" s="4"/>
      <c r="D529" s="4"/>
      <c r="E529" s="4"/>
      <c r="F529" s="4"/>
    </row>
    <row r="530" spans="1:6" ht="15.75" x14ac:dyDescent="0.3">
      <c r="A530" s="4"/>
      <c r="B530" s="4"/>
      <c r="C530" s="4"/>
      <c r="D530" s="4"/>
      <c r="E530" s="4"/>
      <c r="F530" s="4"/>
    </row>
    <row r="531" spans="1:6" ht="15.75" x14ac:dyDescent="0.3">
      <c r="A531" s="4"/>
      <c r="B531" s="4"/>
      <c r="C531" s="4"/>
      <c r="D531" s="4"/>
      <c r="E531" s="4"/>
      <c r="F531" s="4"/>
    </row>
    <row r="532" spans="1:6" ht="15.75" x14ac:dyDescent="0.3">
      <c r="A532" s="4"/>
      <c r="B532" s="4"/>
      <c r="C532" s="4"/>
      <c r="D532" s="4"/>
      <c r="E532" s="4"/>
      <c r="F532" s="4"/>
    </row>
    <row r="533" spans="1:6" ht="15.75" x14ac:dyDescent="0.3">
      <c r="A533" s="4"/>
      <c r="B533" s="4"/>
      <c r="C533" s="4"/>
      <c r="D533" s="4"/>
      <c r="E533" s="4"/>
      <c r="F533" s="4"/>
    </row>
    <row r="534" spans="1:6" ht="15.75" x14ac:dyDescent="0.3">
      <c r="A534" s="4"/>
      <c r="B534" s="4"/>
      <c r="C534" s="4"/>
      <c r="D534" s="4"/>
      <c r="E534" s="4"/>
      <c r="F534" s="4"/>
    </row>
    <row r="535" spans="1:6" ht="15.75" x14ac:dyDescent="0.3">
      <c r="A535" s="4"/>
      <c r="B535" s="4"/>
      <c r="C535" s="4"/>
      <c r="D535" s="4"/>
      <c r="E535" s="4"/>
      <c r="F535" s="4"/>
    </row>
    <row r="536" spans="1:6" ht="15.75" x14ac:dyDescent="0.3">
      <c r="A536" s="4"/>
      <c r="B536" s="4"/>
      <c r="C536" s="4"/>
      <c r="D536" s="4"/>
      <c r="E536" s="4"/>
      <c r="F536" s="4"/>
    </row>
    <row r="537" spans="1:6" ht="15.75" x14ac:dyDescent="0.3">
      <c r="A537" s="4"/>
      <c r="B537" s="4"/>
      <c r="C537" s="4"/>
      <c r="D537" s="4"/>
      <c r="E537" s="4"/>
      <c r="F537" s="4"/>
    </row>
    <row r="538" spans="1:6" ht="15.75" x14ac:dyDescent="0.3">
      <c r="A538" s="4"/>
      <c r="B538" s="4"/>
      <c r="C538" s="4"/>
      <c r="D538" s="4"/>
      <c r="E538" s="4"/>
      <c r="F538" s="4"/>
    </row>
    <row r="539" spans="1:6" ht="15.75" x14ac:dyDescent="0.3">
      <c r="A539" s="4"/>
      <c r="B539" s="4"/>
      <c r="C539" s="4"/>
      <c r="D539" s="4"/>
      <c r="E539" s="4"/>
      <c r="F539" s="4"/>
    </row>
    <row r="540" spans="1:6" ht="15.75" x14ac:dyDescent="0.3">
      <c r="A540" s="4"/>
      <c r="B540" s="4"/>
      <c r="C540" s="4"/>
      <c r="D540" s="4"/>
      <c r="E540" s="4"/>
      <c r="F540" s="4"/>
    </row>
    <row r="541" spans="1:6" ht="15.75" x14ac:dyDescent="0.3">
      <c r="A541" s="4"/>
      <c r="B541" s="4"/>
      <c r="C541" s="4"/>
      <c r="D541" s="4"/>
      <c r="E541" s="4"/>
      <c r="F541" s="4"/>
    </row>
    <row r="542" spans="1:6" ht="15.75" x14ac:dyDescent="0.3">
      <c r="A542" s="4"/>
      <c r="B542" s="4"/>
      <c r="C542" s="4"/>
      <c r="D542" s="4"/>
      <c r="E542" s="4"/>
      <c r="F542" s="4"/>
    </row>
    <row r="543" spans="1:6" ht="15.75" x14ac:dyDescent="0.3">
      <c r="A543" s="4"/>
      <c r="B543" s="4"/>
      <c r="C543" s="4"/>
      <c r="D543" s="4"/>
      <c r="E543" s="4"/>
      <c r="F543" s="4"/>
    </row>
    <row r="544" spans="1:6" ht="15.75" x14ac:dyDescent="0.3">
      <c r="A544" s="4"/>
      <c r="B544" s="4"/>
      <c r="C544" s="4"/>
      <c r="D544" s="4"/>
      <c r="E544" s="4"/>
      <c r="F544" s="4"/>
    </row>
    <row r="545" spans="1:6" ht="15.75" x14ac:dyDescent="0.3">
      <c r="A545" s="4"/>
      <c r="B545" s="4"/>
      <c r="C545" s="4"/>
      <c r="D545" s="4"/>
      <c r="E545" s="4"/>
      <c r="F545" s="4"/>
    </row>
    <row r="546" spans="1:6" ht="15.75" x14ac:dyDescent="0.3">
      <c r="A546" s="4"/>
      <c r="B546" s="4"/>
      <c r="C546" s="4"/>
      <c r="D546" s="4"/>
      <c r="E546" s="4"/>
      <c r="F546" s="4"/>
    </row>
    <row r="547" spans="1:6" ht="15.75" x14ac:dyDescent="0.3">
      <c r="A547" s="4"/>
      <c r="B547" s="4"/>
      <c r="C547" s="4"/>
      <c r="D547" s="4"/>
      <c r="E547" s="4"/>
      <c r="F547" s="4"/>
    </row>
    <row r="548" spans="1:6" ht="15.75" x14ac:dyDescent="0.3">
      <c r="A548" s="4"/>
      <c r="B548" s="4"/>
      <c r="C548" s="4"/>
      <c r="D548" s="4"/>
      <c r="E548" s="4"/>
      <c r="F548" s="4"/>
    </row>
    <row r="549" spans="1:6" ht="15.75" x14ac:dyDescent="0.3">
      <c r="A549" s="4"/>
      <c r="B549" s="4"/>
      <c r="C549" s="4"/>
      <c r="D549" s="4"/>
      <c r="E549" s="4"/>
      <c r="F549" s="4"/>
    </row>
    <row r="550" spans="1:6" ht="15.75" x14ac:dyDescent="0.3">
      <c r="A550" s="4"/>
      <c r="B550" s="4"/>
      <c r="C550" s="4"/>
      <c r="D550" s="4"/>
      <c r="E550" s="4"/>
      <c r="F550" s="4"/>
    </row>
    <row r="551" spans="1:6" ht="15.75" x14ac:dyDescent="0.3">
      <c r="A551" s="4"/>
      <c r="B551" s="4"/>
      <c r="C551" s="4"/>
      <c r="D551" s="4"/>
      <c r="E551" s="4"/>
      <c r="F551" s="4"/>
    </row>
    <row r="552" spans="1:6" ht="15.75" x14ac:dyDescent="0.3">
      <c r="A552" s="4"/>
      <c r="B552" s="4"/>
      <c r="C552" s="4"/>
      <c r="D552" s="4"/>
      <c r="E552" s="4"/>
      <c r="F552" s="4"/>
    </row>
    <row r="553" spans="1:6" ht="15.75" x14ac:dyDescent="0.3">
      <c r="A553" s="4"/>
      <c r="B553" s="4"/>
      <c r="C553" s="4"/>
      <c r="D553" s="4"/>
      <c r="E553" s="4"/>
      <c r="F553" s="4"/>
    </row>
    <row r="554" spans="1:6" ht="15.75" x14ac:dyDescent="0.3">
      <c r="A554" s="4"/>
      <c r="B554" s="4"/>
      <c r="C554" s="4"/>
      <c r="D554" s="4"/>
      <c r="E554" s="4"/>
      <c r="F554" s="4"/>
    </row>
    <row r="555" spans="1:6" ht="15.75" x14ac:dyDescent="0.3">
      <c r="A555" s="4"/>
      <c r="B555" s="4"/>
      <c r="C555" s="4"/>
      <c r="D555" s="4"/>
      <c r="E555" s="4"/>
      <c r="F555" s="4"/>
    </row>
    <row r="556" spans="1:6" ht="15.75" x14ac:dyDescent="0.3">
      <c r="A556" s="4"/>
      <c r="B556" s="4"/>
      <c r="C556" s="4"/>
      <c r="D556" s="4"/>
      <c r="E556" s="4"/>
      <c r="F556" s="4"/>
    </row>
    <row r="557" spans="1:6" ht="15.75" x14ac:dyDescent="0.3">
      <c r="A557" s="4"/>
      <c r="B557" s="4"/>
      <c r="C557" s="4"/>
      <c r="D557" s="4"/>
      <c r="E557" s="4"/>
      <c r="F557" s="4"/>
    </row>
    <row r="558" spans="1:6" ht="15.75" x14ac:dyDescent="0.3">
      <c r="A558" s="4"/>
      <c r="B558" s="4"/>
      <c r="C558" s="4"/>
      <c r="D558" s="4"/>
      <c r="E558" s="4"/>
      <c r="F558" s="4"/>
    </row>
    <row r="559" spans="1:6" ht="15.75" x14ac:dyDescent="0.3">
      <c r="A559" s="4"/>
      <c r="B559" s="4"/>
      <c r="C559" s="4"/>
      <c r="D559" s="4"/>
      <c r="E559" s="4"/>
      <c r="F559" s="4"/>
    </row>
    <row r="560" spans="1:6" ht="15.75" x14ac:dyDescent="0.3">
      <c r="A560" s="4"/>
      <c r="B560" s="4"/>
      <c r="C560" s="4"/>
      <c r="D560" s="4"/>
      <c r="E560" s="4"/>
      <c r="F560" s="4"/>
    </row>
    <row r="561" spans="1:6" ht="15.75" x14ac:dyDescent="0.3">
      <c r="A561" s="4"/>
      <c r="B561" s="4"/>
      <c r="C561" s="4"/>
      <c r="D561" s="4"/>
      <c r="E561" s="4"/>
      <c r="F561" s="4"/>
    </row>
    <row r="562" spans="1:6" ht="15.75" x14ac:dyDescent="0.3">
      <c r="A562" s="4"/>
      <c r="B562" s="4"/>
      <c r="C562" s="4"/>
      <c r="D562" s="4"/>
      <c r="E562" s="4"/>
      <c r="F562" s="4"/>
    </row>
    <row r="563" spans="1:6" ht="15.75" x14ac:dyDescent="0.3">
      <c r="A563" s="4"/>
      <c r="B563" s="4"/>
      <c r="C563" s="4"/>
      <c r="D563" s="4"/>
      <c r="E563" s="4"/>
      <c r="F563" s="4"/>
    </row>
    <row r="564" spans="1:6" ht="15.75" x14ac:dyDescent="0.3">
      <c r="A564" s="4"/>
      <c r="B564" s="4"/>
      <c r="C564" s="4"/>
      <c r="D564" s="4"/>
      <c r="E564" s="4"/>
      <c r="F564" s="4"/>
    </row>
    <row r="565" spans="1:6" ht="15.75" x14ac:dyDescent="0.3">
      <c r="A565" s="4"/>
      <c r="B565" s="4"/>
      <c r="C565" s="4"/>
      <c r="D565" s="4"/>
      <c r="E565" s="4"/>
      <c r="F565" s="4"/>
    </row>
    <row r="566" spans="1:6" ht="15.75" x14ac:dyDescent="0.3">
      <c r="A566" s="4"/>
      <c r="B566" s="4"/>
      <c r="C566" s="4"/>
      <c r="D566" s="4"/>
      <c r="E566" s="4"/>
      <c r="F566" s="4"/>
    </row>
    <row r="567" spans="1:6" ht="15.75" x14ac:dyDescent="0.3">
      <c r="A567" s="4"/>
      <c r="B567" s="4"/>
      <c r="C567" s="4"/>
      <c r="D567" s="4"/>
      <c r="E567" s="4"/>
      <c r="F567" s="4"/>
    </row>
    <row r="568" spans="1:6" ht="15.75" x14ac:dyDescent="0.3">
      <c r="A568" s="4"/>
      <c r="B568" s="4"/>
      <c r="C568" s="4"/>
      <c r="D568" s="4"/>
      <c r="E568" s="4"/>
      <c r="F568" s="4"/>
    </row>
    <row r="569" spans="1:6" ht="15.75" x14ac:dyDescent="0.3">
      <c r="A569" s="4"/>
      <c r="B569" s="4"/>
      <c r="C569" s="4"/>
      <c r="D569" s="4"/>
      <c r="E569" s="4"/>
      <c r="F569" s="4"/>
    </row>
    <row r="570" spans="1:6" ht="15.75" x14ac:dyDescent="0.3">
      <c r="A570" s="4"/>
      <c r="B570" s="4"/>
      <c r="C570" s="4"/>
      <c r="D570" s="4"/>
      <c r="E570" s="4"/>
      <c r="F570" s="4"/>
    </row>
    <row r="571" spans="1:6" ht="15.75" x14ac:dyDescent="0.3">
      <c r="A571" s="4"/>
      <c r="B571" s="4"/>
      <c r="C571" s="4"/>
      <c r="D571" s="4"/>
      <c r="E571" s="4"/>
      <c r="F571" s="4"/>
    </row>
    <row r="572" spans="1:6" ht="15.75" x14ac:dyDescent="0.3">
      <c r="A572" s="4"/>
      <c r="B572" s="4"/>
      <c r="C572" s="4"/>
      <c r="D572" s="4"/>
      <c r="E572" s="4"/>
      <c r="F572" s="4"/>
    </row>
    <row r="573" spans="1:6" ht="15.75" x14ac:dyDescent="0.3">
      <c r="A573" s="4"/>
      <c r="B573" s="4"/>
      <c r="C573" s="4"/>
      <c r="D573" s="4"/>
      <c r="E573" s="4"/>
      <c r="F573" s="4"/>
    </row>
    <row r="574" spans="1:6" ht="15.75" x14ac:dyDescent="0.3">
      <c r="A574" s="4"/>
      <c r="B574" s="4"/>
      <c r="C574" s="4"/>
      <c r="D574" s="4"/>
      <c r="E574" s="4"/>
      <c r="F574" s="4"/>
    </row>
    <row r="575" spans="1:6" ht="15.75" x14ac:dyDescent="0.3">
      <c r="A575" s="4"/>
      <c r="B575" s="4"/>
      <c r="C575" s="4"/>
      <c r="D575" s="4"/>
      <c r="E575" s="4"/>
      <c r="F575" s="4"/>
    </row>
    <row r="576" spans="1:6" ht="15.75" x14ac:dyDescent="0.3">
      <c r="A576" s="4"/>
      <c r="B576" s="4"/>
      <c r="C576" s="4"/>
      <c r="D576" s="4"/>
      <c r="E576" s="4"/>
      <c r="F576" s="4"/>
    </row>
    <row r="577" spans="1:6" ht="15.75" x14ac:dyDescent="0.3">
      <c r="A577" s="4"/>
      <c r="B577" s="4"/>
      <c r="C577" s="4"/>
      <c r="D577" s="4"/>
      <c r="E577" s="4"/>
      <c r="F577" s="4"/>
    </row>
    <row r="578" spans="1:6" ht="15.75" x14ac:dyDescent="0.3">
      <c r="A578" s="4"/>
      <c r="B578" s="4"/>
      <c r="C578" s="4"/>
      <c r="D578" s="4"/>
      <c r="E578" s="4"/>
      <c r="F578" s="4"/>
    </row>
    <row r="579" spans="1:6" ht="15.75" x14ac:dyDescent="0.3">
      <c r="A579" s="4"/>
      <c r="B579" s="4"/>
      <c r="C579" s="4"/>
      <c r="D579" s="4"/>
      <c r="E579" s="4"/>
      <c r="F579" s="4"/>
    </row>
    <row r="580" spans="1:6" ht="15.75" x14ac:dyDescent="0.3">
      <c r="A580" s="4"/>
      <c r="B580" s="4"/>
      <c r="C580" s="4"/>
      <c r="D580" s="4"/>
      <c r="E580" s="4"/>
      <c r="F580" s="4"/>
    </row>
    <row r="581" spans="1:6" ht="15.75" x14ac:dyDescent="0.3">
      <c r="A581" s="4"/>
      <c r="B581" s="4"/>
      <c r="C581" s="4"/>
      <c r="D581" s="4"/>
      <c r="E581" s="4"/>
      <c r="F581" s="4"/>
    </row>
    <row r="582" spans="1:6" ht="15.75" x14ac:dyDescent="0.3">
      <c r="A582" s="4"/>
      <c r="B582" s="4"/>
      <c r="C582" s="4"/>
      <c r="D582" s="4"/>
      <c r="E582" s="4"/>
      <c r="F582" s="4"/>
    </row>
    <row r="583" spans="1:6" ht="15.75" x14ac:dyDescent="0.3">
      <c r="A583" s="4"/>
      <c r="B583" s="4"/>
      <c r="C583" s="4"/>
      <c r="D583" s="4"/>
      <c r="E583" s="4"/>
      <c r="F583" s="4"/>
    </row>
    <row r="584" spans="1:6" ht="15.75" x14ac:dyDescent="0.3">
      <c r="A584" s="4"/>
      <c r="B584" s="4"/>
      <c r="C584" s="4"/>
      <c r="D584" s="4"/>
      <c r="E584" s="4"/>
      <c r="F584" s="4"/>
    </row>
    <row r="585" spans="1:6" ht="15.75" x14ac:dyDescent="0.3">
      <c r="A585" s="4"/>
      <c r="B585" s="4"/>
      <c r="C585" s="4"/>
      <c r="D585" s="4"/>
      <c r="E585" s="4"/>
      <c r="F585" s="4"/>
    </row>
    <row r="586" spans="1:6" ht="15.75" x14ac:dyDescent="0.3">
      <c r="A586" s="4"/>
      <c r="B586" s="4"/>
      <c r="C586" s="4"/>
      <c r="D586" s="4"/>
      <c r="E586" s="4"/>
      <c r="F586" s="4"/>
    </row>
    <row r="587" spans="1:6" ht="15.75" x14ac:dyDescent="0.3">
      <c r="A587" s="4"/>
      <c r="B587" s="4"/>
      <c r="C587" s="4"/>
      <c r="D587" s="4"/>
      <c r="E587" s="4"/>
      <c r="F587" s="4"/>
    </row>
    <row r="588" spans="1:6" ht="15.75" x14ac:dyDescent="0.3">
      <c r="A588" s="4"/>
      <c r="B588" s="4"/>
      <c r="C588" s="4"/>
      <c r="D588" s="4"/>
      <c r="E588" s="4"/>
      <c r="F588" s="4"/>
    </row>
    <row r="589" spans="1:6" ht="15.75" x14ac:dyDescent="0.3">
      <c r="A589" s="4"/>
      <c r="B589" s="4"/>
      <c r="C589" s="4"/>
      <c r="D589" s="4"/>
      <c r="E589" s="4"/>
      <c r="F589" s="4"/>
    </row>
    <row r="590" spans="1:6" ht="15.75" x14ac:dyDescent="0.3">
      <c r="A590" s="4"/>
      <c r="B590" s="4"/>
      <c r="C590" s="4"/>
      <c r="D590" s="4"/>
      <c r="E590" s="4"/>
      <c r="F590" s="4"/>
    </row>
    <row r="591" spans="1:6" ht="15.75" x14ac:dyDescent="0.3">
      <c r="A591" s="4"/>
      <c r="B591" s="4"/>
      <c r="C591" s="4"/>
      <c r="D591" s="4"/>
      <c r="E591" s="4"/>
      <c r="F591" s="4"/>
    </row>
    <row r="592" spans="1:6" ht="15.75" x14ac:dyDescent="0.3">
      <c r="A592" s="4"/>
      <c r="B592" s="4"/>
      <c r="C592" s="4"/>
      <c r="D592" s="4"/>
      <c r="E592" s="4"/>
      <c r="F592" s="4"/>
    </row>
    <row r="593" spans="1:6" ht="15.75" x14ac:dyDescent="0.3">
      <c r="A593" s="4"/>
      <c r="B593" s="4"/>
      <c r="C593" s="4"/>
      <c r="D593" s="4"/>
      <c r="E593" s="4"/>
      <c r="F593" s="4"/>
    </row>
    <row r="594" spans="1:6" ht="15.75" x14ac:dyDescent="0.3">
      <c r="A594" s="4"/>
      <c r="B594" s="4"/>
      <c r="C594" s="4"/>
      <c r="D594" s="4"/>
      <c r="E594" s="4"/>
      <c r="F594" s="4"/>
    </row>
    <row r="595" spans="1:6" ht="15.75" x14ac:dyDescent="0.3">
      <c r="A595" s="4"/>
      <c r="B595" s="4"/>
      <c r="C595" s="4"/>
      <c r="D595" s="4"/>
      <c r="E595" s="4"/>
      <c r="F595" s="4"/>
    </row>
    <row r="596" spans="1:6" ht="15.75" x14ac:dyDescent="0.3">
      <c r="A596" s="4"/>
      <c r="B596" s="4"/>
      <c r="C596" s="4"/>
      <c r="D596" s="4"/>
      <c r="E596" s="4"/>
      <c r="F596" s="4"/>
    </row>
    <row r="597" spans="1:6" ht="15.75" x14ac:dyDescent="0.3">
      <c r="A597" s="4"/>
      <c r="B597" s="4"/>
      <c r="C597" s="4"/>
      <c r="D597" s="4"/>
      <c r="E597" s="4"/>
      <c r="F597" s="4"/>
    </row>
    <row r="598" spans="1:6" ht="15.75" x14ac:dyDescent="0.3">
      <c r="A598" s="4"/>
      <c r="B598" s="4"/>
      <c r="C598" s="4"/>
      <c r="D598" s="4"/>
      <c r="E598" s="4"/>
      <c r="F598" s="4"/>
    </row>
    <row r="599" spans="1:6" ht="15.75" x14ac:dyDescent="0.3">
      <c r="A599" s="4"/>
      <c r="B599" s="4"/>
      <c r="C599" s="4"/>
      <c r="D599" s="4"/>
      <c r="E599" s="4"/>
      <c r="F599" s="4"/>
    </row>
    <row r="600" spans="1:6" ht="15.75" x14ac:dyDescent="0.3">
      <c r="A600" s="4"/>
      <c r="B600" s="4"/>
      <c r="C600" s="4"/>
      <c r="D600" s="4"/>
      <c r="E600" s="4"/>
      <c r="F600" s="4"/>
    </row>
    <row r="601" spans="1:6" ht="15.75" x14ac:dyDescent="0.3">
      <c r="A601" s="4"/>
      <c r="B601" s="4"/>
      <c r="C601" s="4"/>
      <c r="D601" s="4"/>
      <c r="E601" s="4"/>
      <c r="F601" s="4"/>
    </row>
    <row r="602" spans="1:6" ht="15.75" x14ac:dyDescent="0.3">
      <c r="A602" s="4"/>
      <c r="B602" s="4"/>
      <c r="C602" s="4"/>
      <c r="D602" s="4"/>
      <c r="E602" s="4"/>
      <c r="F602" s="4"/>
    </row>
    <row r="603" spans="1:6" ht="15.75" x14ac:dyDescent="0.3">
      <c r="A603" s="4"/>
      <c r="B603" s="4"/>
      <c r="C603" s="4"/>
      <c r="D603" s="4"/>
      <c r="E603" s="4"/>
      <c r="F603" s="4"/>
    </row>
    <row r="604" spans="1:6" ht="15.75" x14ac:dyDescent="0.3">
      <c r="A604" s="4"/>
      <c r="B604" s="4"/>
      <c r="C604" s="4"/>
      <c r="D604" s="4"/>
      <c r="E604" s="4"/>
      <c r="F604" s="4"/>
    </row>
    <row r="605" spans="1:6" ht="15.75" x14ac:dyDescent="0.3">
      <c r="A605" s="4"/>
      <c r="B605" s="4"/>
      <c r="C605" s="4"/>
      <c r="D605" s="4"/>
      <c r="E605" s="4"/>
      <c r="F605" s="4"/>
    </row>
    <row r="606" spans="1:6" ht="15.75" x14ac:dyDescent="0.3">
      <c r="A606" s="4"/>
      <c r="B606" s="4"/>
      <c r="C606" s="4"/>
      <c r="D606" s="4"/>
      <c r="E606" s="4"/>
      <c r="F606" s="4"/>
    </row>
    <row r="607" spans="1:6" ht="15.75" x14ac:dyDescent="0.3">
      <c r="A607" s="4"/>
      <c r="B607" s="4"/>
      <c r="C607" s="4"/>
      <c r="D607" s="4"/>
      <c r="E607" s="4"/>
      <c r="F607" s="4"/>
    </row>
    <row r="608" spans="1:6" ht="15.75" x14ac:dyDescent="0.3">
      <c r="A608" s="4"/>
      <c r="B608" s="4"/>
      <c r="C608" s="4"/>
      <c r="D608" s="4"/>
      <c r="E608" s="4"/>
      <c r="F608" s="4"/>
    </row>
    <row r="609" spans="1:6" ht="15.75" x14ac:dyDescent="0.3">
      <c r="A609" s="4"/>
      <c r="B609" s="4"/>
      <c r="C609" s="4"/>
      <c r="D609" s="4"/>
      <c r="E609" s="4"/>
      <c r="F609" s="4"/>
    </row>
    <row r="610" spans="1:6" ht="15.75" x14ac:dyDescent="0.3">
      <c r="A610" s="4"/>
      <c r="B610" s="4"/>
      <c r="C610" s="4"/>
      <c r="D610" s="4"/>
      <c r="E610" s="4"/>
      <c r="F610" s="4"/>
    </row>
    <row r="611" spans="1:6" ht="15.75" x14ac:dyDescent="0.3">
      <c r="A611" s="4"/>
      <c r="B611" s="4"/>
      <c r="C611" s="4"/>
      <c r="D611" s="4"/>
      <c r="E611" s="4"/>
      <c r="F611" s="4"/>
    </row>
    <row r="612" spans="1:6" ht="15.75" x14ac:dyDescent="0.3">
      <c r="A612" s="4"/>
      <c r="B612" s="4"/>
      <c r="C612" s="4"/>
      <c r="D612" s="4"/>
      <c r="E612" s="4"/>
      <c r="F612" s="4"/>
    </row>
    <row r="613" spans="1:6" ht="15.75" x14ac:dyDescent="0.3">
      <c r="A613" s="4"/>
      <c r="B613" s="4"/>
      <c r="C613" s="4"/>
      <c r="D613" s="4"/>
      <c r="E613" s="4"/>
      <c r="F613" s="4"/>
    </row>
    <row r="614" spans="1:6" ht="15.75" x14ac:dyDescent="0.3">
      <c r="A614" s="4"/>
      <c r="B614" s="4"/>
      <c r="C614" s="4"/>
      <c r="D614" s="4"/>
      <c r="E614" s="4"/>
      <c r="F614" s="4"/>
    </row>
    <row r="615" spans="1:6" ht="15.75" x14ac:dyDescent="0.3">
      <c r="A615" s="4"/>
      <c r="B615" s="4"/>
      <c r="C615" s="4"/>
      <c r="D615" s="4"/>
      <c r="E615" s="4"/>
      <c r="F615" s="4"/>
    </row>
    <row r="616" spans="1:6" ht="15.75" x14ac:dyDescent="0.3">
      <c r="A616" s="4"/>
      <c r="B616" s="4"/>
      <c r="C616" s="4"/>
      <c r="D616" s="4"/>
      <c r="E616" s="4"/>
      <c r="F616" s="4"/>
    </row>
    <row r="617" spans="1:6" ht="15.75" x14ac:dyDescent="0.3">
      <c r="A617" s="4"/>
      <c r="B617" s="4"/>
      <c r="C617" s="4"/>
      <c r="D617" s="4"/>
      <c r="E617" s="4"/>
      <c r="F617" s="4"/>
    </row>
    <row r="618" spans="1:6" ht="15.75" x14ac:dyDescent="0.3">
      <c r="A618" s="4"/>
      <c r="B618" s="4"/>
      <c r="C618" s="4"/>
      <c r="D618" s="4"/>
      <c r="E618" s="4"/>
      <c r="F618" s="4"/>
    </row>
    <row r="619" spans="1:6" ht="15.75" x14ac:dyDescent="0.3">
      <c r="A619" s="4"/>
      <c r="B619" s="4"/>
      <c r="C619" s="4"/>
      <c r="D619" s="4"/>
      <c r="E619" s="4"/>
      <c r="F619" s="4"/>
    </row>
    <row r="620" spans="1:6" ht="15.75" x14ac:dyDescent="0.3">
      <c r="A620" s="4"/>
      <c r="B620" s="4"/>
      <c r="C620" s="4"/>
      <c r="D620" s="4"/>
      <c r="E620" s="4"/>
      <c r="F620" s="4"/>
    </row>
    <row r="621" spans="1:6" ht="15.75" x14ac:dyDescent="0.3">
      <c r="A621" s="4"/>
      <c r="B621" s="4"/>
      <c r="C621" s="4"/>
      <c r="D621" s="4"/>
      <c r="E621" s="4"/>
      <c r="F621" s="4"/>
    </row>
    <row r="622" spans="1:6" ht="15.75" x14ac:dyDescent="0.3">
      <c r="A622" s="4"/>
      <c r="B622" s="4"/>
      <c r="C622" s="4"/>
      <c r="D622" s="4"/>
      <c r="E622" s="4"/>
      <c r="F622" s="4"/>
    </row>
    <row r="623" spans="1:6" ht="15.75" x14ac:dyDescent="0.3">
      <c r="A623" s="4"/>
      <c r="B623" s="4"/>
      <c r="C623" s="4"/>
      <c r="D623" s="4"/>
      <c r="E623" s="4"/>
      <c r="F623" s="4"/>
    </row>
    <row r="624" spans="1:6" ht="15.75" x14ac:dyDescent="0.3">
      <c r="A624" s="4"/>
      <c r="B624" s="4"/>
      <c r="C624" s="4"/>
      <c r="D624" s="4"/>
      <c r="E624" s="4"/>
      <c r="F624" s="4"/>
    </row>
    <row r="625" spans="1:6" ht="15.75" x14ac:dyDescent="0.3">
      <c r="A625" s="4"/>
      <c r="B625" s="4"/>
      <c r="C625" s="4"/>
      <c r="D625" s="4"/>
      <c r="E625" s="4"/>
      <c r="F625" s="4"/>
    </row>
    <row r="626" spans="1:6" ht="15.75" x14ac:dyDescent="0.3">
      <c r="A626" s="4"/>
      <c r="B626" s="4"/>
      <c r="C626" s="4"/>
      <c r="D626" s="4"/>
      <c r="E626" s="4"/>
      <c r="F626" s="4"/>
    </row>
    <row r="627" spans="1:6" ht="15.75" x14ac:dyDescent="0.3">
      <c r="A627" s="4"/>
      <c r="B627" s="4"/>
      <c r="C627" s="4"/>
      <c r="D627" s="4"/>
      <c r="E627" s="4"/>
      <c r="F627" s="4"/>
    </row>
    <row r="628" spans="1:6" ht="15.75" x14ac:dyDescent="0.3">
      <c r="A628" s="4"/>
      <c r="B628" s="4"/>
      <c r="C628" s="4"/>
      <c r="D628" s="4"/>
      <c r="E628" s="4"/>
      <c r="F628" s="4"/>
    </row>
    <row r="629" spans="1:6" ht="15.75" x14ac:dyDescent="0.3">
      <c r="A629" s="4"/>
      <c r="B629" s="4"/>
      <c r="C629" s="4"/>
      <c r="D629" s="4"/>
      <c r="E629" s="4"/>
      <c r="F629" s="4"/>
    </row>
    <row r="630" spans="1:6" ht="15.75" x14ac:dyDescent="0.3">
      <c r="A630" s="4"/>
      <c r="B630" s="4"/>
      <c r="C630" s="4"/>
      <c r="D630" s="4"/>
      <c r="E630" s="4"/>
      <c r="F630" s="4"/>
    </row>
    <row r="631" spans="1:6" ht="15.75" x14ac:dyDescent="0.3">
      <c r="A631" s="4"/>
      <c r="B631" s="4"/>
      <c r="C631" s="4"/>
      <c r="D631" s="4"/>
      <c r="E631" s="4"/>
      <c r="F631" s="4"/>
    </row>
    <row r="632" spans="1:6" ht="15.75" x14ac:dyDescent="0.3">
      <c r="A632" s="4"/>
      <c r="B632" s="4"/>
      <c r="C632" s="4"/>
      <c r="D632" s="4"/>
      <c r="E632" s="4"/>
      <c r="F632" s="4"/>
    </row>
    <row r="633" spans="1:6" ht="15.75" x14ac:dyDescent="0.3">
      <c r="A633" s="4"/>
      <c r="B633" s="4"/>
      <c r="C633" s="4"/>
      <c r="D633" s="4"/>
      <c r="E633" s="4"/>
      <c r="F633" s="4"/>
    </row>
    <row r="634" spans="1:6" ht="15.75" x14ac:dyDescent="0.3">
      <c r="A634" s="4"/>
      <c r="B634" s="4"/>
      <c r="C634" s="4"/>
      <c r="D634" s="4"/>
      <c r="E634" s="4"/>
      <c r="F634" s="4"/>
    </row>
    <row r="635" spans="1:6" ht="15.75" x14ac:dyDescent="0.3">
      <c r="A635" s="4"/>
      <c r="B635" s="4"/>
      <c r="C635" s="4"/>
      <c r="D635" s="4"/>
      <c r="E635" s="4"/>
      <c r="F635" s="4"/>
    </row>
    <row r="636" spans="1:6" ht="15.75" x14ac:dyDescent="0.3">
      <c r="A636" s="4"/>
      <c r="B636" s="4"/>
      <c r="C636" s="4"/>
      <c r="D636" s="4"/>
      <c r="E636" s="4"/>
      <c r="F636" s="4"/>
    </row>
    <row r="637" spans="1:6" ht="15.75" x14ac:dyDescent="0.3">
      <c r="A637" s="4"/>
      <c r="B637" s="4"/>
      <c r="C637" s="4"/>
      <c r="D637" s="4"/>
      <c r="E637" s="4"/>
      <c r="F637" s="4"/>
    </row>
    <row r="638" spans="1:6" ht="15.75" x14ac:dyDescent="0.3">
      <c r="A638" s="4"/>
      <c r="B638" s="4"/>
      <c r="C638" s="4"/>
      <c r="D638" s="4"/>
      <c r="E638" s="4"/>
      <c r="F638" s="4"/>
    </row>
    <row r="639" spans="1:6" ht="15.75" x14ac:dyDescent="0.3">
      <c r="A639" s="4"/>
      <c r="B639" s="4"/>
      <c r="C639" s="4"/>
      <c r="D639" s="4"/>
      <c r="E639" s="4"/>
      <c r="F639" s="4"/>
    </row>
    <row r="640" spans="1:6" ht="15.75" x14ac:dyDescent="0.3">
      <c r="A640" s="4"/>
      <c r="B640" s="4"/>
      <c r="C640" s="4"/>
      <c r="D640" s="4"/>
      <c r="E640" s="4"/>
      <c r="F640" s="4"/>
    </row>
    <row r="641" spans="1:6" ht="15.75" x14ac:dyDescent="0.3">
      <c r="A641" s="4"/>
      <c r="B641" s="4"/>
      <c r="C641" s="4"/>
      <c r="D641" s="4"/>
      <c r="E641" s="4"/>
      <c r="F641" s="4"/>
    </row>
    <row r="642" spans="1:6" ht="15.75" x14ac:dyDescent="0.3">
      <c r="A642" s="4"/>
      <c r="B642" s="4"/>
      <c r="C642" s="4"/>
      <c r="D642" s="4"/>
      <c r="E642" s="4"/>
      <c r="F642" s="4"/>
    </row>
    <row r="643" spans="1:6" ht="15.75" x14ac:dyDescent="0.3">
      <c r="A643" s="4"/>
      <c r="B643" s="4"/>
      <c r="C643" s="4"/>
      <c r="D643" s="4"/>
      <c r="E643" s="4"/>
      <c r="F643" s="4"/>
    </row>
    <row r="644" spans="1:6" ht="15.75" x14ac:dyDescent="0.3">
      <c r="A644" s="4"/>
      <c r="B644" s="4"/>
      <c r="C644" s="4"/>
      <c r="D644" s="4"/>
      <c r="E644" s="4"/>
      <c r="F644" s="4"/>
    </row>
    <row r="645" spans="1:6" ht="15.75" x14ac:dyDescent="0.3">
      <c r="A645" s="4"/>
      <c r="B645" s="4"/>
      <c r="C645" s="4"/>
      <c r="D645" s="4"/>
      <c r="E645" s="4"/>
      <c r="F645" s="4"/>
    </row>
    <row r="646" spans="1:6" ht="15.75" x14ac:dyDescent="0.3">
      <c r="A646" s="4"/>
      <c r="B646" s="4"/>
      <c r="C646" s="4"/>
      <c r="D646" s="4"/>
      <c r="E646" s="4"/>
      <c r="F646" s="4"/>
    </row>
    <row r="647" spans="1:6" ht="15.75" x14ac:dyDescent="0.3">
      <c r="A647" s="4"/>
      <c r="B647" s="4"/>
      <c r="C647" s="4"/>
      <c r="D647" s="4"/>
      <c r="E647" s="4"/>
      <c r="F647" s="4"/>
    </row>
    <row r="648" spans="1:6" ht="15.75" x14ac:dyDescent="0.3">
      <c r="A648" s="4"/>
      <c r="B648" s="4"/>
      <c r="C648" s="4"/>
      <c r="D648" s="4"/>
      <c r="E648" s="4"/>
      <c r="F648" s="4"/>
    </row>
    <row r="649" spans="1:6" ht="15.75" x14ac:dyDescent="0.3">
      <c r="A649" s="4"/>
      <c r="B649" s="4"/>
      <c r="C649" s="4"/>
      <c r="D649" s="4"/>
      <c r="E649" s="4"/>
      <c r="F649" s="4"/>
    </row>
    <row r="650" spans="1:6" ht="15.75" x14ac:dyDescent="0.3">
      <c r="A650" s="4"/>
      <c r="B650" s="4"/>
      <c r="C650" s="4"/>
      <c r="D650" s="4"/>
      <c r="E650" s="4"/>
      <c r="F650" s="4"/>
    </row>
    <row r="651" spans="1:6" ht="15.75" x14ac:dyDescent="0.3">
      <c r="A651" s="4"/>
      <c r="B651" s="4"/>
      <c r="C651" s="4"/>
      <c r="D651" s="4"/>
      <c r="E651" s="4"/>
      <c r="F651" s="4"/>
    </row>
    <row r="652" spans="1:6" ht="15.75" x14ac:dyDescent="0.3">
      <c r="A652" s="4"/>
      <c r="B652" s="4"/>
      <c r="C652" s="4"/>
      <c r="D652" s="4"/>
      <c r="E652" s="4"/>
      <c r="F652" s="4"/>
    </row>
    <row r="653" spans="1:6" ht="15.75" x14ac:dyDescent="0.3">
      <c r="A653" s="4"/>
      <c r="B653" s="4"/>
      <c r="C653" s="4"/>
      <c r="D653" s="4"/>
      <c r="E653" s="4"/>
      <c r="F653" s="4"/>
    </row>
    <row r="654" spans="1:6" ht="15.75" x14ac:dyDescent="0.3">
      <c r="A654" s="4"/>
      <c r="B654" s="4"/>
      <c r="C654" s="4"/>
      <c r="D654" s="4"/>
      <c r="E654" s="4"/>
      <c r="F654" s="4"/>
    </row>
    <row r="655" spans="1:6" ht="15.75" x14ac:dyDescent="0.3">
      <c r="A655" s="4"/>
      <c r="B655" s="4"/>
      <c r="C655" s="4"/>
      <c r="D655" s="4"/>
      <c r="E655" s="4"/>
      <c r="F655" s="4"/>
    </row>
    <row r="656" spans="1:6" ht="15.75" x14ac:dyDescent="0.3">
      <c r="A656" s="4"/>
      <c r="B656" s="4"/>
      <c r="C656" s="4"/>
      <c r="D656" s="4"/>
      <c r="E656" s="4"/>
      <c r="F656" s="4"/>
    </row>
    <row r="657" spans="1:6" ht="15.75" x14ac:dyDescent="0.3">
      <c r="A657" s="4"/>
      <c r="B657" s="4"/>
      <c r="C657" s="4"/>
      <c r="D657" s="4"/>
      <c r="E657" s="4"/>
      <c r="F657" s="4"/>
    </row>
    <row r="658" spans="1:6" ht="15.75" x14ac:dyDescent="0.3">
      <c r="A658" s="4"/>
      <c r="B658" s="4"/>
      <c r="C658" s="4"/>
      <c r="D658" s="4"/>
      <c r="E658" s="4"/>
      <c r="F658" s="4"/>
    </row>
    <row r="659" spans="1:6" ht="15.75" x14ac:dyDescent="0.3">
      <c r="A659" s="4"/>
      <c r="B659" s="4"/>
      <c r="C659" s="4"/>
      <c r="D659" s="4"/>
      <c r="E659" s="4"/>
      <c r="F659" s="4"/>
    </row>
    <row r="660" spans="1:6" ht="15.75" x14ac:dyDescent="0.3">
      <c r="A660" s="4"/>
      <c r="B660" s="4"/>
      <c r="C660" s="4"/>
      <c r="D660" s="4"/>
      <c r="E660" s="4"/>
      <c r="F660" s="4"/>
    </row>
    <row r="661" spans="1:6" ht="15.75" x14ac:dyDescent="0.3">
      <c r="A661" s="4"/>
      <c r="B661" s="4"/>
      <c r="C661" s="4"/>
      <c r="D661" s="4"/>
      <c r="E661" s="4"/>
      <c r="F661" s="4"/>
    </row>
    <row r="662" spans="1:6" ht="15.75" x14ac:dyDescent="0.3">
      <c r="A662" s="4"/>
      <c r="B662" s="4"/>
      <c r="C662" s="4"/>
      <c r="D662" s="4"/>
      <c r="E662" s="4"/>
      <c r="F662" s="4"/>
    </row>
    <row r="663" spans="1:6" ht="15.75" x14ac:dyDescent="0.3">
      <c r="A663" s="4"/>
      <c r="B663" s="4"/>
      <c r="C663" s="4"/>
      <c r="D663" s="4"/>
      <c r="E663" s="4"/>
      <c r="F663" s="4"/>
    </row>
    <row r="664" spans="1:6" ht="15.75" x14ac:dyDescent="0.3">
      <c r="A664" s="4"/>
      <c r="B664" s="4"/>
      <c r="C664" s="4"/>
      <c r="D664" s="4"/>
      <c r="E664" s="4"/>
      <c r="F664" s="4"/>
    </row>
    <row r="665" spans="1:6" ht="15.75" x14ac:dyDescent="0.3">
      <c r="A665" s="4"/>
      <c r="B665" s="4"/>
      <c r="C665" s="4"/>
      <c r="D665" s="4"/>
      <c r="E665" s="4"/>
      <c r="F665" s="4"/>
    </row>
    <row r="666" spans="1:6" ht="15.75" x14ac:dyDescent="0.3">
      <c r="A666" s="4"/>
      <c r="B666" s="4"/>
      <c r="C666" s="4"/>
      <c r="D666" s="4"/>
      <c r="E666" s="4"/>
      <c r="F666" s="4"/>
    </row>
    <row r="667" spans="1:6" ht="15.75" x14ac:dyDescent="0.3">
      <c r="A667" s="4"/>
      <c r="B667" s="4"/>
      <c r="C667" s="4"/>
      <c r="D667" s="4"/>
      <c r="E667" s="4"/>
      <c r="F667" s="4"/>
    </row>
    <row r="668" spans="1:6" ht="15.75" x14ac:dyDescent="0.3">
      <c r="A668" s="4"/>
      <c r="B668" s="4"/>
      <c r="C668" s="4"/>
      <c r="D668" s="4"/>
      <c r="E668" s="4"/>
      <c r="F668" s="4"/>
    </row>
    <row r="669" spans="1:6" ht="15.75" x14ac:dyDescent="0.3">
      <c r="A669" s="4"/>
      <c r="B669" s="4"/>
      <c r="C669" s="4"/>
      <c r="D669" s="4"/>
      <c r="E669" s="4"/>
      <c r="F669" s="4"/>
    </row>
    <row r="670" spans="1:6" ht="15.75" x14ac:dyDescent="0.3">
      <c r="A670" s="4"/>
      <c r="B670" s="4"/>
      <c r="C670" s="4"/>
      <c r="D670" s="4"/>
      <c r="E670" s="4"/>
      <c r="F670" s="4"/>
    </row>
    <row r="671" spans="1:6" ht="15.75" x14ac:dyDescent="0.3">
      <c r="A671" s="4"/>
      <c r="B671" s="4"/>
      <c r="C671" s="4"/>
      <c r="D671" s="4"/>
      <c r="E671" s="4"/>
      <c r="F671" s="4"/>
    </row>
    <row r="672" spans="1:6" ht="15.75" x14ac:dyDescent="0.3">
      <c r="A672" s="4"/>
      <c r="B672" s="4"/>
      <c r="C672" s="4"/>
      <c r="D672" s="4"/>
      <c r="E672" s="4"/>
      <c r="F672" s="4"/>
    </row>
    <row r="673" spans="1:6" ht="15.75" x14ac:dyDescent="0.3">
      <c r="A673" s="4"/>
      <c r="B673" s="4"/>
      <c r="C673" s="4"/>
      <c r="D673" s="4"/>
      <c r="E673" s="4"/>
      <c r="F673" s="4"/>
    </row>
    <row r="674" spans="1:6" ht="15.75" x14ac:dyDescent="0.3">
      <c r="A674" s="4"/>
      <c r="B674" s="4"/>
      <c r="C674" s="4"/>
      <c r="D674" s="4"/>
      <c r="E674" s="4"/>
      <c r="F674" s="4"/>
    </row>
    <row r="675" spans="1:6" ht="15.75" x14ac:dyDescent="0.3">
      <c r="A675" s="4"/>
      <c r="B675" s="4"/>
      <c r="C675" s="4"/>
      <c r="D675" s="4"/>
      <c r="E675" s="4"/>
      <c r="F675" s="4"/>
    </row>
    <row r="676" spans="1:6" ht="15.75" x14ac:dyDescent="0.3">
      <c r="A676" s="4"/>
      <c r="B676" s="4"/>
      <c r="C676" s="4"/>
      <c r="D676" s="4"/>
      <c r="E676" s="4"/>
      <c r="F676" s="4"/>
    </row>
    <row r="677" spans="1:6" ht="15.75" x14ac:dyDescent="0.3">
      <c r="A677" s="4"/>
      <c r="B677" s="4"/>
      <c r="C677" s="4"/>
      <c r="D677" s="4"/>
      <c r="E677" s="4"/>
      <c r="F677" s="4"/>
    </row>
    <row r="678" spans="1:6" ht="15.75" x14ac:dyDescent="0.3">
      <c r="A678" s="4"/>
      <c r="B678" s="4"/>
      <c r="C678" s="4"/>
      <c r="D678" s="4"/>
      <c r="E678" s="4"/>
      <c r="F678" s="4"/>
    </row>
    <row r="679" spans="1:6" ht="15.75" x14ac:dyDescent="0.3">
      <c r="A679" s="4"/>
      <c r="B679" s="4"/>
      <c r="C679" s="4"/>
      <c r="D679" s="4"/>
      <c r="E679" s="4"/>
      <c r="F679" s="4"/>
    </row>
    <row r="680" spans="1:6" ht="15.75" x14ac:dyDescent="0.3">
      <c r="A680" s="4"/>
      <c r="B680" s="4"/>
      <c r="C680" s="4"/>
      <c r="D680" s="4"/>
      <c r="E680" s="4"/>
      <c r="F680" s="4"/>
    </row>
    <row r="681" spans="1:6" ht="15.75" x14ac:dyDescent="0.3">
      <c r="A681" s="4"/>
      <c r="B681" s="4"/>
      <c r="C681" s="4"/>
      <c r="D681" s="4"/>
      <c r="E681" s="4"/>
      <c r="F681" s="4"/>
    </row>
    <row r="682" spans="1:6" ht="15.75" x14ac:dyDescent="0.3">
      <c r="A682" s="4"/>
      <c r="B682" s="4"/>
      <c r="C682" s="4"/>
      <c r="D682" s="4"/>
      <c r="E682" s="4"/>
      <c r="F682" s="4"/>
    </row>
    <row r="683" spans="1:6" ht="15.75" x14ac:dyDescent="0.3">
      <c r="A683" s="4"/>
      <c r="B683" s="4"/>
      <c r="C683" s="4"/>
      <c r="D683" s="4"/>
      <c r="E683" s="4"/>
      <c r="F683" s="4"/>
    </row>
    <row r="684" spans="1:6" ht="15.75" x14ac:dyDescent="0.3">
      <c r="A684" s="4"/>
      <c r="B684" s="4"/>
      <c r="C684" s="4"/>
      <c r="D684" s="4"/>
      <c r="E684" s="4"/>
      <c r="F684" s="4"/>
    </row>
    <row r="685" spans="1:6" ht="15.75" x14ac:dyDescent="0.3">
      <c r="A685" s="4"/>
      <c r="B685" s="4"/>
      <c r="C685" s="4"/>
      <c r="D685" s="4"/>
      <c r="E685" s="4"/>
      <c r="F685" s="4"/>
    </row>
    <row r="686" spans="1:6" ht="15.75" x14ac:dyDescent="0.3">
      <c r="A686" s="4"/>
      <c r="B686" s="4"/>
      <c r="C686" s="4"/>
      <c r="D686" s="4"/>
      <c r="E686" s="4"/>
      <c r="F686" s="4"/>
    </row>
    <row r="687" spans="1:6" ht="15.75" x14ac:dyDescent="0.3">
      <c r="A687" s="4"/>
      <c r="B687" s="4"/>
      <c r="C687" s="4"/>
      <c r="D687" s="4"/>
      <c r="E687" s="4"/>
      <c r="F687" s="4"/>
    </row>
    <row r="688" spans="1:6" ht="15.75" x14ac:dyDescent="0.3">
      <c r="A688" s="4"/>
      <c r="B688" s="4"/>
      <c r="C688" s="4"/>
      <c r="D688" s="4"/>
      <c r="E688" s="4"/>
      <c r="F688" s="4"/>
    </row>
    <row r="689" spans="1:6" ht="15.75" x14ac:dyDescent="0.3">
      <c r="A689" s="4"/>
      <c r="B689" s="4"/>
      <c r="C689" s="4"/>
      <c r="D689" s="4"/>
      <c r="E689" s="4"/>
      <c r="F689" s="4"/>
    </row>
    <row r="690" spans="1:6" ht="15.75" x14ac:dyDescent="0.3">
      <c r="A690" s="4"/>
      <c r="B690" s="4"/>
      <c r="C690" s="4"/>
      <c r="D690" s="4"/>
      <c r="E690" s="4"/>
      <c r="F690" s="4"/>
    </row>
    <row r="691" spans="1:6" ht="15.75" x14ac:dyDescent="0.3">
      <c r="A691" s="4"/>
      <c r="B691" s="4"/>
      <c r="C691" s="4"/>
      <c r="D691" s="4"/>
      <c r="E691" s="4"/>
      <c r="F691" s="4"/>
    </row>
    <row r="692" spans="1:6" ht="15.75" x14ac:dyDescent="0.3">
      <c r="A692" s="4"/>
      <c r="B692" s="4"/>
      <c r="C692" s="4"/>
      <c r="D692" s="4"/>
      <c r="E692" s="4"/>
      <c r="F692" s="4"/>
    </row>
    <row r="693" spans="1:6" ht="15.75" x14ac:dyDescent="0.3">
      <c r="A693" s="4"/>
      <c r="B693" s="4"/>
      <c r="C693" s="4"/>
      <c r="D693" s="4"/>
      <c r="E693" s="4"/>
      <c r="F693" s="4"/>
    </row>
    <row r="694" spans="1:6" ht="15.75" x14ac:dyDescent="0.3">
      <c r="A694" s="4"/>
      <c r="B694" s="4"/>
      <c r="C694" s="4"/>
      <c r="D694" s="4"/>
      <c r="E694" s="4"/>
      <c r="F694" s="4"/>
    </row>
    <row r="695" spans="1:6" ht="15.75" x14ac:dyDescent="0.3">
      <c r="A695" s="4"/>
      <c r="B695" s="4"/>
      <c r="C695" s="4"/>
      <c r="D695" s="4"/>
      <c r="E695" s="4"/>
      <c r="F695" s="4"/>
    </row>
    <row r="696" spans="1:6" ht="15.75" x14ac:dyDescent="0.3">
      <c r="A696" s="4"/>
      <c r="B696" s="4"/>
      <c r="C696" s="4"/>
      <c r="D696" s="4"/>
      <c r="E696" s="4"/>
      <c r="F696" s="4"/>
    </row>
    <row r="697" spans="1:6" ht="15.75" x14ac:dyDescent="0.3">
      <c r="A697" s="4"/>
      <c r="B697" s="4"/>
      <c r="C697" s="4"/>
      <c r="D697" s="4"/>
      <c r="E697" s="4"/>
      <c r="F697" s="4"/>
    </row>
    <row r="698" spans="1:6" ht="15.75" x14ac:dyDescent="0.3">
      <c r="A698" s="4"/>
      <c r="B698" s="4"/>
      <c r="C698" s="4"/>
      <c r="D698" s="4"/>
      <c r="E698" s="4"/>
      <c r="F698" s="4"/>
    </row>
    <row r="699" spans="1:6" ht="15.75" x14ac:dyDescent="0.3">
      <c r="A699" s="4"/>
      <c r="B699" s="4"/>
      <c r="C699" s="4"/>
      <c r="D699" s="4"/>
      <c r="E699" s="4"/>
      <c r="F699" s="4"/>
    </row>
    <row r="700" spans="1:6" ht="15.75" x14ac:dyDescent="0.3">
      <c r="A700" s="4"/>
      <c r="B700" s="4"/>
      <c r="C700" s="4"/>
      <c r="D700" s="4"/>
      <c r="E700" s="4"/>
      <c r="F700" s="4"/>
    </row>
    <row r="701" spans="1:6" ht="15.75" x14ac:dyDescent="0.3">
      <c r="A701" s="4"/>
      <c r="B701" s="4"/>
      <c r="C701" s="4"/>
      <c r="D701" s="4"/>
      <c r="E701" s="4"/>
      <c r="F701" s="4"/>
    </row>
    <row r="702" spans="1:6" ht="15.75" x14ac:dyDescent="0.3">
      <c r="A702" s="4"/>
      <c r="B702" s="4"/>
      <c r="C702" s="4"/>
      <c r="D702" s="4"/>
      <c r="E702" s="4"/>
      <c r="F702" s="4"/>
    </row>
    <row r="703" spans="1:6" ht="15.75" x14ac:dyDescent="0.3">
      <c r="A703" s="4"/>
      <c r="B703" s="4"/>
      <c r="C703" s="4"/>
      <c r="D703" s="4"/>
      <c r="E703" s="4"/>
      <c r="F703" s="4"/>
    </row>
    <row r="704" spans="1:6" ht="15.75" x14ac:dyDescent="0.3">
      <c r="A704" s="4"/>
      <c r="B704" s="4"/>
      <c r="C704" s="4"/>
      <c r="D704" s="4"/>
      <c r="E704" s="4"/>
      <c r="F704" s="4"/>
    </row>
    <row r="705" spans="1:6" ht="15.75" x14ac:dyDescent="0.3">
      <c r="A705" s="4"/>
      <c r="B705" s="4"/>
      <c r="C705" s="4"/>
      <c r="D705" s="4"/>
      <c r="E705" s="4"/>
      <c r="F705" s="4"/>
    </row>
    <row r="706" spans="1:6" ht="15.75" x14ac:dyDescent="0.3">
      <c r="A706" s="4"/>
      <c r="B706" s="4"/>
      <c r="C706" s="4"/>
      <c r="D706" s="4"/>
      <c r="E706" s="4"/>
      <c r="F706" s="4"/>
    </row>
    <row r="707" spans="1:6" ht="15.75" x14ac:dyDescent="0.3">
      <c r="A707" s="4"/>
      <c r="B707" s="4"/>
      <c r="C707" s="4"/>
      <c r="D707" s="4"/>
      <c r="E707" s="4"/>
      <c r="F707" s="4"/>
    </row>
    <row r="708" spans="1:6" ht="15.75" x14ac:dyDescent="0.3">
      <c r="A708" s="4"/>
      <c r="B708" s="4"/>
      <c r="C708" s="4"/>
      <c r="D708" s="4"/>
      <c r="E708" s="4"/>
      <c r="F708" s="4"/>
    </row>
    <row r="709" spans="1:6" ht="15.75" x14ac:dyDescent="0.3">
      <c r="A709" s="4"/>
      <c r="B709" s="4"/>
      <c r="C709" s="4"/>
      <c r="D709" s="4"/>
      <c r="E709" s="4"/>
      <c r="F709" s="4"/>
    </row>
    <row r="710" spans="1:6" ht="15.75" x14ac:dyDescent="0.3">
      <c r="A710" s="4"/>
      <c r="B710" s="4"/>
      <c r="C710" s="4"/>
      <c r="D710" s="4"/>
      <c r="E710" s="4"/>
      <c r="F710" s="4"/>
    </row>
    <row r="711" spans="1:6" ht="15.75" x14ac:dyDescent="0.3">
      <c r="A711" s="4"/>
      <c r="B711" s="4"/>
      <c r="C711" s="4"/>
      <c r="D711" s="4"/>
      <c r="E711" s="4"/>
      <c r="F711" s="4"/>
    </row>
    <row r="712" spans="1:6" ht="15.75" x14ac:dyDescent="0.3">
      <c r="A712" s="4"/>
      <c r="B712" s="4"/>
      <c r="C712" s="4"/>
      <c r="D712" s="4"/>
      <c r="E712" s="4"/>
      <c r="F712" s="4"/>
    </row>
    <row r="713" spans="1:6" ht="15.75" x14ac:dyDescent="0.3">
      <c r="A713" s="4"/>
      <c r="B713" s="4"/>
      <c r="C713" s="4"/>
      <c r="D713" s="4"/>
      <c r="E713" s="4"/>
      <c r="F713" s="4"/>
    </row>
    <row r="714" spans="1:6" ht="15.75" x14ac:dyDescent="0.3">
      <c r="A714" s="4"/>
      <c r="B714" s="4"/>
      <c r="C714" s="4"/>
      <c r="D714" s="4"/>
      <c r="E714" s="4"/>
      <c r="F714" s="4"/>
    </row>
    <row r="715" spans="1:6" ht="15.75" x14ac:dyDescent="0.3">
      <c r="A715" s="4"/>
      <c r="B715" s="4"/>
      <c r="C715" s="4"/>
      <c r="D715" s="4"/>
      <c r="E715" s="4"/>
      <c r="F715" s="4"/>
    </row>
    <row r="716" spans="1:6" ht="15.75" x14ac:dyDescent="0.3">
      <c r="A716" s="4"/>
      <c r="B716" s="4"/>
      <c r="C716" s="4"/>
      <c r="D716" s="4"/>
      <c r="E716" s="4"/>
      <c r="F716" s="4"/>
    </row>
    <row r="717" spans="1:6" ht="15.75" x14ac:dyDescent="0.3">
      <c r="A717" s="4"/>
      <c r="B717" s="4"/>
      <c r="C717" s="4"/>
      <c r="D717" s="4"/>
      <c r="E717" s="4"/>
      <c r="F717" s="4"/>
    </row>
    <row r="718" spans="1:6" ht="15.75" x14ac:dyDescent="0.3">
      <c r="A718" s="4"/>
      <c r="B718" s="4"/>
      <c r="C718" s="4"/>
      <c r="D718" s="4"/>
      <c r="E718" s="4"/>
      <c r="F718" s="4"/>
    </row>
    <row r="719" spans="1:6" ht="15.75" x14ac:dyDescent="0.3">
      <c r="A719" s="4"/>
      <c r="B719" s="4"/>
      <c r="C719" s="4"/>
      <c r="D719" s="4"/>
      <c r="E719" s="4"/>
      <c r="F719" s="4"/>
    </row>
    <row r="720" spans="1:6" ht="15.75" x14ac:dyDescent="0.3">
      <c r="A720" s="4"/>
      <c r="B720" s="4"/>
      <c r="C720" s="4"/>
      <c r="D720" s="4"/>
      <c r="E720" s="4"/>
      <c r="F720" s="4"/>
    </row>
    <row r="721" spans="1:6" ht="15.75" x14ac:dyDescent="0.3">
      <c r="A721" s="4"/>
      <c r="B721" s="4"/>
      <c r="C721" s="4"/>
      <c r="D721" s="4"/>
      <c r="E721" s="4"/>
      <c r="F721" s="4"/>
    </row>
    <row r="722" spans="1:6" ht="15.75" x14ac:dyDescent="0.3">
      <c r="A722" s="4"/>
      <c r="B722" s="4"/>
      <c r="C722" s="4"/>
      <c r="D722" s="4"/>
      <c r="E722" s="4"/>
      <c r="F722" s="4"/>
    </row>
    <row r="723" spans="1:6" ht="15.75" x14ac:dyDescent="0.3">
      <c r="A723" s="4"/>
      <c r="B723" s="4"/>
      <c r="C723" s="4"/>
      <c r="D723" s="4"/>
      <c r="E723" s="4"/>
      <c r="F723" s="4"/>
    </row>
    <row r="724" spans="1:6" ht="15.75" x14ac:dyDescent="0.3">
      <c r="A724" s="4"/>
      <c r="B724" s="4"/>
      <c r="C724" s="4"/>
      <c r="D724" s="4"/>
      <c r="E724" s="4"/>
      <c r="F724" s="4"/>
    </row>
    <row r="725" spans="1:6" ht="15.75" x14ac:dyDescent="0.3">
      <c r="A725" s="4"/>
      <c r="B725" s="4"/>
      <c r="C725" s="4"/>
      <c r="D725" s="4"/>
      <c r="E725" s="4"/>
      <c r="F725" s="4"/>
    </row>
    <row r="726" spans="1:6" ht="15.75" x14ac:dyDescent="0.3">
      <c r="A726" s="4"/>
      <c r="B726" s="4"/>
      <c r="C726" s="4"/>
      <c r="D726" s="4"/>
      <c r="E726" s="4"/>
      <c r="F726" s="4"/>
    </row>
    <row r="727" spans="1:6" ht="15.75" x14ac:dyDescent="0.3">
      <c r="A727" s="4"/>
      <c r="B727" s="4"/>
      <c r="C727" s="4"/>
      <c r="D727" s="4"/>
      <c r="E727" s="4"/>
      <c r="F727" s="4"/>
    </row>
    <row r="728" spans="1:6" ht="15.75" x14ac:dyDescent="0.3">
      <c r="A728" s="4"/>
      <c r="B728" s="4"/>
      <c r="C728" s="4"/>
      <c r="D728" s="4"/>
      <c r="E728" s="4"/>
      <c r="F728" s="4"/>
    </row>
    <row r="729" spans="1:6" ht="15.75" x14ac:dyDescent="0.3">
      <c r="A729" s="4"/>
      <c r="B729" s="4"/>
      <c r="C729" s="4"/>
      <c r="D729" s="4"/>
      <c r="E729" s="4"/>
      <c r="F729" s="4"/>
    </row>
    <row r="730" spans="1:6" ht="15.75" x14ac:dyDescent="0.3">
      <c r="A730" s="4"/>
      <c r="B730" s="4"/>
      <c r="C730" s="4"/>
      <c r="D730" s="4"/>
      <c r="E730" s="4"/>
      <c r="F730" s="4"/>
    </row>
    <row r="731" spans="1:6" ht="15.75" x14ac:dyDescent="0.3">
      <c r="A731" s="4"/>
      <c r="B731" s="4"/>
      <c r="C731" s="4"/>
      <c r="D731" s="4"/>
      <c r="E731" s="4"/>
      <c r="F731" s="4"/>
    </row>
    <row r="732" spans="1:6" ht="15.75" x14ac:dyDescent="0.3">
      <c r="A732" s="4"/>
      <c r="B732" s="4"/>
      <c r="C732" s="4"/>
      <c r="D732" s="4"/>
      <c r="E732" s="4"/>
      <c r="F732" s="4"/>
    </row>
    <row r="733" spans="1:6" ht="15.75" x14ac:dyDescent="0.3">
      <c r="A733" s="4"/>
      <c r="B733" s="4"/>
      <c r="C733" s="4"/>
      <c r="D733" s="4"/>
      <c r="E733" s="4"/>
      <c r="F733" s="4"/>
    </row>
    <row r="734" spans="1:6" ht="15.75" x14ac:dyDescent="0.3">
      <c r="A734" s="4"/>
      <c r="B734" s="4"/>
      <c r="C734" s="4"/>
      <c r="D734" s="4"/>
      <c r="E734" s="4"/>
      <c r="F734" s="4"/>
    </row>
    <row r="735" spans="1:6" ht="15.75" x14ac:dyDescent="0.3">
      <c r="A735" s="4"/>
      <c r="B735" s="4"/>
      <c r="C735" s="4"/>
      <c r="D735" s="4"/>
      <c r="E735" s="4"/>
      <c r="F735" s="4"/>
    </row>
    <row r="736" spans="1:6" ht="15.75" x14ac:dyDescent="0.3">
      <c r="A736" s="4"/>
      <c r="B736" s="4"/>
      <c r="C736" s="4"/>
      <c r="D736" s="4"/>
      <c r="E736" s="4"/>
      <c r="F736" s="4"/>
    </row>
    <row r="737" spans="1:6" ht="15.75" x14ac:dyDescent="0.3">
      <c r="A737" s="4"/>
      <c r="B737" s="4"/>
      <c r="C737" s="4"/>
      <c r="D737" s="4"/>
      <c r="E737" s="4"/>
      <c r="F737" s="4"/>
    </row>
    <row r="738" spans="1:6" ht="15.75" x14ac:dyDescent="0.3">
      <c r="A738" s="4"/>
      <c r="B738" s="4"/>
      <c r="C738" s="4"/>
      <c r="D738" s="4"/>
      <c r="E738" s="4"/>
      <c r="F738" s="4"/>
    </row>
    <row r="739" spans="1:6" ht="15.75" x14ac:dyDescent="0.3">
      <c r="A739" s="4"/>
      <c r="B739" s="4"/>
      <c r="C739" s="4"/>
      <c r="D739" s="4"/>
      <c r="E739" s="4"/>
      <c r="F739" s="4"/>
    </row>
    <row r="740" spans="1:6" ht="15.75" x14ac:dyDescent="0.3">
      <c r="A740" s="4"/>
      <c r="B740" s="4"/>
      <c r="C740" s="4"/>
      <c r="D740" s="4"/>
      <c r="E740" s="4"/>
      <c r="F740" s="4"/>
    </row>
    <row r="741" spans="1:6" ht="15.75" x14ac:dyDescent="0.3">
      <c r="A741" s="4"/>
      <c r="B741" s="4"/>
      <c r="C741" s="4"/>
      <c r="D741" s="4"/>
      <c r="E741" s="4"/>
      <c r="F741" s="4"/>
    </row>
    <row r="742" spans="1:6" ht="15.75" x14ac:dyDescent="0.3">
      <c r="A742" s="4"/>
      <c r="B742" s="4"/>
      <c r="C742" s="4"/>
      <c r="D742" s="4"/>
      <c r="E742" s="4"/>
      <c r="F742" s="4"/>
    </row>
    <row r="743" spans="1:6" ht="15.75" x14ac:dyDescent="0.3">
      <c r="A743" s="4"/>
      <c r="B743" s="4"/>
      <c r="C743" s="4"/>
      <c r="D743" s="4"/>
      <c r="E743" s="4"/>
      <c r="F743" s="4"/>
    </row>
    <row r="744" spans="1:6" ht="15.75" x14ac:dyDescent="0.3">
      <c r="A744" s="4"/>
      <c r="B744" s="4"/>
      <c r="C744" s="4"/>
      <c r="D744" s="4"/>
      <c r="E744" s="4"/>
      <c r="F744" s="4"/>
    </row>
    <row r="745" spans="1:6" ht="15.75" x14ac:dyDescent="0.3">
      <c r="A745" s="4"/>
      <c r="B745" s="4"/>
      <c r="C745" s="4"/>
      <c r="D745" s="4"/>
      <c r="E745" s="4"/>
      <c r="F745" s="4"/>
    </row>
    <row r="746" spans="1:6" ht="15.75" x14ac:dyDescent="0.3">
      <c r="A746" s="4"/>
      <c r="B746" s="4"/>
      <c r="C746" s="4"/>
      <c r="D746" s="4"/>
      <c r="E746" s="4"/>
      <c r="F746" s="4"/>
    </row>
    <row r="747" spans="1:6" ht="15.75" x14ac:dyDescent="0.3">
      <c r="A747" s="4"/>
      <c r="B747" s="4"/>
      <c r="C747" s="4"/>
      <c r="D747" s="4"/>
      <c r="E747" s="4"/>
      <c r="F747" s="4"/>
    </row>
    <row r="748" spans="1:6" ht="15.75" x14ac:dyDescent="0.3">
      <c r="A748" s="4"/>
      <c r="B748" s="4"/>
      <c r="C748" s="4"/>
      <c r="D748" s="4"/>
      <c r="E748" s="4"/>
      <c r="F748" s="4"/>
    </row>
    <row r="749" spans="1:6" ht="15.75" x14ac:dyDescent="0.3">
      <c r="A749" s="4"/>
      <c r="B749" s="4"/>
      <c r="C749" s="4"/>
      <c r="D749" s="4"/>
      <c r="E749" s="4"/>
      <c r="F749" s="4"/>
    </row>
    <row r="750" spans="1:6" ht="15.75" x14ac:dyDescent="0.3">
      <c r="A750" s="4"/>
      <c r="B750" s="4"/>
      <c r="C750" s="4"/>
      <c r="D750" s="4"/>
      <c r="E750" s="4"/>
      <c r="F750" s="4"/>
    </row>
    <row r="751" spans="1:6" ht="15.75" x14ac:dyDescent="0.3">
      <c r="A751" s="4"/>
      <c r="B751" s="4"/>
      <c r="C751" s="4"/>
      <c r="D751" s="4"/>
      <c r="E751" s="4"/>
      <c r="F751" s="4"/>
    </row>
    <row r="752" spans="1:6" ht="15.75" x14ac:dyDescent="0.3">
      <c r="A752" s="4"/>
      <c r="B752" s="4"/>
      <c r="C752" s="4"/>
      <c r="D752" s="4"/>
      <c r="E752" s="4"/>
      <c r="F752" s="4"/>
    </row>
    <row r="753" spans="1:6" ht="15.75" x14ac:dyDescent="0.3">
      <c r="A753" s="4"/>
      <c r="B753" s="4"/>
      <c r="C753" s="4"/>
      <c r="D753" s="4"/>
      <c r="E753" s="4"/>
      <c r="F753" s="4"/>
    </row>
    <row r="754" spans="1:6" ht="15.75" x14ac:dyDescent="0.3">
      <c r="A754" s="4"/>
      <c r="B754" s="4"/>
      <c r="C754" s="4"/>
      <c r="D754" s="4"/>
      <c r="E754" s="4"/>
      <c r="F754" s="4"/>
    </row>
    <row r="755" spans="1:6" ht="15.75" x14ac:dyDescent="0.3">
      <c r="A755" s="4"/>
      <c r="B755" s="4"/>
      <c r="C755" s="4"/>
      <c r="D755" s="4"/>
      <c r="E755" s="4"/>
      <c r="F755" s="4"/>
    </row>
    <row r="756" spans="1:6" ht="15.75" x14ac:dyDescent="0.3">
      <c r="A756" s="4"/>
      <c r="B756" s="4"/>
      <c r="C756" s="4"/>
      <c r="D756" s="4"/>
      <c r="E756" s="4"/>
      <c r="F756" s="4"/>
    </row>
    <row r="757" spans="1:6" ht="15.75" x14ac:dyDescent="0.3">
      <c r="A757" s="4"/>
      <c r="B757" s="4"/>
      <c r="C757" s="4"/>
      <c r="D757" s="4"/>
      <c r="E757" s="4"/>
      <c r="F757" s="4"/>
    </row>
    <row r="758" spans="1:6" ht="15.75" x14ac:dyDescent="0.3">
      <c r="A758" s="4"/>
      <c r="B758" s="4"/>
      <c r="C758" s="4"/>
      <c r="D758" s="4"/>
      <c r="E758" s="4"/>
      <c r="F758" s="4"/>
    </row>
    <row r="759" spans="1:6" ht="15.75" x14ac:dyDescent="0.3">
      <c r="A759" s="4"/>
      <c r="B759" s="4"/>
      <c r="C759" s="4"/>
      <c r="D759" s="4"/>
      <c r="E759" s="4"/>
      <c r="F759" s="4"/>
    </row>
    <row r="760" spans="1:6" ht="15.75" x14ac:dyDescent="0.3">
      <c r="A760" s="4"/>
      <c r="B760" s="4"/>
      <c r="C760" s="4"/>
      <c r="D760" s="4"/>
      <c r="E760" s="4"/>
      <c r="F760" s="4"/>
    </row>
    <row r="761" spans="1:6" ht="15.75" x14ac:dyDescent="0.3">
      <c r="A761" s="4"/>
      <c r="B761" s="4"/>
      <c r="C761" s="4"/>
      <c r="D761" s="4"/>
      <c r="E761" s="4"/>
      <c r="F761" s="4"/>
    </row>
    <row r="762" spans="1:6" ht="15.75" x14ac:dyDescent="0.3">
      <c r="A762" s="4"/>
      <c r="B762" s="4"/>
      <c r="C762" s="4"/>
      <c r="D762" s="4"/>
      <c r="E762" s="4"/>
      <c r="F762" s="4"/>
    </row>
    <row r="763" spans="1:6" ht="15.75" x14ac:dyDescent="0.3">
      <c r="A763" s="4"/>
      <c r="B763" s="4"/>
      <c r="C763" s="4"/>
      <c r="D763" s="4"/>
      <c r="E763" s="4"/>
      <c r="F763" s="4"/>
    </row>
    <row r="764" spans="1:6" ht="15.75" x14ac:dyDescent="0.3">
      <c r="A764" s="4"/>
      <c r="B764" s="4"/>
      <c r="C764" s="4"/>
      <c r="D764" s="4"/>
      <c r="E764" s="4"/>
      <c r="F764" s="4"/>
    </row>
    <row r="765" spans="1:6" ht="15.75" x14ac:dyDescent="0.3">
      <c r="A765" s="4"/>
      <c r="B765" s="4"/>
      <c r="C765" s="4"/>
      <c r="D765" s="4"/>
      <c r="E765" s="4"/>
      <c r="F765" s="4"/>
    </row>
    <row r="766" spans="1:6" ht="15.75" x14ac:dyDescent="0.3">
      <c r="A766" s="4"/>
      <c r="B766" s="4"/>
      <c r="C766" s="4"/>
      <c r="D766" s="4"/>
      <c r="E766" s="4"/>
      <c r="F766" s="4"/>
    </row>
    <row r="767" spans="1:6" ht="15.75" x14ac:dyDescent="0.3">
      <c r="A767" s="4"/>
      <c r="B767" s="4"/>
      <c r="C767" s="4"/>
      <c r="D767" s="4"/>
      <c r="E767" s="4"/>
      <c r="F767" s="4"/>
    </row>
    <row r="768" spans="1:6" ht="15.75" x14ac:dyDescent="0.3">
      <c r="A768" s="4"/>
      <c r="B768" s="4"/>
      <c r="C768" s="4"/>
      <c r="D768" s="4"/>
      <c r="E768" s="4"/>
      <c r="F768" s="4"/>
    </row>
    <row r="769" spans="1:6" ht="15.75" x14ac:dyDescent="0.3">
      <c r="A769" s="4"/>
      <c r="B769" s="4"/>
      <c r="C769" s="4"/>
      <c r="D769" s="4"/>
      <c r="E769" s="4"/>
      <c r="F769" s="4"/>
    </row>
    <row r="770" spans="1:6" ht="15.75" x14ac:dyDescent="0.3">
      <c r="A770" s="4"/>
      <c r="B770" s="4"/>
      <c r="C770" s="4"/>
      <c r="D770" s="4"/>
      <c r="E770" s="4"/>
      <c r="F770" s="4"/>
    </row>
    <row r="771" spans="1:6" ht="15.75" x14ac:dyDescent="0.3">
      <c r="A771" s="4"/>
      <c r="B771" s="4"/>
      <c r="C771" s="4"/>
      <c r="D771" s="4"/>
      <c r="E771" s="4"/>
      <c r="F771" s="4"/>
    </row>
    <row r="772" spans="1:6" ht="15.75" x14ac:dyDescent="0.3">
      <c r="A772" s="4"/>
      <c r="B772" s="4"/>
      <c r="C772" s="4"/>
      <c r="D772" s="4"/>
      <c r="E772" s="4"/>
      <c r="F772" s="4"/>
    </row>
    <row r="773" spans="1:6" ht="15.75" x14ac:dyDescent="0.3">
      <c r="A773" s="4"/>
      <c r="B773" s="4"/>
      <c r="C773" s="4"/>
      <c r="D773" s="4"/>
      <c r="E773" s="4"/>
      <c r="F773" s="4"/>
    </row>
    <row r="774" spans="1:6" ht="15.75" x14ac:dyDescent="0.3">
      <c r="A774" s="4"/>
      <c r="B774" s="4"/>
      <c r="C774" s="4"/>
      <c r="D774" s="4"/>
      <c r="E774" s="4"/>
      <c r="F774" s="4"/>
    </row>
    <row r="775" spans="1:6" ht="15.75" x14ac:dyDescent="0.3">
      <c r="A775" s="4"/>
      <c r="B775" s="4"/>
      <c r="C775" s="4"/>
      <c r="D775" s="4"/>
      <c r="E775" s="4"/>
      <c r="F775" s="4"/>
    </row>
    <row r="776" spans="1:6" ht="15.75" x14ac:dyDescent="0.3">
      <c r="A776" s="4"/>
      <c r="B776" s="4"/>
      <c r="C776" s="4"/>
      <c r="D776" s="4"/>
      <c r="E776" s="4"/>
      <c r="F776" s="4"/>
    </row>
    <row r="777" spans="1:6" ht="15.75" x14ac:dyDescent="0.3">
      <c r="A777" s="4"/>
      <c r="B777" s="4"/>
      <c r="C777" s="4"/>
      <c r="D777" s="4"/>
      <c r="E777" s="4"/>
      <c r="F777" s="4"/>
    </row>
    <row r="778" spans="1:6" ht="15.75" x14ac:dyDescent="0.3">
      <c r="A778" s="4"/>
      <c r="B778" s="4"/>
      <c r="C778" s="4"/>
      <c r="D778" s="4"/>
      <c r="E778" s="4"/>
      <c r="F778" s="4"/>
    </row>
    <row r="779" spans="1:6" ht="15.75" x14ac:dyDescent="0.3">
      <c r="A779" s="4"/>
      <c r="B779" s="4"/>
      <c r="C779" s="4"/>
      <c r="D779" s="4"/>
      <c r="E779" s="4"/>
      <c r="F779" s="4"/>
    </row>
    <row r="780" spans="1:6" ht="15.75" x14ac:dyDescent="0.3">
      <c r="A780" s="4"/>
      <c r="B780" s="4"/>
      <c r="C780" s="4"/>
      <c r="D780" s="4"/>
      <c r="E780" s="4"/>
      <c r="F780" s="4"/>
    </row>
    <row r="781" spans="1:6" ht="15.75" x14ac:dyDescent="0.3">
      <c r="A781" s="4"/>
      <c r="B781" s="4"/>
      <c r="C781" s="4"/>
      <c r="D781" s="4"/>
      <c r="E781" s="4"/>
      <c r="F781" s="4"/>
    </row>
    <row r="782" spans="1:6" ht="15.75" x14ac:dyDescent="0.3">
      <c r="A782" s="4"/>
      <c r="B782" s="4"/>
      <c r="C782" s="4"/>
      <c r="D782" s="4"/>
      <c r="E782" s="4"/>
      <c r="F782" s="4"/>
    </row>
    <row r="783" spans="1:6" ht="15.75" x14ac:dyDescent="0.3">
      <c r="A783" s="4"/>
      <c r="B783" s="4"/>
      <c r="C783" s="4"/>
      <c r="D783" s="4"/>
      <c r="E783" s="4"/>
      <c r="F783" s="4"/>
    </row>
    <row r="784" spans="1:6" ht="15.75" x14ac:dyDescent="0.3">
      <c r="A784" s="4"/>
      <c r="B784" s="4"/>
      <c r="C784" s="4"/>
      <c r="D784" s="4"/>
      <c r="E784" s="4"/>
      <c r="F784" s="4"/>
    </row>
    <row r="785" spans="1:6" ht="15.75" x14ac:dyDescent="0.3">
      <c r="A785" s="4"/>
      <c r="B785" s="4"/>
      <c r="C785" s="4"/>
      <c r="D785" s="4"/>
      <c r="E785" s="4"/>
      <c r="F785" s="4"/>
    </row>
    <row r="786" spans="1:6" ht="15.75" x14ac:dyDescent="0.3">
      <c r="A786" s="4"/>
      <c r="B786" s="4"/>
      <c r="C786" s="4"/>
      <c r="D786" s="4"/>
      <c r="E786" s="4"/>
      <c r="F786" s="4"/>
    </row>
    <row r="787" spans="1:6" ht="15.75" x14ac:dyDescent="0.3">
      <c r="A787" s="4"/>
      <c r="B787" s="4"/>
      <c r="C787" s="4"/>
      <c r="D787" s="4"/>
      <c r="E787" s="4"/>
      <c r="F787" s="4"/>
    </row>
    <row r="788" spans="1:6" ht="15.75" x14ac:dyDescent="0.3">
      <c r="A788" s="4"/>
      <c r="B788" s="4"/>
      <c r="C788" s="4"/>
      <c r="D788" s="4"/>
      <c r="E788" s="4"/>
      <c r="F788" s="4"/>
    </row>
    <row r="789" spans="1:6" ht="15.75" x14ac:dyDescent="0.3">
      <c r="A789" s="4"/>
      <c r="B789" s="4"/>
      <c r="C789" s="4"/>
      <c r="D789" s="4"/>
      <c r="E789" s="4"/>
      <c r="F789" s="4"/>
    </row>
    <row r="790" spans="1:6" ht="15.75" x14ac:dyDescent="0.3">
      <c r="A790" s="4"/>
      <c r="B790" s="4"/>
      <c r="C790" s="4"/>
      <c r="D790" s="4"/>
      <c r="E790" s="4"/>
      <c r="F790" s="4"/>
    </row>
    <row r="791" spans="1:6" ht="15.75" x14ac:dyDescent="0.3">
      <c r="A791" s="4"/>
      <c r="B791" s="4"/>
      <c r="C791" s="4"/>
      <c r="D791" s="4"/>
      <c r="E791" s="4"/>
      <c r="F791" s="4"/>
    </row>
    <row r="792" spans="1:6" ht="15.75" x14ac:dyDescent="0.3">
      <c r="A792" s="4"/>
      <c r="B792" s="4"/>
      <c r="C792" s="4"/>
      <c r="D792" s="4"/>
      <c r="E792" s="4"/>
      <c r="F792" s="4"/>
    </row>
    <row r="793" spans="1:6" ht="15.75" x14ac:dyDescent="0.3">
      <c r="A793" s="4"/>
      <c r="B793" s="4"/>
      <c r="C793" s="4"/>
      <c r="D793" s="4"/>
      <c r="E793" s="4"/>
      <c r="F793" s="4"/>
    </row>
    <row r="794" spans="1:6" ht="15.75" x14ac:dyDescent="0.3">
      <c r="A794" s="4"/>
      <c r="B794" s="4"/>
      <c r="C794" s="4"/>
      <c r="D794" s="4"/>
      <c r="E794" s="4"/>
      <c r="F794" s="4"/>
    </row>
    <row r="795" spans="1:6" ht="15.75" x14ac:dyDescent="0.3">
      <c r="A795" s="4"/>
      <c r="B795" s="4"/>
      <c r="C795" s="4"/>
      <c r="D795" s="4"/>
      <c r="E795" s="4"/>
      <c r="F795" s="4"/>
    </row>
    <row r="796" spans="1:6" ht="15.75" x14ac:dyDescent="0.3">
      <c r="A796" s="4"/>
      <c r="B796" s="4"/>
      <c r="C796" s="4"/>
      <c r="D796" s="4"/>
      <c r="E796" s="4"/>
      <c r="F796" s="4"/>
    </row>
    <row r="797" spans="1:6" ht="15.75" x14ac:dyDescent="0.3">
      <c r="A797" s="4"/>
      <c r="B797" s="4"/>
      <c r="C797" s="4"/>
      <c r="D797" s="4"/>
      <c r="E797" s="4"/>
      <c r="F797" s="4"/>
    </row>
    <row r="798" spans="1:6" ht="15.75" x14ac:dyDescent="0.3">
      <c r="A798" s="4"/>
      <c r="B798" s="4"/>
      <c r="C798" s="4"/>
      <c r="D798" s="4"/>
      <c r="E798" s="4"/>
      <c r="F798" s="4"/>
    </row>
    <row r="799" spans="1:6" ht="15.75" x14ac:dyDescent="0.3">
      <c r="A799" s="4"/>
      <c r="B799" s="4"/>
      <c r="C799" s="4"/>
      <c r="D799" s="4"/>
      <c r="E799" s="4"/>
      <c r="F799" s="4"/>
    </row>
    <row r="800" spans="1:6" ht="15.75" x14ac:dyDescent="0.3">
      <c r="A800" s="4"/>
      <c r="B800" s="4"/>
      <c r="C800" s="4"/>
      <c r="D800" s="4"/>
      <c r="E800" s="4"/>
      <c r="F800" s="4"/>
    </row>
    <row r="801" spans="1:6" ht="15.75" x14ac:dyDescent="0.3">
      <c r="A801" s="4"/>
      <c r="B801" s="4"/>
      <c r="C801" s="4"/>
      <c r="D801" s="4"/>
      <c r="E801" s="4"/>
      <c r="F801" s="4"/>
    </row>
    <row r="802" spans="1:6" ht="15.75" x14ac:dyDescent="0.3">
      <c r="A802" s="4"/>
      <c r="B802" s="4"/>
      <c r="C802" s="4"/>
      <c r="D802" s="4"/>
      <c r="E802" s="4"/>
      <c r="F802" s="4"/>
    </row>
    <row r="803" spans="1:6" ht="15.75" x14ac:dyDescent="0.3">
      <c r="A803" s="4"/>
      <c r="B803" s="4"/>
      <c r="C803" s="4"/>
      <c r="D803" s="4"/>
      <c r="E803" s="4"/>
      <c r="F803" s="4"/>
    </row>
    <row r="804" spans="1:6" ht="15.75" x14ac:dyDescent="0.3">
      <c r="A804" s="4"/>
      <c r="B804" s="4"/>
      <c r="C804" s="4"/>
      <c r="D804" s="4"/>
      <c r="E804" s="4"/>
      <c r="F804" s="4"/>
    </row>
    <row r="805" spans="1:6" ht="15.75" x14ac:dyDescent="0.3">
      <c r="A805" s="4"/>
      <c r="B805" s="4"/>
      <c r="C805" s="4"/>
      <c r="D805" s="4"/>
      <c r="E805" s="4"/>
      <c r="F805" s="4"/>
    </row>
    <row r="806" spans="1:6" ht="15.75" x14ac:dyDescent="0.3">
      <c r="A806" s="4"/>
      <c r="B806" s="4"/>
      <c r="C806" s="4"/>
      <c r="D806" s="4"/>
      <c r="E806" s="4"/>
      <c r="F806" s="4"/>
    </row>
    <row r="807" spans="1:6" ht="15.75" x14ac:dyDescent="0.3">
      <c r="A807" s="4"/>
      <c r="B807" s="4"/>
      <c r="C807" s="4"/>
      <c r="D807" s="4"/>
      <c r="E807" s="4"/>
      <c r="F807" s="4"/>
    </row>
    <row r="808" spans="1:6" ht="15.75" x14ac:dyDescent="0.3">
      <c r="A808" s="4"/>
      <c r="B808" s="4"/>
      <c r="C808" s="4"/>
      <c r="D808" s="4"/>
      <c r="E808" s="4"/>
      <c r="F808" s="4"/>
    </row>
    <row r="809" spans="1:6" ht="15.75" x14ac:dyDescent="0.3">
      <c r="A809" s="4"/>
      <c r="B809" s="4"/>
      <c r="C809" s="4"/>
      <c r="D809" s="4"/>
      <c r="E809" s="4"/>
      <c r="F809" s="4"/>
    </row>
    <row r="810" spans="1:6" ht="15.75" x14ac:dyDescent="0.3">
      <c r="A810" s="4"/>
      <c r="B810" s="4"/>
      <c r="C810" s="4"/>
      <c r="D810" s="4"/>
      <c r="E810" s="4"/>
      <c r="F810" s="4"/>
    </row>
    <row r="811" spans="1:6" ht="15.75" x14ac:dyDescent="0.3">
      <c r="A811" s="4"/>
      <c r="B811" s="4"/>
      <c r="C811" s="4"/>
      <c r="D811" s="4"/>
      <c r="E811" s="4"/>
      <c r="F811" s="4"/>
    </row>
    <row r="812" spans="1:6" ht="15.75" x14ac:dyDescent="0.3">
      <c r="A812" s="4"/>
      <c r="B812" s="4"/>
      <c r="C812" s="4"/>
      <c r="D812" s="4"/>
      <c r="E812" s="4"/>
      <c r="F812" s="4"/>
    </row>
    <row r="813" spans="1:6" ht="15.75" x14ac:dyDescent="0.3">
      <c r="A813" s="4"/>
      <c r="B813" s="4"/>
      <c r="C813" s="4"/>
      <c r="D813" s="4"/>
      <c r="E813" s="4"/>
      <c r="F813" s="4"/>
    </row>
    <row r="814" spans="1:6" ht="15.75" x14ac:dyDescent="0.3">
      <c r="A814" s="4"/>
      <c r="B814" s="4"/>
      <c r="C814" s="4"/>
      <c r="D814" s="4"/>
      <c r="E814" s="4"/>
      <c r="F814" s="4"/>
    </row>
    <row r="815" spans="1:6" ht="15.75" x14ac:dyDescent="0.3">
      <c r="A815" s="4"/>
      <c r="B815" s="4"/>
      <c r="C815" s="4"/>
      <c r="D815" s="4"/>
      <c r="E815" s="4"/>
      <c r="F815" s="4"/>
    </row>
    <row r="816" spans="1:6" ht="15.75" x14ac:dyDescent="0.3">
      <c r="A816" s="4"/>
      <c r="B816" s="4"/>
      <c r="C816" s="4"/>
      <c r="D816" s="4"/>
      <c r="E816" s="4"/>
      <c r="F816" s="4"/>
    </row>
    <row r="817" spans="1:6" ht="15.75" x14ac:dyDescent="0.3">
      <c r="A817" s="4"/>
      <c r="B817" s="4"/>
      <c r="C817" s="4"/>
      <c r="D817" s="4"/>
      <c r="E817" s="4"/>
      <c r="F817" s="4"/>
    </row>
    <row r="818" spans="1:6" ht="15.75" x14ac:dyDescent="0.3">
      <c r="A818" s="4"/>
      <c r="B818" s="4"/>
      <c r="C818" s="4"/>
      <c r="D818" s="4"/>
      <c r="E818" s="4"/>
      <c r="F818" s="4"/>
    </row>
    <row r="819" spans="1:6" ht="15.75" x14ac:dyDescent="0.3">
      <c r="A819" s="4"/>
      <c r="B819" s="4"/>
      <c r="C819" s="4"/>
      <c r="D819" s="4"/>
      <c r="E819" s="4"/>
      <c r="F819" s="4"/>
    </row>
    <row r="820" spans="1:6" ht="15.75" x14ac:dyDescent="0.3">
      <c r="A820" s="4"/>
      <c r="B820" s="4"/>
      <c r="C820" s="4"/>
      <c r="D820" s="4"/>
      <c r="E820" s="4"/>
      <c r="F820" s="4"/>
    </row>
    <row r="821" spans="1:6" ht="15.75" x14ac:dyDescent="0.3">
      <c r="A821" s="4"/>
      <c r="B821" s="4"/>
      <c r="C821" s="4"/>
      <c r="D821" s="4"/>
      <c r="E821" s="4"/>
      <c r="F821" s="4"/>
    </row>
    <row r="822" spans="1:6" ht="15.75" x14ac:dyDescent="0.3">
      <c r="A822" s="4"/>
      <c r="B822" s="4"/>
      <c r="C822" s="4"/>
      <c r="D822" s="4"/>
      <c r="E822" s="4"/>
      <c r="F822" s="4"/>
    </row>
    <row r="823" spans="1:6" ht="15.75" x14ac:dyDescent="0.3">
      <c r="A823" s="4"/>
      <c r="B823" s="4"/>
      <c r="C823" s="4"/>
      <c r="D823" s="4"/>
      <c r="E823" s="4"/>
      <c r="F823" s="4"/>
    </row>
    <row r="824" spans="1:6" ht="15.75" x14ac:dyDescent="0.3">
      <c r="A824" s="4"/>
      <c r="B824" s="4"/>
      <c r="C824" s="4"/>
      <c r="D824" s="4"/>
      <c r="E824" s="4"/>
      <c r="F824" s="4"/>
    </row>
    <row r="825" spans="1:6" ht="15.75" x14ac:dyDescent="0.3">
      <c r="A825" s="4"/>
      <c r="B825" s="4"/>
      <c r="C825" s="4"/>
      <c r="D825" s="4"/>
      <c r="E825" s="4"/>
      <c r="F825" s="4"/>
    </row>
    <row r="826" spans="1:6" ht="15.75" x14ac:dyDescent="0.3">
      <c r="A826" s="4"/>
      <c r="B826" s="4"/>
      <c r="C826" s="4"/>
      <c r="D826" s="4"/>
      <c r="E826" s="4"/>
      <c r="F826" s="4"/>
    </row>
    <row r="827" spans="1:6" ht="15.75" x14ac:dyDescent="0.3">
      <c r="A827" s="4"/>
      <c r="B827" s="4"/>
      <c r="C827" s="4"/>
      <c r="D827" s="4"/>
      <c r="E827" s="4"/>
      <c r="F827" s="4"/>
    </row>
    <row r="828" spans="1:6" ht="15.75" x14ac:dyDescent="0.3">
      <c r="A828" s="4"/>
      <c r="B828" s="4"/>
      <c r="C828" s="4"/>
      <c r="D828" s="4"/>
      <c r="E828" s="4"/>
      <c r="F828" s="4"/>
    </row>
    <row r="829" spans="1:6" ht="15.75" x14ac:dyDescent="0.3">
      <c r="A829" s="4"/>
      <c r="B829" s="4"/>
      <c r="C829" s="4"/>
      <c r="D829" s="4"/>
      <c r="E829" s="4"/>
      <c r="F829" s="4"/>
    </row>
    <row r="830" spans="1:6" ht="15.75" x14ac:dyDescent="0.3">
      <c r="A830" s="4"/>
      <c r="B830" s="4"/>
      <c r="C830" s="4"/>
      <c r="D830" s="4"/>
      <c r="E830" s="4"/>
      <c r="F830" s="4"/>
    </row>
    <row r="831" spans="1:6" ht="15.75" x14ac:dyDescent="0.3">
      <c r="A831" s="4"/>
      <c r="B831" s="4"/>
      <c r="C831" s="4"/>
      <c r="D831" s="4"/>
      <c r="E831" s="4"/>
      <c r="F831" s="4"/>
    </row>
    <row r="832" spans="1:6" ht="15.75" x14ac:dyDescent="0.3">
      <c r="A832" s="4"/>
      <c r="B832" s="4"/>
      <c r="C832" s="4"/>
      <c r="D832" s="4"/>
      <c r="E832" s="4"/>
      <c r="F832" s="4"/>
    </row>
    <row r="833" spans="1:6" ht="15.75" x14ac:dyDescent="0.3">
      <c r="A833" s="4"/>
      <c r="B833" s="4"/>
      <c r="C833" s="4"/>
      <c r="D833" s="4"/>
      <c r="E833" s="4"/>
      <c r="F833" s="4"/>
    </row>
    <row r="834" spans="1:6" ht="15.75" x14ac:dyDescent="0.3">
      <c r="A834" s="4"/>
      <c r="B834" s="4"/>
      <c r="C834" s="4"/>
      <c r="D834" s="4"/>
      <c r="E834" s="4"/>
      <c r="F834" s="4"/>
    </row>
    <row r="835" spans="1:6" ht="15.75" x14ac:dyDescent="0.3">
      <c r="A835" s="4"/>
      <c r="B835" s="4"/>
      <c r="C835" s="4"/>
      <c r="D835" s="4"/>
      <c r="E835" s="4"/>
      <c r="F835" s="4"/>
    </row>
    <row r="836" spans="1:6" ht="15.75" x14ac:dyDescent="0.3">
      <c r="A836" s="4"/>
      <c r="B836" s="4"/>
      <c r="C836" s="4"/>
      <c r="D836" s="4"/>
      <c r="E836" s="4"/>
      <c r="F836" s="4"/>
    </row>
    <row r="837" spans="1:6" ht="15.75" x14ac:dyDescent="0.3">
      <c r="A837" s="4"/>
      <c r="B837" s="4"/>
      <c r="C837" s="4"/>
      <c r="D837" s="4"/>
      <c r="E837" s="4"/>
      <c r="F837" s="4"/>
    </row>
    <row r="838" spans="1:6" ht="15.75" x14ac:dyDescent="0.3">
      <c r="A838" s="4"/>
      <c r="B838" s="4"/>
      <c r="C838" s="4"/>
      <c r="D838" s="4"/>
      <c r="E838" s="4"/>
      <c r="F838" s="4"/>
    </row>
    <row r="839" spans="1:6" ht="15.75" x14ac:dyDescent="0.3">
      <c r="A839" s="4"/>
      <c r="B839" s="4"/>
      <c r="C839" s="4"/>
      <c r="D839" s="4"/>
      <c r="E839" s="4"/>
      <c r="F839" s="4"/>
    </row>
    <row r="840" spans="1:6" ht="15.75" x14ac:dyDescent="0.3">
      <c r="A840" s="4"/>
      <c r="B840" s="4"/>
      <c r="C840" s="4"/>
      <c r="D840" s="4"/>
      <c r="E840" s="4"/>
      <c r="F840" s="4"/>
    </row>
    <row r="841" spans="1:6" ht="15.75" x14ac:dyDescent="0.3">
      <c r="A841" s="4"/>
      <c r="B841" s="4"/>
      <c r="C841" s="4"/>
      <c r="D841" s="4"/>
      <c r="E841" s="4"/>
      <c r="F841" s="4"/>
    </row>
    <row r="842" spans="1:6" ht="15.75" x14ac:dyDescent="0.3">
      <c r="A842" s="4"/>
      <c r="B842" s="4"/>
      <c r="C842" s="4"/>
      <c r="D842" s="4"/>
      <c r="E842" s="4"/>
      <c r="F842" s="4"/>
    </row>
    <row r="843" spans="1:6" ht="15.75" x14ac:dyDescent="0.3">
      <c r="A843" s="4"/>
      <c r="B843" s="4"/>
      <c r="C843" s="4"/>
      <c r="D843" s="4"/>
      <c r="E843" s="4"/>
      <c r="F843" s="4"/>
    </row>
    <row r="844" spans="1:6" ht="15.75" x14ac:dyDescent="0.3">
      <c r="A844" s="4"/>
      <c r="B844" s="4"/>
      <c r="C844" s="4"/>
      <c r="D844" s="4"/>
      <c r="E844" s="4"/>
      <c r="F844" s="4"/>
    </row>
    <row r="845" spans="1:6" ht="15.75" x14ac:dyDescent="0.3">
      <c r="A845" s="4"/>
      <c r="B845" s="4"/>
      <c r="C845" s="4"/>
      <c r="D845" s="4"/>
      <c r="E845" s="4"/>
      <c r="F845" s="4"/>
    </row>
    <row r="846" spans="1:6" ht="15.75" x14ac:dyDescent="0.3">
      <c r="A846" s="4"/>
      <c r="B846" s="4"/>
      <c r="C846" s="4"/>
      <c r="D846" s="4"/>
      <c r="E846" s="4"/>
      <c r="F846" s="4"/>
    </row>
    <row r="847" spans="1:6" ht="15.75" x14ac:dyDescent="0.3">
      <c r="A847" s="4"/>
      <c r="B847" s="4"/>
      <c r="C847" s="4"/>
      <c r="D847" s="4"/>
      <c r="E847" s="4"/>
      <c r="F847" s="4"/>
    </row>
    <row r="848" spans="1:6" ht="15.75" x14ac:dyDescent="0.3">
      <c r="A848" s="4"/>
      <c r="B848" s="4"/>
      <c r="C848" s="4"/>
      <c r="D848" s="4"/>
      <c r="E848" s="4"/>
      <c r="F848" s="4"/>
    </row>
    <row r="849" spans="1:6" ht="15.75" x14ac:dyDescent="0.3">
      <c r="A849" s="4"/>
      <c r="B849" s="4"/>
      <c r="C849" s="4"/>
      <c r="D849" s="4"/>
      <c r="E849" s="4"/>
      <c r="F849" s="4"/>
    </row>
    <row r="850" spans="1:6" ht="15.75" x14ac:dyDescent="0.3">
      <c r="A850" s="4"/>
      <c r="B850" s="4"/>
      <c r="C850" s="4"/>
      <c r="D850" s="4"/>
      <c r="E850" s="4"/>
      <c r="F850" s="4"/>
    </row>
    <row r="851" spans="1:6" ht="15.75" x14ac:dyDescent="0.3">
      <c r="A851" s="4"/>
      <c r="B851" s="4"/>
      <c r="C851" s="4"/>
      <c r="D851" s="4"/>
      <c r="E851" s="4"/>
      <c r="F851" s="4"/>
    </row>
    <row r="852" spans="1:6" ht="15.75" x14ac:dyDescent="0.3">
      <c r="A852" s="4"/>
      <c r="B852" s="4"/>
      <c r="C852" s="4"/>
      <c r="D852" s="4"/>
      <c r="E852" s="4"/>
      <c r="F852" s="4"/>
    </row>
    <row r="853" spans="1:6" ht="15.75" x14ac:dyDescent="0.3">
      <c r="A853" s="4"/>
      <c r="B853" s="4"/>
      <c r="C853" s="4"/>
      <c r="D853" s="4"/>
      <c r="E853" s="4"/>
      <c r="F853" s="4"/>
    </row>
    <row r="854" spans="1:6" ht="15.75" x14ac:dyDescent="0.3">
      <c r="A854" s="4"/>
      <c r="B854" s="4"/>
      <c r="C854" s="4"/>
      <c r="D854" s="4"/>
      <c r="E854" s="4"/>
      <c r="F854" s="4"/>
    </row>
    <row r="855" spans="1:6" ht="15.75" x14ac:dyDescent="0.3">
      <c r="A855" s="4"/>
      <c r="B855" s="4"/>
      <c r="C855" s="4"/>
      <c r="D855" s="4"/>
      <c r="E855" s="4"/>
      <c r="F855" s="4"/>
    </row>
    <row r="856" spans="1:6" ht="15.75" x14ac:dyDescent="0.3">
      <c r="A856" s="4"/>
      <c r="B856" s="4"/>
      <c r="C856" s="4"/>
      <c r="D856" s="4"/>
      <c r="E856" s="4"/>
      <c r="F856" s="4"/>
    </row>
    <row r="857" spans="1:6" ht="15.75" x14ac:dyDescent="0.3">
      <c r="A857" s="4"/>
      <c r="B857" s="4"/>
      <c r="C857" s="4"/>
      <c r="D857" s="4"/>
      <c r="E857" s="4"/>
      <c r="F857" s="4"/>
    </row>
    <row r="858" spans="1:6" ht="15.75" x14ac:dyDescent="0.3">
      <c r="A858" s="4"/>
      <c r="B858" s="4"/>
      <c r="C858" s="4"/>
      <c r="D858" s="4"/>
      <c r="E858" s="4"/>
      <c r="F858" s="4"/>
    </row>
    <row r="859" spans="1:6" ht="15.75" x14ac:dyDescent="0.3">
      <c r="A859" s="4"/>
      <c r="B859" s="4"/>
      <c r="C859" s="4"/>
      <c r="D859" s="4"/>
      <c r="E859" s="4"/>
      <c r="F859" s="4"/>
    </row>
    <row r="860" spans="1:6" ht="15.75" x14ac:dyDescent="0.3">
      <c r="A860" s="4"/>
      <c r="B860" s="4"/>
      <c r="C860" s="4"/>
      <c r="D860" s="4"/>
      <c r="E860" s="4"/>
      <c r="F860" s="4"/>
    </row>
    <row r="861" spans="1:6" ht="15.75" x14ac:dyDescent="0.3">
      <c r="A861" s="4"/>
      <c r="B861" s="4"/>
      <c r="C861" s="4"/>
      <c r="D861" s="4"/>
      <c r="E861" s="4"/>
      <c r="F861" s="4"/>
    </row>
    <row r="862" spans="1:6" ht="15.75" x14ac:dyDescent="0.3">
      <c r="A862" s="4"/>
      <c r="B862" s="4"/>
      <c r="C862" s="4"/>
      <c r="D862" s="4"/>
      <c r="E862" s="4"/>
      <c r="F862" s="4"/>
    </row>
    <row r="863" spans="1:6" ht="15.75" x14ac:dyDescent="0.3">
      <c r="A863" s="4"/>
      <c r="B863" s="4"/>
      <c r="C863" s="4"/>
      <c r="D863" s="4"/>
      <c r="E863" s="4"/>
      <c r="F863" s="4"/>
    </row>
    <row r="864" spans="1:6" ht="15.75" x14ac:dyDescent="0.3">
      <c r="A864" s="4"/>
      <c r="B864" s="4"/>
      <c r="C864" s="4"/>
      <c r="D864" s="4"/>
      <c r="E864" s="4"/>
      <c r="F864" s="4"/>
    </row>
    <row r="865" spans="1:6" ht="15.75" x14ac:dyDescent="0.3">
      <c r="A865" s="4"/>
      <c r="B865" s="4"/>
      <c r="C865" s="4"/>
      <c r="D865" s="4"/>
      <c r="E865" s="4"/>
      <c r="F865" s="4"/>
    </row>
    <row r="866" spans="1:6" ht="15.75" x14ac:dyDescent="0.3">
      <c r="A866" s="4"/>
      <c r="B866" s="4"/>
      <c r="C866" s="4"/>
      <c r="D866" s="4"/>
      <c r="E866" s="4"/>
      <c r="F866" s="4"/>
    </row>
    <row r="867" spans="1:6" ht="15.75" x14ac:dyDescent="0.3">
      <c r="A867" s="4"/>
      <c r="B867" s="4"/>
      <c r="C867" s="4"/>
      <c r="D867" s="4"/>
      <c r="E867" s="4"/>
      <c r="F867" s="4"/>
    </row>
    <row r="868" spans="1:6" ht="15.75" x14ac:dyDescent="0.3">
      <c r="A868" s="4"/>
      <c r="B868" s="4"/>
      <c r="C868" s="4"/>
      <c r="D868" s="4"/>
      <c r="E868" s="4"/>
      <c r="F868" s="4"/>
    </row>
    <row r="869" spans="1:6" ht="15.75" x14ac:dyDescent="0.3">
      <c r="A869" s="4"/>
      <c r="B869" s="4"/>
      <c r="C869" s="4"/>
      <c r="D869" s="4"/>
      <c r="E869" s="4"/>
      <c r="F869" s="4"/>
    </row>
    <row r="870" spans="1:6" ht="15.75" x14ac:dyDescent="0.3">
      <c r="A870" s="4"/>
      <c r="B870" s="4"/>
      <c r="C870" s="4"/>
      <c r="D870" s="4"/>
      <c r="E870" s="4"/>
      <c r="F870" s="4"/>
    </row>
    <row r="871" spans="1:6" ht="15.75" x14ac:dyDescent="0.3">
      <c r="A871" s="4"/>
      <c r="B871" s="4"/>
      <c r="C871" s="4"/>
      <c r="D871" s="4"/>
      <c r="E871" s="4"/>
      <c r="F871" s="4"/>
    </row>
    <row r="872" spans="1:6" ht="15.75" x14ac:dyDescent="0.3">
      <c r="A872" s="4"/>
      <c r="B872" s="4"/>
      <c r="C872" s="4"/>
      <c r="D872" s="4"/>
      <c r="E872" s="4"/>
      <c r="F872" s="4"/>
    </row>
    <row r="873" spans="1:6" ht="15.75" x14ac:dyDescent="0.3">
      <c r="A873" s="4"/>
      <c r="B873" s="4"/>
      <c r="C873" s="4"/>
      <c r="D873" s="4"/>
      <c r="E873" s="4"/>
      <c r="F873" s="4"/>
    </row>
    <row r="874" spans="1:6" ht="15.75" x14ac:dyDescent="0.3">
      <c r="A874" s="4"/>
      <c r="B874" s="4"/>
      <c r="C874" s="4"/>
      <c r="D874" s="4"/>
      <c r="E874" s="4"/>
      <c r="F874" s="4"/>
    </row>
    <row r="875" spans="1:6" ht="15.75" x14ac:dyDescent="0.3">
      <c r="A875" s="4"/>
      <c r="B875" s="4"/>
      <c r="C875" s="4"/>
      <c r="D875" s="4"/>
      <c r="E875" s="4"/>
      <c r="F875" s="4"/>
    </row>
    <row r="876" spans="1:6" ht="15.75" x14ac:dyDescent="0.3">
      <c r="A876" s="4"/>
      <c r="B876" s="4"/>
      <c r="C876" s="4"/>
      <c r="D876" s="4"/>
      <c r="E876" s="4"/>
      <c r="F876" s="4"/>
    </row>
    <row r="877" spans="1:6" ht="15.75" x14ac:dyDescent="0.3">
      <c r="A877" s="4"/>
      <c r="B877" s="4"/>
      <c r="C877" s="4"/>
      <c r="D877" s="4"/>
      <c r="E877" s="4"/>
      <c r="F877" s="4"/>
    </row>
    <row r="878" spans="1:6" ht="15.75" x14ac:dyDescent="0.3">
      <c r="A878" s="4"/>
      <c r="B878" s="4"/>
      <c r="C878" s="4"/>
      <c r="D878" s="4"/>
      <c r="E878" s="4"/>
      <c r="F878" s="4"/>
    </row>
    <row r="879" spans="1:6" ht="15.75" x14ac:dyDescent="0.3">
      <c r="A879" s="4"/>
      <c r="B879" s="4"/>
      <c r="C879" s="4"/>
      <c r="D879" s="4"/>
      <c r="E879" s="4"/>
      <c r="F879" s="4"/>
    </row>
    <row r="880" spans="1:6" ht="15.75" x14ac:dyDescent="0.3">
      <c r="A880" s="4"/>
      <c r="B880" s="4"/>
      <c r="C880" s="4"/>
      <c r="D880" s="4"/>
      <c r="E880" s="4"/>
      <c r="F880" s="4"/>
    </row>
    <row r="881" spans="1:6" ht="15.75" x14ac:dyDescent="0.3">
      <c r="A881" s="4"/>
      <c r="B881" s="4"/>
      <c r="C881" s="4"/>
      <c r="D881" s="4"/>
      <c r="E881" s="4"/>
      <c r="F881" s="4"/>
    </row>
    <row r="882" spans="1:6" ht="15.75" x14ac:dyDescent="0.3">
      <c r="A882" s="4"/>
      <c r="B882" s="4"/>
      <c r="C882" s="4"/>
      <c r="D882" s="4"/>
      <c r="E882" s="4"/>
      <c r="F882" s="4"/>
    </row>
    <row r="883" spans="1:6" ht="15.75" x14ac:dyDescent="0.3">
      <c r="A883" s="4"/>
      <c r="B883" s="4"/>
      <c r="C883" s="4"/>
      <c r="D883" s="4"/>
      <c r="E883" s="4"/>
      <c r="F883" s="4"/>
    </row>
    <row r="884" spans="1:6" ht="15.75" x14ac:dyDescent="0.3">
      <c r="A884" s="4"/>
      <c r="B884" s="4"/>
      <c r="C884" s="4"/>
      <c r="D884" s="4"/>
      <c r="E884" s="4"/>
      <c r="F884" s="4"/>
    </row>
    <row r="885" spans="1:6" ht="15.75" x14ac:dyDescent="0.3">
      <c r="A885" s="4"/>
      <c r="B885" s="4"/>
      <c r="C885" s="4"/>
      <c r="D885" s="4"/>
      <c r="E885" s="4"/>
      <c r="F885" s="4"/>
    </row>
    <row r="886" spans="1:6" ht="15.75" x14ac:dyDescent="0.3">
      <c r="A886" s="4"/>
      <c r="B886" s="4"/>
      <c r="C886" s="4"/>
      <c r="D886" s="4"/>
      <c r="E886" s="4"/>
      <c r="F886" s="4"/>
    </row>
    <row r="887" spans="1:6" ht="15.75" x14ac:dyDescent="0.3">
      <c r="A887" s="4"/>
      <c r="B887" s="4"/>
      <c r="C887" s="4"/>
      <c r="D887" s="4"/>
      <c r="E887" s="4"/>
      <c r="F887" s="4"/>
    </row>
    <row r="888" spans="1:6" ht="15.75" x14ac:dyDescent="0.3">
      <c r="A888" s="4"/>
      <c r="B888" s="4"/>
      <c r="C888" s="4"/>
      <c r="D888" s="4"/>
      <c r="E888" s="4"/>
      <c r="F888" s="4"/>
    </row>
    <row r="889" spans="1:6" ht="15.75" x14ac:dyDescent="0.3">
      <c r="A889" s="4"/>
      <c r="B889" s="4"/>
      <c r="C889" s="4"/>
      <c r="D889" s="4"/>
      <c r="E889" s="4"/>
      <c r="F889" s="4"/>
    </row>
    <row r="890" spans="1:6" ht="15.75" x14ac:dyDescent="0.3">
      <c r="A890" s="4"/>
      <c r="B890" s="4"/>
      <c r="C890" s="4"/>
      <c r="D890" s="4"/>
      <c r="E890" s="4"/>
      <c r="F890" s="4"/>
    </row>
    <row r="891" spans="1:6" ht="15.75" x14ac:dyDescent="0.3">
      <c r="A891" s="4"/>
      <c r="B891" s="4"/>
      <c r="C891" s="4"/>
      <c r="D891" s="4"/>
      <c r="E891" s="4"/>
      <c r="F891" s="4"/>
    </row>
    <row r="892" spans="1:6" ht="15.75" x14ac:dyDescent="0.3">
      <c r="A892" s="4"/>
      <c r="B892" s="4"/>
      <c r="C892" s="4"/>
      <c r="D892" s="4"/>
      <c r="E892" s="4"/>
      <c r="F892" s="4"/>
    </row>
    <row r="893" spans="1:6" ht="15.75" x14ac:dyDescent="0.3">
      <c r="A893" s="4"/>
      <c r="B893" s="4"/>
      <c r="C893" s="4"/>
      <c r="D893" s="4"/>
      <c r="E893" s="4"/>
      <c r="F893" s="4"/>
    </row>
    <row r="894" spans="1:6" ht="15.75" x14ac:dyDescent="0.3">
      <c r="A894" s="4"/>
      <c r="B894" s="4"/>
      <c r="C894" s="4"/>
      <c r="D894" s="4"/>
      <c r="E894" s="4"/>
      <c r="F894" s="4"/>
    </row>
    <row r="895" spans="1:6" ht="15.75" x14ac:dyDescent="0.3">
      <c r="A895" s="4"/>
      <c r="B895" s="4"/>
      <c r="C895" s="4"/>
      <c r="D895" s="4"/>
      <c r="E895" s="4"/>
      <c r="F895" s="4"/>
    </row>
    <row r="896" spans="1:6" ht="15.75" x14ac:dyDescent="0.3">
      <c r="A896" s="4"/>
      <c r="B896" s="4"/>
      <c r="C896" s="4"/>
      <c r="D896" s="4"/>
      <c r="E896" s="4"/>
      <c r="F896" s="4"/>
    </row>
    <row r="897" spans="1:6" ht="15.75" x14ac:dyDescent="0.3">
      <c r="A897" s="4"/>
      <c r="B897" s="4"/>
      <c r="C897" s="4"/>
      <c r="D897" s="4"/>
      <c r="E897" s="4"/>
      <c r="F897" s="4"/>
    </row>
    <row r="898" spans="1:6" ht="15.75" x14ac:dyDescent="0.3">
      <c r="A898" s="4"/>
      <c r="B898" s="4"/>
      <c r="C898" s="4"/>
      <c r="D898" s="4"/>
      <c r="E898" s="4"/>
      <c r="F898" s="4"/>
    </row>
    <row r="899" spans="1:6" ht="15.75" x14ac:dyDescent="0.3">
      <c r="A899" s="4"/>
      <c r="B899" s="4"/>
      <c r="C899" s="4"/>
      <c r="D899" s="4"/>
      <c r="E899" s="4"/>
      <c r="F899" s="4"/>
    </row>
    <row r="900" spans="1:6" ht="15.75" x14ac:dyDescent="0.3">
      <c r="A900" s="4"/>
      <c r="B900" s="4"/>
      <c r="C900" s="4"/>
      <c r="D900" s="4"/>
      <c r="E900" s="4"/>
      <c r="F900" s="4"/>
    </row>
    <row r="901" spans="1:6" ht="15.75" x14ac:dyDescent="0.3">
      <c r="A901" s="4"/>
      <c r="B901" s="4"/>
      <c r="C901" s="4"/>
      <c r="D901" s="4"/>
      <c r="E901" s="4"/>
      <c r="F901" s="4"/>
    </row>
    <row r="902" spans="1:6" ht="15.75" x14ac:dyDescent="0.3">
      <c r="A902" s="4"/>
      <c r="B902" s="4"/>
      <c r="C902" s="4"/>
      <c r="D902" s="4"/>
      <c r="E902" s="4"/>
      <c r="F902" s="4"/>
    </row>
    <row r="903" spans="1:6" ht="15.75" x14ac:dyDescent="0.3">
      <c r="A903" s="4"/>
      <c r="B903" s="4"/>
      <c r="C903" s="4"/>
      <c r="D903" s="4"/>
      <c r="E903" s="4"/>
      <c r="F903" s="4"/>
    </row>
    <row r="904" spans="1:6" ht="15.75" x14ac:dyDescent="0.3">
      <c r="A904" s="4"/>
      <c r="B904" s="4"/>
      <c r="C904" s="4"/>
      <c r="D904" s="4"/>
      <c r="E904" s="4"/>
      <c r="F904" s="4"/>
    </row>
    <row r="905" spans="1:6" ht="15.75" x14ac:dyDescent="0.3">
      <c r="A905" s="4"/>
      <c r="B905" s="4"/>
      <c r="C905" s="4"/>
      <c r="D905" s="4"/>
      <c r="E905" s="4"/>
      <c r="F905" s="4"/>
    </row>
    <row r="906" spans="1:6" ht="15.75" x14ac:dyDescent="0.3">
      <c r="A906" s="4"/>
      <c r="B906" s="4"/>
      <c r="C906" s="4"/>
      <c r="D906" s="4"/>
      <c r="E906" s="4"/>
      <c r="F906" s="4"/>
    </row>
    <row r="907" spans="1:6" ht="15.75" x14ac:dyDescent="0.3">
      <c r="A907" s="4"/>
      <c r="B907" s="4"/>
      <c r="C907" s="4"/>
      <c r="D907" s="4"/>
      <c r="E907" s="4"/>
      <c r="F907" s="4"/>
    </row>
    <row r="908" spans="1:6" ht="15.75" x14ac:dyDescent="0.3">
      <c r="A908" s="4"/>
      <c r="B908" s="4"/>
      <c r="C908" s="4"/>
      <c r="D908" s="4"/>
      <c r="E908" s="4"/>
      <c r="F908" s="4"/>
    </row>
    <row r="909" spans="1:6" ht="15.75" x14ac:dyDescent="0.3">
      <c r="A909" s="4"/>
      <c r="B909" s="4"/>
      <c r="C909" s="4"/>
      <c r="D909" s="4"/>
      <c r="E909" s="4"/>
      <c r="F909" s="4"/>
    </row>
    <row r="910" spans="1:6" ht="15.75" x14ac:dyDescent="0.3">
      <c r="A910" s="4"/>
      <c r="B910" s="4"/>
      <c r="C910" s="4"/>
      <c r="D910" s="4"/>
      <c r="E910" s="4"/>
      <c r="F910" s="4"/>
    </row>
    <row r="911" spans="1:6" ht="15.75" x14ac:dyDescent="0.3">
      <c r="A911" s="4"/>
      <c r="B911" s="4"/>
      <c r="C911" s="4"/>
      <c r="D911" s="4"/>
      <c r="E911" s="4"/>
      <c r="F911" s="4"/>
    </row>
    <row r="912" spans="1:6" ht="15.75" x14ac:dyDescent="0.3">
      <c r="A912" s="4"/>
      <c r="B912" s="4"/>
      <c r="C912" s="4"/>
      <c r="D912" s="4"/>
      <c r="E912" s="4"/>
      <c r="F912" s="4"/>
    </row>
    <row r="913" spans="1:6" ht="15.75" x14ac:dyDescent="0.3">
      <c r="A913" s="4"/>
      <c r="B913" s="4"/>
      <c r="C913" s="4"/>
      <c r="D913" s="4"/>
      <c r="E913" s="4"/>
      <c r="F913" s="4"/>
    </row>
    <row r="914" spans="1:6" ht="15.75" x14ac:dyDescent="0.3">
      <c r="A914" s="4"/>
      <c r="B914" s="4"/>
      <c r="C914" s="4"/>
      <c r="D914" s="4"/>
      <c r="E914" s="4"/>
      <c r="F914" s="4"/>
    </row>
    <row r="915" spans="1:6" ht="15.75" x14ac:dyDescent="0.3">
      <c r="A915" s="4"/>
      <c r="B915" s="4"/>
      <c r="C915" s="4"/>
      <c r="D915" s="4"/>
      <c r="E915" s="4"/>
      <c r="F915" s="4"/>
    </row>
    <row r="916" spans="1:6" ht="15.75" x14ac:dyDescent="0.3">
      <c r="A916" s="4"/>
      <c r="B916" s="4"/>
      <c r="C916" s="4"/>
      <c r="D916" s="4"/>
      <c r="E916" s="4"/>
      <c r="F916" s="4"/>
    </row>
    <row r="917" spans="1:6" ht="15.75" x14ac:dyDescent="0.3">
      <c r="A917" s="4"/>
      <c r="B917" s="4"/>
      <c r="C917" s="4"/>
      <c r="D917" s="4"/>
      <c r="E917" s="4"/>
      <c r="F917" s="4"/>
    </row>
    <row r="918" spans="1:6" ht="15.75" x14ac:dyDescent="0.3">
      <c r="A918" s="4"/>
      <c r="B918" s="4"/>
      <c r="C918" s="4"/>
      <c r="D918" s="4"/>
      <c r="E918" s="4"/>
      <c r="F918" s="4"/>
    </row>
    <row r="919" spans="1:6" ht="15.75" x14ac:dyDescent="0.3">
      <c r="A919" s="4"/>
      <c r="B919" s="4"/>
      <c r="C919" s="4"/>
      <c r="D919" s="4"/>
      <c r="E919" s="4"/>
      <c r="F919" s="4"/>
    </row>
    <row r="920" spans="1:6" ht="15.75" x14ac:dyDescent="0.3">
      <c r="A920" s="4"/>
      <c r="B920" s="4"/>
      <c r="C920" s="4"/>
      <c r="D920" s="4"/>
      <c r="E920" s="4"/>
      <c r="F920" s="4"/>
    </row>
    <row r="921" spans="1:6" ht="15.75" x14ac:dyDescent="0.3">
      <c r="A921" s="4"/>
      <c r="B921" s="4"/>
      <c r="C921" s="4"/>
      <c r="D921" s="4"/>
      <c r="E921" s="4"/>
      <c r="F921" s="4"/>
    </row>
    <row r="922" spans="1:6" ht="15.75" x14ac:dyDescent="0.3">
      <c r="A922" s="4"/>
      <c r="B922" s="4"/>
      <c r="C922" s="4"/>
      <c r="D922" s="4"/>
      <c r="E922" s="4"/>
      <c r="F922" s="4"/>
    </row>
    <row r="923" spans="1:6" ht="15.75" x14ac:dyDescent="0.3">
      <c r="A923" s="4"/>
      <c r="B923" s="4"/>
      <c r="C923" s="4"/>
      <c r="D923" s="4"/>
      <c r="E923" s="4"/>
      <c r="F923" s="4"/>
    </row>
    <row r="924" spans="1:6" ht="15.75" x14ac:dyDescent="0.3">
      <c r="A924" s="4"/>
      <c r="B924" s="4"/>
      <c r="C924" s="4"/>
      <c r="D924" s="4"/>
      <c r="E924" s="4"/>
      <c r="F924" s="4"/>
    </row>
    <row r="925" spans="1:6" ht="15.75" x14ac:dyDescent="0.3">
      <c r="A925" s="4"/>
      <c r="B925" s="4"/>
      <c r="C925" s="4"/>
      <c r="D925" s="4"/>
      <c r="E925" s="4"/>
      <c r="F925" s="4"/>
    </row>
    <row r="926" spans="1:6" ht="15.75" x14ac:dyDescent="0.3">
      <c r="A926" s="4"/>
      <c r="B926" s="4"/>
      <c r="C926" s="4"/>
      <c r="D926" s="4"/>
      <c r="E926" s="4"/>
      <c r="F926" s="4"/>
    </row>
    <row r="927" spans="1:6" ht="15.75" x14ac:dyDescent="0.3">
      <c r="A927" s="4"/>
      <c r="B927" s="4"/>
      <c r="C927" s="4"/>
      <c r="D927" s="4"/>
      <c r="E927" s="4"/>
      <c r="F927" s="4"/>
    </row>
    <row r="928" spans="1:6" ht="15.75" x14ac:dyDescent="0.3">
      <c r="A928" s="4"/>
      <c r="B928" s="4"/>
      <c r="C928" s="4"/>
      <c r="D928" s="4"/>
      <c r="E928" s="4"/>
      <c r="F928" s="4"/>
    </row>
    <row r="929" spans="1:6" ht="15.75" x14ac:dyDescent="0.3">
      <c r="A929" s="4"/>
      <c r="B929" s="4"/>
      <c r="C929" s="4"/>
      <c r="D929" s="4"/>
      <c r="E929" s="4"/>
      <c r="F929" s="4"/>
    </row>
    <row r="930" spans="1:6" ht="15.75" x14ac:dyDescent="0.3">
      <c r="A930" s="4"/>
      <c r="B930" s="4"/>
      <c r="C930" s="4"/>
      <c r="D930" s="4"/>
      <c r="E930" s="4"/>
      <c r="F930" s="4"/>
    </row>
    <row r="931" spans="1:6" ht="15.75" x14ac:dyDescent="0.3">
      <c r="A931" s="4"/>
      <c r="B931" s="4"/>
      <c r="C931" s="4"/>
      <c r="D931" s="4"/>
      <c r="E931" s="4"/>
      <c r="F931" s="4"/>
    </row>
    <row r="932" spans="1:6" ht="15.75" x14ac:dyDescent="0.3">
      <c r="A932" s="4"/>
      <c r="B932" s="4"/>
      <c r="C932" s="4"/>
      <c r="D932" s="4"/>
      <c r="E932" s="4"/>
      <c r="F932" s="4"/>
    </row>
    <row r="933" spans="1:6" ht="15.75" x14ac:dyDescent="0.3">
      <c r="A933" s="4"/>
      <c r="B933" s="4"/>
      <c r="C933" s="4"/>
      <c r="D933" s="4"/>
      <c r="E933" s="4"/>
      <c r="F933" s="4"/>
    </row>
    <row r="934" spans="1:6" ht="15.75" x14ac:dyDescent="0.3">
      <c r="A934" s="4"/>
      <c r="B934" s="4"/>
      <c r="C934" s="4"/>
      <c r="D934" s="4"/>
      <c r="E934" s="4"/>
      <c r="F934" s="4"/>
    </row>
    <row r="935" spans="1:6" ht="15.75" x14ac:dyDescent="0.3">
      <c r="A935" s="4"/>
      <c r="B935" s="4"/>
      <c r="C935" s="4"/>
      <c r="D935" s="4"/>
      <c r="E935" s="4"/>
      <c r="F935" s="4"/>
    </row>
    <row r="936" spans="1:6" ht="15.75" x14ac:dyDescent="0.3">
      <c r="A936" s="4"/>
      <c r="B936" s="4"/>
      <c r="C936" s="4"/>
      <c r="D936" s="4"/>
      <c r="E936" s="4"/>
      <c r="F936" s="4"/>
    </row>
    <row r="937" spans="1:6" ht="15.75" x14ac:dyDescent="0.3">
      <c r="A937" s="4"/>
      <c r="B937" s="4"/>
      <c r="C937" s="4"/>
      <c r="D937" s="4"/>
      <c r="E937" s="4"/>
      <c r="F937" s="4"/>
    </row>
    <row r="938" spans="1:6" ht="15.75" x14ac:dyDescent="0.3">
      <c r="A938" s="4"/>
      <c r="B938" s="4"/>
      <c r="C938" s="4"/>
      <c r="D938" s="4"/>
      <c r="E938" s="4"/>
      <c r="F938" s="4"/>
    </row>
    <row r="939" spans="1:6" ht="15.75" x14ac:dyDescent="0.3">
      <c r="A939" s="4"/>
      <c r="B939" s="4"/>
      <c r="C939" s="4"/>
      <c r="D939" s="4"/>
      <c r="E939" s="4"/>
      <c r="F939" s="4"/>
    </row>
    <row r="940" spans="1:6" ht="15.75" x14ac:dyDescent="0.3">
      <c r="A940" s="4"/>
      <c r="B940" s="4"/>
      <c r="C940" s="4"/>
      <c r="D940" s="4"/>
      <c r="E940" s="4"/>
      <c r="F940" s="4"/>
    </row>
    <row r="941" spans="1:6" ht="15.75" x14ac:dyDescent="0.3">
      <c r="A941" s="4"/>
      <c r="B941" s="4"/>
      <c r="C941" s="4"/>
      <c r="D941" s="4"/>
      <c r="E941" s="4"/>
      <c r="F941" s="4"/>
    </row>
    <row r="942" spans="1:6" ht="15.75" x14ac:dyDescent="0.3">
      <c r="A942" s="4"/>
      <c r="B942" s="4"/>
      <c r="C942" s="4"/>
      <c r="D942" s="4"/>
      <c r="E942" s="4"/>
      <c r="F942" s="4"/>
    </row>
    <row r="943" spans="1:6" ht="15.75" x14ac:dyDescent="0.3">
      <c r="A943" s="4"/>
      <c r="B943" s="4"/>
      <c r="C943" s="4"/>
      <c r="D943" s="4"/>
      <c r="E943" s="4"/>
      <c r="F943" s="4"/>
    </row>
    <row r="944" spans="1:6" ht="15.75" x14ac:dyDescent="0.3">
      <c r="A944" s="4"/>
      <c r="B944" s="4"/>
      <c r="C944" s="4"/>
      <c r="D944" s="4"/>
      <c r="E944" s="4"/>
      <c r="F944" s="4"/>
    </row>
    <row r="945" spans="1:6" ht="15.75" x14ac:dyDescent="0.3">
      <c r="A945" s="4"/>
      <c r="B945" s="4"/>
      <c r="C945" s="4"/>
      <c r="D945" s="4"/>
      <c r="E945" s="4"/>
      <c r="F945" s="4"/>
    </row>
    <row r="946" spans="1:6" ht="15.75" x14ac:dyDescent="0.3">
      <c r="A946" s="4"/>
      <c r="B946" s="4"/>
      <c r="C946" s="4"/>
      <c r="D946" s="4"/>
      <c r="E946" s="4"/>
      <c r="F946" s="4"/>
    </row>
    <row r="947" spans="1:6" ht="15.75" x14ac:dyDescent="0.3">
      <c r="A947" s="4"/>
      <c r="B947" s="4"/>
      <c r="C947" s="4"/>
      <c r="D947" s="4"/>
      <c r="E947" s="4"/>
      <c r="F947" s="4"/>
    </row>
    <row r="948" spans="1:6" ht="15.75" x14ac:dyDescent="0.3">
      <c r="A948" s="4"/>
      <c r="B948" s="4"/>
      <c r="C948" s="4"/>
      <c r="D948" s="4"/>
      <c r="E948" s="4"/>
      <c r="F948" s="4"/>
    </row>
    <row r="949" spans="1:6" ht="15.75" x14ac:dyDescent="0.3">
      <c r="A949" s="4"/>
      <c r="B949" s="4"/>
      <c r="C949" s="4"/>
      <c r="D949" s="4"/>
      <c r="E949" s="4"/>
      <c r="F949" s="4"/>
    </row>
    <row r="950" spans="1:6" ht="15.75" x14ac:dyDescent="0.3">
      <c r="A950" s="4"/>
      <c r="B950" s="4"/>
      <c r="C950" s="4"/>
      <c r="D950" s="4"/>
      <c r="E950" s="4"/>
      <c r="F950" s="4"/>
    </row>
    <row r="951" spans="1:6" ht="15.75" x14ac:dyDescent="0.3">
      <c r="A951" s="4"/>
      <c r="B951" s="4"/>
      <c r="C951" s="4"/>
      <c r="D951" s="4"/>
      <c r="E951" s="4"/>
      <c r="F951" s="4"/>
    </row>
    <row r="952" spans="1:6" ht="15.75" x14ac:dyDescent="0.3">
      <c r="A952" s="4"/>
      <c r="B952" s="4"/>
      <c r="C952" s="4"/>
      <c r="D952" s="4"/>
      <c r="E952" s="4"/>
      <c r="F952" s="4"/>
    </row>
    <row r="953" spans="1:6" ht="15.75" x14ac:dyDescent="0.3">
      <c r="A953" s="4"/>
      <c r="B953" s="4"/>
      <c r="C953" s="4"/>
      <c r="D953" s="4"/>
      <c r="E953" s="4"/>
      <c r="F953" s="4"/>
    </row>
    <row r="954" spans="1:6" ht="15.75" x14ac:dyDescent="0.3">
      <c r="A954" s="4"/>
      <c r="B954" s="4"/>
      <c r="C954" s="4"/>
      <c r="D954" s="4"/>
      <c r="E954" s="4"/>
      <c r="F954" s="4"/>
    </row>
    <row r="955" spans="1:6" ht="15.75" x14ac:dyDescent="0.3">
      <c r="A955" s="4"/>
      <c r="B955" s="4"/>
      <c r="C955" s="4"/>
      <c r="D955" s="4"/>
      <c r="E955" s="4"/>
      <c r="F955" s="4"/>
    </row>
    <row r="956" spans="1:6" ht="15.75" x14ac:dyDescent="0.3">
      <c r="A956" s="4"/>
      <c r="B956" s="4"/>
      <c r="C956" s="4"/>
      <c r="D956" s="4"/>
      <c r="E956" s="4"/>
      <c r="F956" s="4"/>
    </row>
    <row r="957" spans="1:6" ht="15.75" x14ac:dyDescent="0.3">
      <c r="A957" s="4"/>
      <c r="B957" s="4"/>
      <c r="C957" s="4"/>
      <c r="D957" s="4"/>
      <c r="E957" s="4"/>
      <c r="F957" s="4"/>
    </row>
    <row r="958" spans="1:6" ht="15.75" x14ac:dyDescent="0.3">
      <c r="A958" s="4"/>
      <c r="B958" s="4"/>
      <c r="C958" s="4"/>
      <c r="D958" s="4"/>
      <c r="E958" s="4"/>
      <c r="F958" s="4"/>
    </row>
    <row r="959" spans="1:6" ht="15.75" x14ac:dyDescent="0.3">
      <c r="A959" s="4"/>
      <c r="B959" s="4"/>
      <c r="C959" s="4"/>
      <c r="D959" s="4"/>
      <c r="E959" s="4"/>
      <c r="F959" s="4"/>
    </row>
    <row r="960" spans="1:6" ht="15.75" x14ac:dyDescent="0.3">
      <c r="A960" s="4"/>
      <c r="B960" s="4"/>
      <c r="C960" s="4"/>
      <c r="D960" s="4"/>
      <c r="E960" s="4"/>
      <c r="F960" s="4"/>
    </row>
    <row r="961" spans="1:6" ht="15.75" x14ac:dyDescent="0.3">
      <c r="A961" s="4"/>
      <c r="B961" s="4"/>
      <c r="C961" s="4"/>
      <c r="D961" s="4"/>
      <c r="E961" s="4"/>
      <c r="F961" s="4"/>
    </row>
    <row r="962" spans="1:6" ht="15.75" x14ac:dyDescent="0.3">
      <c r="A962" s="4"/>
      <c r="B962" s="4"/>
      <c r="C962" s="4"/>
      <c r="D962" s="4"/>
      <c r="E962" s="4"/>
      <c r="F962" s="4"/>
    </row>
    <row r="963" spans="1:6" ht="15.75" x14ac:dyDescent="0.3">
      <c r="A963" s="4"/>
      <c r="B963" s="4"/>
      <c r="C963" s="4"/>
      <c r="D963" s="4"/>
      <c r="E963" s="4"/>
      <c r="F963" s="4"/>
    </row>
    <row r="964" spans="1:6" ht="15.75" x14ac:dyDescent="0.3">
      <c r="A964" s="4"/>
      <c r="B964" s="4"/>
      <c r="C964" s="4"/>
      <c r="D964" s="4"/>
      <c r="E964" s="4"/>
      <c r="F964" s="4"/>
    </row>
    <row r="965" spans="1:6" ht="15.75" x14ac:dyDescent="0.3">
      <c r="A965" s="4"/>
      <c r="B965" s="4"/>
      <c r="C965" s="4"/>
      <c r="D965" s="4"/>
      <c r="E965" s="4"/>
      <c r="F965" s="4"/>
    </row>
    <row r="966" spans="1:6" ht="15.75" x14ac:dyDescent="0.3">
      <c r="A966" s="4"/>
      <c r="B966" s="4"/>
      <c r="C966" s="4"/>
      <c r="D966" s="4"/>
      <c r="E966" s="4"/>
      <c r="F966" s="4"/>
    </row>
    <row r="967" spans="1:6" ht="15.75" x14ac:dyDescent="0.3">
      <c r="A967" s="4"/>
      <c r="B967" s="4"/>
      <c r="C967" s="4"/>
      <c r="D967" s="4"/>
      <c r="E967" s="4"/>
      <c r="F967" s="4"/>
    </row>
    <row r="968" spans="1:6" ht="15.75" x14ac:dyDescent="0.3">
      <c r="A968" s="4"/>
      <c r="B968" s="4"/>
      <c r="C968" s="4"/>
      <c r="D968" s="4"/>
      <c r="E968" s="4"/>
      <c r="F968" s="4"/>
    </row>
    <row r="969" spans="1:6" ht="15.75" x14ac:dyDescent="0.3">
      <c r="A969" s="4"/>
      <c r="B969" s="4"/>
      <c r="C969" s="4"/>
      <c r="D969" s="4"/>
      <c r="E969" s="4"/>
      <c r="F969" s="4"/>
    </row>
    <row r="970" spans="1:6" ht="15.75" x14ac:dyDescent="0.3">
      <c r="A970" s="4"/>
      <c r="B970" s="4"/>
      <c r="C970" s="4"/>
      <c r="D970" s="4"/>
      <c r="E970" s="4"/>
      <c r="F970" s="4"/>
    </row>
    <row r="971" spans="1:6" ht="15.75" x14ac:dyDescent="0.3">
      <c r="A971" s="4"/>
      <c r="B971" s="4"/>
      <c r="C971" s="4"/>
      <c r="D971" s="4"/>
      <c r="E971" s="4"/>
      <c r="F971" s="4"/>
    </row>
    <row r="972" spans="1:6" ht="15.75" x14ac:dyDescent="0.3">
      <c r="A972" s="4"/>
      <c r="B972" s="4"/>
      <c r="C972" s="4"/>
      <c r="D972" s="4"/>
      <c r="E972" s="4"/>
      <c r="F972" s="4"/>
    </row>
    <row r="973" spans="1:6" ht="15.75" x14ac:dyDescent="0.3">
      <c r="A973" s="4"/>
      <c r="B973" s="4"/>
      <c r="C973" s="4"/>
      <c r="D973" s="4"/>
      <c r="E973" s="4"/>
      <c r="F973" s="4"/>
    </row>
    <row r="974" spans="1:6" ht="15.75" x14ac:dyDescent="0.3">
      <c r="A974" s="4"/>
      <c r="B974" s="4"/>
      <c r="C974" s="4"/>
      <c r="D974" s="4"/>
      <c r="E974" s="4"/>
      <c r="F974" s="4"/>
    </row>
    <row r="975" spans="1:6" ht="15.75" x14ac:dyDescent="0.3">
      <c r="A975" s="4"/>
      <c r="B975" s="4"/>
      <c r="C975" s="4"/>
      <c r="D975" s="4"/>
      <c r="E975" s="4"/>
      <c r="F975" s="4"/>
    </row>
    <row r="976" spans="1:6" ht="15.75" x14ac:dyDescent="0.3">
      <c r="A976" s="4"/>
      <c r="B976" s="4"/>
      <c r="C976" s="4"/>
      <c r="D976" s="4"/>
      <c r="E976" s="4"/>
      <c r="F976" s="4"/>
    </row>
    <row r="977" spans="1:6" ht="15.75" x14ac:dyDescent="0.3">
      <c r="A977" s="4"/>
      <c r="B977" s="4"/>
      <c r="C977" s="4"/>
      <c r="D977" s="4"/>
      <c r="E977" s="4"/>
      <c r="F977" s="4"/>
    </row>
    <row r="978" spans="1:6" ht="15.75" x14ac:dyDescent="0.3">
      <c r="A978" s="4"/>
      <c r="B978" s="4"/>
      <c r="C978" s="4"/>
      <c r="D978" s="4"/>
      <c r="E978" s="4"/>
      <c r="F978" s="4"/>
    </row>
    <row r="979" spans="1:6" ht="15.75" x14ac:dyDescent="0.3">
      <c r="A979" s="4"/>
      <c r="B979" s="4"/>
      <c r="C979" s="4"/>
      <c r="D979" s="4"/>
      <c r="E979" s="4"/>
      <c r="F979" s="4"/>
    </row>
    <row r="980" spans="1:6" ht="15.75" x14ac:dyDescent="0.3">
      <c r="A980" s="4"/>
      <c r="B980" s="4"/>
      <c r="C980" s="4"/>
      <c r="D980" s="4"/>
      <c r="E980" s="4"/>
      <c r="F980" s="4"/>
    </row>
    <row r="981" spans="1:6" ht="15.75" x14ac:dyDescent="0.3">
      <c r="A981" s="4"/>
      <c r="B981" s="4"/>
      <c r="C981" s="4"/>
      <c r="D981" s="4"/>
      <c r="E981" s="4"/>
      <c r="F981" s="4"/>
    </row>
    <row r="982" spans="1:6" ht="15.75" x14ac:dyDescent="0.3">
      <c r="A982" s="4"/>
      <c r="B982" s="4"/>
      <c r="C982" s="4"/>
      <c r="D982" s="4"/>
      <c r="E982" s="4"/>
      <c r="F982" s="4"/>
    </row>
    <row r="983" spans="1:6" ht="15.75" x14ac:dyDescent="0.3">
      <c r="A983" s="4"/>
      <c r="B983" s="4"/>
      <c r="C983" s="4"/>
      <c r="D983" s="4"/>
      <c r="E983" s="4"/>
      <c r="F983" s="4"/>
    </row>
    <row r="984" spans="1:6" ht="15.75" x14ac:dyDescent="0.3">
      <c r="A984" s="4"/>
      <c r="B984" s="4"/>
      <c r="C984" s="4"/>
      <c r="D984" s="4"/>
      <c r="E984" s="4"/>
      <c r="F984" s="4"/>
    </row>
    <row r="985" spans="1:6" ht="15.75" x14ac:dyDescent="0.3">
      <c r="A985" s="4"/>
      <c r="B985" s="4"/>
      <c r="C985" s="4"/>
      <c r="D985" s="4"/>
      <c r="E985" s="4"/>
      <c r="F985" s="4"/>
    </row>
    <row r="986" spans="1:6" ht="15.75" x14ac:dyDescent="0.3">
      <c r="A986" s="4"/>
      <c r="B986" s="4"/>
      <c r="C986" s="4"/>
      <c r="D986" s="4"/>
      <c r="E986" s="4"/>
      <c r="F986" s="4"/>
    </row>
    <row r="987" spans="1:6" ht="15.75" x14ac:dyDescent="0.3">
      <c r="A987" s="4"/>
      <c r="B987" s="4"/>
      <c r="C987" s="4"/>
      <c r="D987" s="4"/>
      <c r="E987" s="4"/>
      <c r="F987" s="4"/>
    </row>
    <row r="988" spans="1:6" ht="15.75" x14ac:dyDescent="0.3">
      <c r="A988" s="4"/>
      <c r="B988" s="4"/>
      <c r="C988" s="4"/>
      <c r="D988" s="4"/>
      <c r="E988" s="4"/>
      <c r="F988" s="4"/>
    </row>
    <row r="989" spans="1:6" ht="15.75" x14ac:dyDescent="0.3">
      <c r="A989" s="4"/>
      <c r="B989" s="4"/>
      <c r="C989" s="4"/>
      <c r="D989" s="4"/>
      <c r="E989" s="4"/>
      <c r="F989" s="4"/>
    </row>
    <row r="990" spans="1:6" ht="15.75" x14ac:dyDescent="0.3">
      <c r="A990" s="4"/>
      <c r="B990" s="4"/>
      <c r="C990" s="4"/>
      <c r="D990" s="4"/>
      <c r="E990" s="4"/>
      <c r="F990" s="4"/>
    </row>
    <row r="991" spans="1:6" ht="15.75" x14ac:dyDescent="0.3">
      <c r="A991" s="4"/>
      <c r="B991" s="4"/>
      <c r="C991" s="4"/>
      <c r="D991" s="4"/>
      <c r="E991" s="4"/>
      <c r="F991" s="4"/>
    </row>
    <row r="992" spans="1:6" ht="15.75" x14ac:dyDescent="0.3">
      <c r="A992" s="4"/>
      <c r="B992" s="4"/>
      <c r="C992" s="4"/>
      <c r="D992" s="4"/>
      <c r="E992" s="4"/>
      <c r="F992" s="4"/>
    </row>
    <row r="993" spans="1:6" ht="15.75" x14ac:dyDescent="0.3">
      <c r="A993" s="4"/>
      <c r="B993" s="4"/>
      <c r="C993" s="4"/>
      <c r="D993" s="4"/>
      <c r="E993" s="4"/>
      <c r="F993" s="4"/>
    </row>
    <row r="994" spans="1:6" ht="15.75" x14ac:dyDescent="0.3">
      <c r="A994" s="4"/>
      <c r="B994" s="4"/>
      <c r="C994" s="4"/>
      <c r="D994" s="4"/>
      <c r="E994" s="4"/>
      <c r="F994" s="4"/>
    </row>
    <row r="995" spans="1:6" ht="15.75" x14ac:dyDescent="0.3">
      <c r="A995" s="4"/>
      <c r="B995" s="4"/>
      <c r="C995" s="4"/>
      <c r="D995" s="4"/>
      <c r="E995" s="4"/>
      <c r="F995" s="4"/>
    </row>
    <row r="996" spans="1:6" ht="15.75" x14ac:dyDescent="0.3">
      <c r="A996" s="4"/>
      <c r="B996" s="4"/>
      <c r="C996" s="4"/>
      <c r="D996" s="4"/>
      <c r="E996" s="4"/>
      <c r="F996" s="4"/>
    </row>
    <row r="997" spans="1:6" ht="15.75" x14ac:dyDescent="0.3">
      <c r="A997" s="4"/>
      <c r="B997" s="4"/>
      <c r="C997" s="4"/>
      <c r="D997" s="4"/>
      <c r="E997" s="4"/>
      <c r="F997" s="4"/>
    </row>
    <row r="998" spans="1:6" ht="15.75" x14ac:dyDescent="0.3">
      <c r="A998" s="4"/>
      <c r="B998" s="4"/>
      <c r="C998" s="4"/>
      <c r="D998" s="4"/>
      <c r="E998" s="4"/>
      <c r="F998" s="4"/>
    </row>
    <row r="999" spans="1:6" ht="15.75" x14ac:dyDescent="0.3">
      <c r="A999" s="4"/>
      <c r="B999" s="4"/>
      <c r="C999" s="4"/>
      <c r="D999" s="4"/>
      <c r="E999" s="4"/>
      <c r="F999" s="4"/>
    </row>
    <row r="1000" spans="1:6" ht="15.75" x14ac:dyDescent="0.3">
      <c r="A1000" s="4"/>
      <c r="B1000" s="4"/>
      <c r="C1000" s="4"/>
      <c r="D1000" s="4"/>
      <c r="E1000" s="4"/>
      <c r="F1000" s="4"/>
    </row>
    <row r="1001" spans="1:6" ht="15.75" x14ac:dyDescent="0.3">
      <c r="A1001" s="4"/>
      <c r="B1001" s="4"/>
      <c r="C1001" s="4"/>
      <c r="D1001" s="4"/>
      <c r="E1001" s="4"/>
      <c r="F1001" s="4"/>
    </row>
    <row r="1002" spans="1:6" ht="15.75" x14ac:dyDescent="0.3">
      <c r="A1002" s="4"/>
      <c r="B1002" s="4"/>
      <c r="C1002" s="4"/>
      <c r="D1002" s="4"/>
      <c r="E1002" s="4"/>
      <c r="F1002" s="4"/>
    </row>
    <row r="1003" spans="1:6" ht="15.75" x14ac:dyDescent="0.3">
      <c r="A1003" s="4"/>
      <c r="B1003" s="4"/>
      <c r="C1003" s="4"/>
      <c r="D1003" s="4"/>
      <c r="E1003" s="4"/>
      <c r="F1003" s="4"/>
    </row>
    <row r="1004" spans="1:6" ht="15.75" x14ac:dyDescent="0.3">
      <c r="A1004" s="4"/>
      <c r="B1004" s="4"/>
      <c r="C1004" s="4"/>
      <c r="D1004" s="4"/>
      <c r="E1004" s="4"/>
      <c r="F1004" s="4"/>
    </row>
    <row r="1005" spans="1:6" ht="15.75" x14ac:dyDescent="0.3">
      <c r="A1005" s="4"/>
      <c r="B1005" s="4"/>
      <c r="C1005" s="4"/>
      <c r="D1005" s="4"/>
      <c r="E1005" s="4"/>
      <c r="F1005" s="4"/>
    </row>
    <row r="1006" spans="1:6" ht="15.75" x14ac:dyDescent="0.3">
      <c r="A1006" s="4"/>
      <c r="B1006" s="4"/>
      <c r="C1006" s="4"/>
      <c r="D1006" s="4"/>
      <c r="E1006" s="4"/>
      <c r="F1006" s="4"/>
    </row>
    <row r="1007" spans="1:6" ht="15.75" x14ac:dyDescent="0.3">
      <c r="A1007" s="4"/>
      <c r="B1007" s="4"/>
      <c r="C1007" s="4"/>
      <c r="D1007" s="4"/>
      <c r="E1007" s="4"/>
      <c r="F1007" s="4"/>
    </row>
    <row r="1008" spans="1:6" ht="15.75" x14ac:dyDescent="0.3">
      <c r="A1008" s="4"/>
      <c r="B1008" s="4"/>
      <c r="C1008" s="4"/>
      <c r="D1008" s="4"/>
      <c r="E1008" s="4"/>
      <c r="F1008" s="4"/>
    </row>
    <row r="1009" spans="1:6" ht="15.75" x14ac:dyDescent="0.3">
      <c r="A1009" s="4"/>
      <c r="B1009" s="4"/>
      <c r="C1009" s="4"/>
      <c r="D1009" s="4"/>
      <c r="E1009" s="4"/>
      <c r="F1009" s="4"/>
    </row>
    <row r="1010" spans="1:6" ht="15.75" x14ac:dyDescent="0.3">
      <c r="A1010" s="4"/>
      <c r="B1010" s="4"/>
      <c r="C1010" s="4"/>
      <c r="D1010" s="4"/>
      <c r="E1010" s="4"/>
      <c r="F1010" s="4"/>
    </row>
    <row r="1011" spans="1:6" ht="15.75" x14ac:dyDescent="0.3">
      <c r="A1011" s="4"/>
      <c r="B1011" s="4"/>
      <c r="C1011" s="4"/>
      <c r="D1011" s="4"/>
      <c r="E1011" s="4"/>
      <c r="F1011" s="4"/>
    </row>
    <row r="1012" spans="1:6" ht="15.75" x14ac:dyDescent="0.3">
      <c r="A1012" s="4"/>
      <c r="B1012" s="4"/>
      <c r="C1012" s="4"/>
      <c r="D1012" s="4"/>
      <c r="E1012" s="4"/>
      <c r="F1012" s="4"/>
    </row>
    <row r="1013" spans="1:6" ht="15.75" x14ac:dyDescent="0.3">
      <c r="A1013" s="4"/>
      <c r="B1013" s="4"/>
      <c r="C1013" s="4"/>
      <c r="D1013" s="4"/>
      <c r="E1013" s="4"/>
      <c r="F1013" s="4"/>
    </row>
    <row r="1014" spans="1:6" ht="15.75" x14ac:dyDescent="0.3">
      <c r="A1014" s="4"/>
      <c r="B1014" s="4"/>
      <c r="C1014" s="4"/>
      <c r="D1014" s="4"/>
      <c r="E1014" s="4"/>
      <c r="F1014" s="4"/>
    </row>
    <row r="1015" spans="1:6" ht="15.75" x14ac:dyDescent="0.3">
      <c r="A1015" s="4"/>
      <c r="B1015" s="4"/>
      <c r="C1015" s="4"/>
      <c r="D1015" s="4"/>
      <c r="E1015" s="4"/>
      <c r="F1015" s="4"/>
    </row>
    <row r="1016" spans="1:6" ht="15.75" x14ac:dyDescent="0.3">
      <c r="A1016" s="4"/>
      <c r="B1016" s="4"/>
      <c r="C1016" s="4"/>
      <c r="D1016" s="4"/>
      <c r="E1016" s="4"/>
      <c r="F1016" s="4"/>
    </row>
    <row r="1017" spans="1:6" ht="15.75" x14ac:dyDescent="0.3">
      <c r="A1017" s="4"/>
      <c r="B1017" s="4"/>
      <c r="C1017" s="4"/>
      <c r="D1017" s="4"/>
      <c r="E1017" s="4"/>
      <c r="F1017" s="4"/>
    </row>
    <row r="1018" spans="1:6" ht="15.75" x14ac:dyDescent="0.3">
      <c r="A1018" s="4"/>
      <c r="B1018" s="4"/>
      <c r="C1018" s="4"/>
      <c r="D1018" s="4"/>
      <c r="E1018" s="4"/>
      <c r="F1018" s="4"/>
    </row>
    <row r="1019" spans="1:6" ht="15.75" x14ac:dyDescent="0.3">
      <c r="A1019" s="4"/>
      <c r="B1019" s="4"/>
      <c r="C1019" s="4"/>
      <c r="D1019" s="4"/>
      <c r="E1019" s="4"/>
      <c r="F1019" s="4"/>
    </row>
    <row r="1020" spans="1:6" ht="15.75" x14ac:dyDescent="0.3">
      <c r="A1020" s="4"/>
      <c r="B1020" s="4"/>
      <c r="C1020" s="4"/>
      <c r="D1020" s="4"/>
      <c r="E1020" s="4"/>
      <c r="F1020" s="4"/>
    </row>
    <row r="1021" spans="1:6" ht="15.75" x14ac:dyDescent="0.3">
      <c r="A1021" s="4"/>
      <c r="B1021" s="4"/>
      <c r="C1021" s="4"/>
      <c r="D1021" s="4"/>
      <c r="E1021" s="4"/>
      <c r="F1021" s="4"/>
    </row>
    <row r="1022" spans="1:6" ht="15.75" x14ac:dyDescent="0.3">
      <c r="A1022" s="4"/>
      <c r="B1022" s="4"/>
      <c r="C1022" s="4"/>
      <c r="D1022" s="4"/>
      <c r="E1022" s="4"/>
      <c r="F1022" s="4"/>
    </row>
    <row r="1023" spans="1:6" ht="15.75" x14ac:dyDescent="0.3">
      <c r="A1023" s="4"/>
      <c r="B1023" s="4"/>
      <c r="C1023" s="4"/>
      <c r="D1023" s="4"/>
      <c r="E1023" s="4"/>
      <c r="F1023" s="4"/>
    </row>
    <row r="1024" spans="1:6" ht="15.75" x14ac:dyDescent="0.3">
      <c r="A1024" s="4"/>
      <c r="B1024" s="4"/>
      <c r="C1024" s="4"/>
      <c r="D1024" s="4"/>
      <c r="E1024" s="4"/>
      <c r="F1024" s="4"/>
    </row>
    <row r="1025" spans="1:6" ht="15.75" x14ac:dyDescent="0.3">
      <c r="A1025" s="4"/>
      <c r="B1025" s="4"/>
      <c r="C1025" s="4"/>
      <c r="D1025" s="4"/>
      <c r="E1025" s="4"/>
      <c r="F1025" s="4"/>
    </row>
    <row r="1026" spans="1:6" ht="15.75" x14ac:dyDescent="0.3">
      <c r="A1026" s="4"/>
      <c r="B1026" s="4"/>
      <c r="C1026" s="4"/>
      <c r="D1026" s="4"/>
      <c r="E1026" s="4"/>
      <c r="F1026" s="4"/>
    </row>
    <row r="1027" spans="1:6" ht="15.75" x14ac:dyDescent="0.3">
      <c r="A1027" s="4"/>
      <c r="B1027" s="4"/>
      <c r="C1027" s="4"/>
      <c r="D1027" s="4"/>
      <c r="E1027" s="4"/>
      <c r="F1027" s="4"/>
    </row>
    <row r="1028" spans="1:6" ht="15.75" x14ac:dyDescent="0.3">
      <c r="A1028" s="4"/>
      <c r="B1028" s="4"/>
      <c r="C1028" s="4"/>
      <c r="D1028" s="4"/>
      <c r="E1028" s="4"/>
      <c r="F1028" s="4"/>
    </row>
    <row r="1029" spans="1:6" ht="15.75" x14ac:dyDescent="0.3">
      <c r="A1029" s="4"/>
      <c r="B1029" s="4"/>
      <c r="C1029" s="4"/>
      <c r="D1029" s="4"/>
      <c r="E1029" s="4"/>
      <c r="F1029" s="4"/>
    </row>
    <row r="1030" spans="1:6" ht="15.75" x14ac:dyDescent="0.3">
      <c r="A1030" s="4"/>
      <c r="B1030" s="4"/>
      <c r="C1030" s="4"/>
      <c r="D1030" s="4"/>
      <c r="E1030" s="4"/>
      <c r="F1030" s="4"/>
    </row>
    <row r="1031" spans="1:6" ht="15.75" x14ac:dyDescent="0.3">
      <c r="A1031" s="4"/>
      <c r="B1031" s="4"/>
      <c r="C1031" s="4"/>
      <c r="D1031" s="4"/>
      <c r="E1031" s="4"/>
      <c r="F1031" s="4"/>
    </row>
    <row r="1032" spans="1:6" ht="15.75" x14ac:dyDescent="0.3">
      <c r="A1032" s="4"/>
      <c r="B1032" s="4"/>
      <c r="C1032" s="4"/>
      <c r="D1032" s="4"/>
      <c r="E1032" s="4"/>
      <c r="F1032" s="4"/>
    </row>
    <row r="1033" spans="1:6" ht="15.75" x14ac:dyDescent="0.3">
      <c r="A1033" s="4"/>
      <c r="B1033" s="4"/>
      <c r="C1033" s="4"/>
      <c r="D1033" s="4"/>
      <c r="E1033" s="4"/>
      <c r="F1033" s="4"/>
    </row>
    <row r="1034" spans="1:6" ht="15.75" x14ac:dyDescent="0.3">
      <c r="A1034" s="4"/>
      <c r="B1034" s="4"/>
      <c r="C1034" s="4"/>
      <c r="D1034" s="4"/>
      <c r="E1034" s="4"/>
      <c r="F1034" s="4"/>
    </row>
    <row r="1035" spans="1:6" ht="15.75" x14ac:dyDescent="0.3">
      <c r="A1035" s="4"/>
      <c r="B1035" s="4"/>
      <c r="C1035" s="4"/>
      <c r="D1035" s="4"/>
      <c r="E1035" s="4"/>
      <c r="F1035" s="4"/>
    </row>
    <row r="1036" spans="1:6" ht="15.75" x14ac:dyDescent="0.3">
      <c r="A1036" s="4"/>
      <c r="B1036" s="4"/>
      <c r="C1036" s="4"/>
      <c r="D1036" s="4"/>
      <c r="E1036" s="4"/>
      <c r="F1036" s="4"/>
    </row>
    <row r="1037" spans="1:6" ht="15.75" x14ac:dyDescent="0.3">
      <c r="A1037" s="4"/>
      <c r="B1037" s="4"/>
      <c r="C1037" s="4"/>
      <c r="D1037" s="4"/>
      <c r="E1037" s="4"/>
      <c r="F1037" s="4"/>
    </row>
    <row r="1038" spans="1:6" ht="15.75" x14ac:dyDescent="0.3">
      <c r="A1038" s="4"/>
      <c r="B1038" s="4"/>
      <c r="C1038" s="4"/>
      <c r="D1038" s="4"/>
      <c r="E1038" s="4"/>
      <c r="F1038" s="4"/>
    </row>
    <row r="1039" spans="1:6" ht="15.75" x14ac:dyDescent="0.3">
      <c r="A1039" s="4"/>
      <c r="B1039" s="4"/>
      <c r="C1039" s="4"/>
      <c r="D1039" s="4"/>
      <c r="E1039" s="4"/>
      <c r="F1039" s="4"/>
    </row>
    <row r="1040" spans="1:6" ht="15.75" x14ac:dyDescent="0.3">
      <c r="A1040" s="4"/>
      <c r="B1040" s="4"/>
      <c r="C1040" s="4"/>
      <c r="D1040" s="4"/>
      <c r="E1040" s="4"/>
      <c r="F1040" s="4"/>
    </row>
    <row r="1041" spans="1:6" ht="15.75" x14ac:dyDescent="0.3">
      <c r="A1041" s="4"/>
      <c r="B1041" s="4"/>
      <c r="C1041" s="4"/>
      <c r="D1041" s="4"/>
      <c r="E1041" s="4"/>
      <c r="F1041" s="4"/>
    </row>
    <row r="1042" spans="1:6" ht="15.75" x14ac:dyDescent="0.3">
      <c r="A1042" s="4"/>
      <c r="B1042" s="4"/>
      <c r="C1042" s="4"/>
      <c r="D1042" s="4"/>
      <c r="E1042" s="4"/>
      <c r="F1042" s="4"/>
    </row>
    <row r="1043" spans="1:6" ht="15.75" x14ac:dyDescent="0.3">
      <c r="A1043" s="4"/>
      <c r="B1043" s="4"/>
      <c r="C1043" s="4"/>
      <c r="D1043" s="4"/>
      <c r="E1043" s="4"/>
      <c r="F1043" s="4"/>
    </row>
    <row r="1044" spans="1:6" ht="15.75" x14ac:dyDescent="0.3">
      <c r="A1044" s="4"/>
      <c r="B1044" s="4"/>
      <c r="C1044" s="4"/>
      <c r="D1044" s="4"/>
      <c r="E1044" s="4"/>
      <c r="F1044" s="4"/>
    </row>
    <row r="1045" spans="1:6" ht="15.75" x14ac:dyDescent="0.3">
      <c r="A1045" s="4"/>
      <c r="B1045" s="4"/>
      <c r="C1045" s="4"/>
      <c r="D1045" s="4"/>
      <c r="E1045" s="4"/>
      <c r="F1045" s="4"/>
    </row>
    <row r="1046" spans="1:6" ht="15.75" x14ac:dyDescent="0.3">
      <c r="A1046" s="4"/>
      <c r="B1046" s="4"/>
      <c r="C1046" s="4"/>
      <c r="D1046" s="4"/>
      <c r="E1046" s="4"/>
      <c r="F1046" s="4"/>
    </row>
    <row r="1047" spans="1:6" ht="15.75" x14ac:dyDescent="0.3">
      <c r="A1047" s="4"/>
      <c r="B1047" s="4"/>
      <c r="C1047" s="4"/>
      <c r="D1047" s="4"/>
      <c r="E1047" s="4"/>
      <c r="F1047" s="4"/>
    </row>
    <row r="1048" spans="1:6" ht="15.75" x14ac:dyDescent="0.3">
      <c r="A1048" s="4"/>
      <c r="B1048" s="4"/>
      <c r="C1048" s="4"/>
      <c r="D1048" s="4"/>
      <c r="E1048" s="4"/>
      <c r="F1048" s="4"/>
    </row>
    <row r="1049" spans="1:6" ht="15.75" x14ac:dyDescent="0.3">
      <c r="A1049" s="4"/>
      <c r="B1049" s="4"/>
      <c r="C1049" s="4"/>
      <c r="D1049" s="4"/>
      <c r="E1049" s="4"/>
      <c r="F1049" s="4"/>
    </row>
    <row r="1050" spans="1:6" ht="15.75" x14ac:dyDescent="0.3">
      <c r="A1050" s="4"/>
      <c r="B1050" s="4"/>
      <c r="C1050" s="4"/>
      <c r="D1050" s="4"/>
      <c r="E1050" s="4"/>
      <c r="F1050" s="4"/>
    </row>
    <row r="1051" spans="1:6" ht="15.75" x14ac:dyDescent="0.3">
      <c r="A1051" s="4"/>
      <c r="B1051" s="4"/>
      <c r="C1051" s="4"/>
      <c r="D1051" s="4"/>
      <c r="E1051" s="4"/>
      <c r="F1051" s="4"/>
    </row>
    <row r="1052" spans="1:6" ht="15.75" x14ac:dyDescent="0.3">
      <c r="A1052" s="4"/>
      <c r="B1052" s="4"/>
      <c r="C1052" s="4"/>
      <c r="D1052" s="4"/>
      <c r="E1052" s="4"/>
      <c r="F1052" s="4"/>
    </row>
    <row r="1053" spans="1:6" ht="15.75" x14ac:dyDescent="0.3">
      <c r="A1053" s="4"/>
      <c r="B1053" s="4"/>
      <c r="C1053" s="4"/>
      <c r="D1053" s="4"/>
      <c r="E1053" s="4"/>
      <c r="F1053" s="4"/>
    </row>
    <row r="1054" spans="1:6" ht="15.75" x14ac:dyDescent="0.3">
      <c r="A1054" s="4"/>
      <c r="B1054" s="4"/>
      <c r="C1054" s="4"/>
      <c r="D1054" s="4"/>
      <c r="E1054" s="4"/>
      <c r="F1054" s="4"/>
    </row>
    <row r="1055" spans="1:6" ht="15.75" x14ac:dyDescent="0.3">
      <c r="A1055" s="4"/>
      <c r="B1055" s="4"/>
      <c r="C1055" s="4"/>
      <c r="D1055" s="4"/>
      <c r="E1055" s="4"/>
      <c r="F1055" s="4"/>
    </row>
    <row r="1056" spans="1:6" ht="15.75" x14ac:dyDescent="0.3">
      <c r="A1056" s="4"/>
      <c r="B1056" s="4"/>
      <c r="C1056" s="4"/>
      <c r="D1056" s="4"/>
      <c r="E1056" s="4"/>
      <c r="F1056" s="4"/>
    </row>
    <row r="1057" spans="1:6" ht="15.75" x14ac:dyDescent="0.3">
      <c r="A1057" s="4"/>
      <c r="B1057" s="4"/>
      <c r="C1057" s="4"/>
      <c r="D1057" s="4"/>
      <c r="E1057" s="4"/>
      <c r="F1057" s="4"/>
    </row>
    <row r="1058" spans="1:6" ht="15.75" x14ac:dyDescent="0.3">
      <c r="A1058" s="4"/>
      <c r="B1058" s="4"/>
      <c r="C1058" s="4"/>
      <c r="D1058" s="4"/>
      <c r="E1058" s="4"/>
      <c r="F1058" s="4"/>
    </row>
    <row r="1059" spans="1:6" ht="15.75" x14ac:dyDescent="0.3">
      <c r="A1059" s="4"/>
      <c r="B1059" s="4"/>
      <c r="C1059" s="4"/>
      <c r="D1059" s="4"/>
      <c r="E1059" s="4"/>
      <c r="F1059" s="4"/>
    </row>
    <row r="1060" spans="1:6" ht="15.75" x14ac:dyDescent="0.3">
      <c r="A1060" s="4"/>
      <c r="B1060" s="4"/>
      <c r="C1060" s="4"/>
      <c r="D1060" s="4"/>
      <c r="E1060" s="4"/>
      <c r="F1060" s="4"/>
    </row>
    <row r="1061" spans="1:6" ht="15.75" x14ac:dyDescent="0.3">
      <c r="A1061" s="4"/>
      <c r="B1061" s="4"/>
      <c r="C1061" s="4"/>
      <c r="D1061" s="4"/>
      <c r="E1061" s="4"/>
      <c r="F1061" s="4"/>
    </row>
    <row r="1062" spans="1:6" ht="15.75" x14ac:dyDescent="0.3">
      <c r="A1062" s="4"/>
      <c r="B1062" s="4"/>
      <c r="C1062" s="4"/>
      <c r="D1062" s="4"/>
      <c r="E1062" s="4"/>
      <c r="F1062" s="4"/>
    </row>
    <row r="1063" spans="1:6" ht="15.75" x14ac:dyDescent="0.3">
      <c r="A1063" s="4"/>
      <c r="B1063" s="4"/>
      <c r="C1063" s="4"/>
      <c r="D1063" s="4"/>
      <c r="E1063" s="4"/>
      <c r="F1063" s="4"/>
    </row>
    <row r="1064" spans="1:6" ht="15.75" x14ac:dyDescent="0.3">
      <c r="A1064" s="4"/>
      <c r="B1064" s="4"/>
      <c r="C1064" s="4"/>
      <c r="D1064" s="4"/>
      <c r="E1064" s="4"/>
      <c r="F1064" s="4"/>
    </row>
    <row r="1065" spans="1:6" ht="15.75" x14ac:dyDescent="0.3">
      <c r="A1065" s="4"/>
      <c r="B1065" s="4"/>
      <c r="C1065" s="4"/>
      <c r="D1065" s="4"/>
      <c r="E1065" s="4"/>
      <c r="F1065" s="4"/>
    </row>
    <row r="1066" spans="1:6" ht="15.75" x14ac:dyDescent="0.3">
      <c r="A1066" s="4"/>
      <c r="B1066" s="4"/>
      <c r="C1066" s="4"/>
      <c r="D1066" s="4"/>
      <c r="E1066" s="4"/>
      <c r="F1066" s="4"/>
    </row>
    <row r="1067" spans="1:6" ht="15.75" x14ac:dyDescent="0.3">
      <c r="A1067" s="4"/>
      <c r="B1067" s="4"/>
      <c r="C1067" s="4"/>
      <c r="D1067" s="4"/>
      <c r="E1067" s="4"/>
      <c r="F1067" s="4"/>
    </row>
    <row r="1068" spans="1:6" ht="15.75" x14ac:dyDescent="0.3">
      <c r="A1068" s="4"/>
      <c r="B1068" s="4"/>
      <c r="C1068" s="4"/>
      <c r="D1068" s="4"/>
      <c r="E1068" s="4"/>
      <c r="F1068" s="4"/>
    </row>
    <row r="1069" spans="1:6" ht="15.75" x14ac:dyDescent="0.3">
      <c r="A1069" s="4"/>
      <c r="B1069" s="4"/>
      <c r="C1069" s="4"/>
      <c r="D1069" s="4"/>
      <c r="E1069" s="4"/>
      <c r="F1069" s="4"/>
    </row>
    <row r="1070" spans="1:6" ht="15.75" x14ac:dyDescent="0.3">
      <c r="A1070" s="4"/>
      <c r="B1070" s="4"/>
      <c r="C1070" s="4"/>
      <c r="D1070" s="4"/>
      <c r="E1070" s="4"/>
      <c r="F1070" s="4"/>
    </row>
    <row r="1071" spans="1:6" ht="15.75" x14ac:dyDescent="0.3">
      <c r="A1071" s="4"/>
      <c r="B1071" s="4"/>
      <c r="C1071" s="4"/>
      <c r="D1071" s="4"/>
      <c r="E1071" s="4"/>
      <c r="F1071" s="4"/>
    </row>
    <row r="1072" spans="1:6" ht="15.75" x14ac:dyDescent="0.3">
      <c r="A1072" s="4"/>
      <c r="B1072" s="4"/>
      <c r="C1072" s="4"/>
      <c r="D1072" s="4"/>
      <c r="E1072" s="4"/>
      <c r="F1072" s="4"/>
    </row>
    <row r="1073" spans="1:6" ht="15.75" x14ac:dyDescent="0.3">
      <c r="A1073" s="4"/>
      <c r="B1073" s="4"/>
      <c r="C1073" s="4"/>
      <c r="D1073" s="4"/>
      <c r="E1073" s="4"/>
      <c r="F1073" s="4"/>
    </row>
    <row r="1074" spans="1:6" ht="15.75" x14ac:dyDescent="0.3">
      <c r="A1074" s="4"/>
      <c r="B1074" s="4"/>
      <c r="C1074" s="4"/>
      <c r="D1074" s="4"/>
      <c r="E1074" s="4"/>
      <c r="F1074" s="4"/>
    </row>
    <row r="1075" spans="1:6" ht="15.75" x14ac:dyDescent="0.3">
      <c r="A1075" s="4"/>
      <c r="B1075" s="4"/>
      <c r="C1075" s="4"/>
      <c r="D1075" s="4"/>
      <c r="E1075" s="4"/>
      <c r="F1075" s="4"/>
    </row>
    <row r="1076" spans="1:6" ht="15.75" x14ac:dyDescent="0.3">
      <c r="A1076" s="4"/>
      <c r="B1076" s="4"/>
      <c r="C1076" s="4"/>
      <c r="D1076" s="4"/>
      <c r="E1076" s="4"/>
      <c r="F1076" s="4"/>
    </row>
    <row r="1077" spans="1:6" ht="15.75" x14ac:dyDescent="0.3">
      <c r="A1077" s="4"/>
      <c r="B1077" s="4"/>
      <c r="C1077" s="4"/>
      <c r="D1077" s="4"/>
      <c r="E1077" s="4"/>
      <c r="F1077" s="4"/>
    </row>
    <row r="1078" spans="1:6" ht="15.75" x14ac:dyDescent="0.3">
      <c r="A1078" s="4"/>
      <c r="B1078" s="4"/>
      <c r="C1078" s="4"/>
      <c r="D1078" s="4"/>
      <c r="E1078" s="4"/>
      <c r="F1078" s="4"/>
    </row>
    <row r="1079" spans="1:6" ht="15.75" x14ac:dyDescent="0.3">
      <c r="A1079" s="4"/>
      <c r="B1079" s="4"/>
      <c r="C1079" s="4"/>
      <c r="D1079" s="4"/>
      <c r="E1079" s="4"/>
      <c r="F1079" s="4"/>
    </row>
    <row r="1080" spans="1:6" ht="15.75" x14ac:dyDescent="0.3">
      <c r="A1080" s="4"/>
      <c r="B1080" s="4"/>
      <c r="C1080" s="4"/>
      <c r="D1080" s="4"/>
      <c r="E1080" s="4"/>
      <c r="F1080" s="4"/>
    </row>
    <row r="1081" spans="1:6" ht="15.75" x14ac:dyDescent="0.3">
      <c r="A1081" s="4"/>
      <c r="B1081" s="4"/>
      <c r="C1081" s="4"/>
      <c r="D1081" s="4"/>
      <c r="E1081" s="4"/>
      <c r="F1081" s="4"/>
    </row>
    <row r="1082" spans="1:6" ht="15.75" x14ac:dyDescent="0.3">
      <c r="A1082" s="4"/>
      <c r="B1082" s="4"/>
      <c r="C1082" s="4"/>
      <c r="D1082" s="4"/>
      <c r="E1082" s="4"/>
      <c r="F1082" s="4"/>
    </row>
    <row r="1083" spans="1:6" ht="15.75" x14ac:dyDescent="0.3">
      <c r="A1083" s="4"/>
      <c r="B1083" s="4"/>
      <c r="C1083" s="4"/>
      <c r="D1083" s="4"/>
      <c r="E1083" s="4"/>
      <c r="F1083" s="4"/>
    </row>
    <row r="1084" spans="1:6" ht="15.75" x14ac:dyDescent="0.3">
      <c r="A1084" s="4"/>
      <c r="B1084" s="4"/>
      <c r="C1084" s="4"/>
      <c r="D1084" s="4"/>
      <c r="E1084" s="4"/>
      <c r="F1084" s="4"/>
    </row>
    <row r="1085" spans="1:6" ht="15.75" x14ac:dyDescent="0.3">
      <c r="A1085" s="4"/>
      <c r="B1085" s="4"/>
      <c r="C1085" s="4"/>
      <c r="D1085" s="4"/>
      <c r="E1085" s="4"/>
      <c r="F1085" s="4"/>
    </row>
    <row r="1086" spans="1:6" ht="15.75" x14ac:dyDescent="0.3">
      <c r="A1086" s="4"/>
      <c r="B1086" s="4"/>
      <c r="C1086" s="4"/>
      <c r="D1086" s="4"/>
      <c r="E1086" s="4"/>
      <c r="F1086" s="4"/>
    </row>
    <row r="1087" spans="1:6" ht="15.75" x14ac:dyDescent="0.3">
      <c r="A1087" s="4"/>
      <c r="B1087" s="4"/>
      <c r="C1087" s="4"/>
      <c r="D1087" s="4"/>
      <c r="E1087" s="4"/>
      <c r="F1087" s="4"/>
    </row>
    <row r="1088" spans="1:6" ht="15.75" x14ac:dyDescent="0.3">
      <c r="A1088" s="4"/>
      <c r="B1088" s="4"/>
      <c r="C1088" s="4"/>
      <c r="D1088" s="4"/>
      <c r="E1088" s="4"/>
      <c r="F1088" s="4"/>
    </row>
    <row r="1089" spans="1:6" ht="15.75" x14ac:dyDescent="0.3">
      <c r="A1089" s="4"/>
      <c r="B1089" s="4"/>
      <c r="C1089" s="4"/>
      <c r="D1089" s="4"/>
      <c r="E1089" s="4"/>
      <c r="F1089" s="4"/>
    </row>
    <row r="1090" spans="1:6" ht="15.75" x14ac:dyDescent="0.3">
      <c r="A1090" s="4"/>
      <c r="B1090" s="4"/>
      <c r="C1090" s="4"/>
      <c r="D1090" s="4"/>
      <c r="E1090" s="4"/>
      <c r="F1090" s="4"/>
    </row>
    <row r="1091" spans="1:6" ht="15.75" x14ac:dyDescent="0.3">
      <c r="A1091" s="4"/>
      <c r="B1091" s="4"/>
      <c r="C1091" s="4"/>
      <c r="D1091" s="4"/>
      <c r="E1091" s="4"/>
      <c r="F1091" s="4"/>
    </row>
    <row r="1092" spans="1:6" ht="15.75" x14ac:dyDescent="0.3">
      <c r="A1092" s="4"/>
      <c r="B1092" s="4"/>
      <c r="C1092" s="4"/>
      <c r="D1092" s="4"/>
      <c r="E1092" s="4"/>
      <c r="F1092" s="4"/>
    </row>
    <row r="1093" spans="1:6" ht="15.75" x14ac:dyDescent="0.3">
      <c r="A1093" s="4"/>
      <c r="B1093" s="4"/>
      <c r="C1093" s="4"/>
      <c r="D1093" s="4"/>
      <c r="E1093" s="4"/>
      <c r="F1093" s="4"/>
    </row>
    <row r="1094" spans="1:6" ht="15.75" x14ac:dyDescent="0.3">
      <c r="A1094" s="4"/>
      <c r="B1094" s="4"/>
      <c r="C1094" s="4"/>
      <c r="D1094" s="4"/>
      <c r="E1094" s="4"/>
      <c r="F1094" s="4"/>
    </row>
    <row r="1095" spans="1:6" ht="15.75" x14ac:dyDescent="0.3">
      <c r="A1095" s="4"/>
      <c r="B1095" s="4"/>
      <c r="C1095" s="4"/>
      <c r="D1095" s="4"/>
      <c r="E1095" s="4"/>
      <c r="F1095" s="4"/>
    </row>
    <row r="1096" spans="1:6" ht="15.75" x14ac:dyDescent="0.3">
      <c r="A1096" s="4"/>
      <c r="B1096" s="4"/>
      <c r="C1096" s="4"/>
      <c r="D1096" s="4"/>
      <c r="E1096" s="4"/>
      <c r="F1096" s="4"/>
    </row>
    <row r="1097" spans="1:6" ht="15.75" x14ac:dyDescent="0.3">
      <c r="A1097" s="4"/>
      <c r="B1097" s="4"/>
      <c r="C1097" s="4"/>
      <c r="D1097" s="4"/>
      <c r="E1097" s="4"/>
      <c r="F1097" s="4"/>
    </row>
    <row r="1098" spans="1:6" ht="15.75" x14ac:dyDescent="0.3">
      <c r="A1098" s="4"/>
      <c r="B1098" s="4"/>
      <c r="C1098" s="4"/>
      <c r="D1098" s="4"/>
      <c r="E1098" s="4"/>
      <c r="F1098" s="4"/>
    </row>
    <row r="1099" spans="1:6" ht="15.75" x14ac:dyDescent="0.3">
      <c r="A1099" s="4"/>
      <c r="B1099" s="4"/>
      <c r="C1099" s="4"/>
      <c r="D1099" s="4"/>
      <c r="E1099" s="4"/>
      <c r="F1099" s="4"/>
    </row>
    <row r="1100" spans="1:6" ht="15.75" x14ac:dyDescent="0.3">
      <c r="A1100" s="4"/>
      <c r="B1100" s="4"/>
      <c r="C1100" s="4"/>
      <c r="D1100" s="4"/>
      <c r="E1100" s="4"/>
      <c r="F1100" s="4"/>
    </row>
    <row r="1101" spans="1:6" ht="15.75" x14ac:dyDescent="0.3">
      <c r="A1101" s="4"/>
      <c r="B1101" s="4"/>
      <c r="C1101" s="4"/>
      <c r="D1101" s="4"/>
      <c r="E1101" s="4"/>
      <c r="F1101" s="4"/>
    </row>
    <row r="1102" spans="1:6" ht="15.75" x14ac:dyDescent="0.3">
      <c r="A1102" s="4"/>
      <c r="B1102" s="4"/>
      <c r="C1102" s="4"/>
      <c r="D1102" s="4"/>
      <c r="E1102" s="4"/>
      <c r="F1102" s="4"/>
    </row>
    <row r="1103" spans="1:6" ht="15.75" x14ac:dyDescent="0.3">
      <c r="A1103" s="4"/>
      <c r="B1103" s="4"/>
      <c r="C1103" s="4"/>
      <c r="D1103" s="4"/>
      <c r="E1103" s="4"/>
      <c r="F1103" s="4"/>
    </row>
    <row r="1104" spans="1:6" ht="15.75" x14ac:dyDescent="0.3">
      <c r="A1104" s="4"/>
      <c r="B1104" s="4"/>
      <c r="C1104" s="4"/>
      <c r="D1104" s="4"/>
      <c r="E1104" s="4"/>
      <c r="F1104" s="4"/>
    </row>
    <row r="1105" spans="1:6" ht="15.75" x14ac:dyDescent="0.3">
      <c r="A1105" s="4"/>
      <c r="B1105" s="4"/>
      <c r="C1105" s="4"/>
      <c r="D1105" s="4"/>
      <c r="E1105" s="4"/>
      <c r="F1105" s="4"/>
    </row>
    <row r="1106" spans="1:6" ht="15.75" x14ac:dyDescent="0.3">
      <c r="A1106" s="4"/>
      <c r="B1106" s="4"/>
      <c r="C1106" s="4"/>
      <c r="D1106" s="4"/>
      <c r="E1106" s="4"/>
      <c r="F1106" s="4"/>
    </row>
    <row r="1107" spans="1:6" ht="15.75" x14ac:dyDescent="0.3">
      <c r="A1107" s="4"/>
      <c r="B1107" s="4"/>
      <c r="C1107" s="4"/>
      <c r="D1107" s="4"/>
      <c r="E1107" s="4"/>
      <c r="F1107" s="4"/>
    </row>
    <row r="1108" spans="1:6" ht="15.75" x14ac:dyDescent="0.3">
      <c r="A1108" s="4"/>
      <c r="B1108" s="4"/>
      <c r="C1108" s="4"/>
      <c r="D1108" s="4"/>
      <c r="E1108" s="4"/>
      <c r="F1108" s="4"/>
    </row>
    <row r="1109" spans="1:6" ht="15.75" x14ac:dyDescent="0.3">
      <c r="A1109" s="4"/>
      <c r="B1109" s="4"/>
      <c r="C1109" s="4"/>
      <c r="D1109" s="4"/>
      <c r="E1109" s="4"/>
      <c r="F1109" s="4"/>
    </row>
    <row r="1110" spans="1:6" ht="15.75" x14ac:dyDescent="0.3">
      <c r="A1110" s="4"/>
      <c r="B1110" s="4"/>
      <c r="C1110" s="4"/>
      <c r="D1110" s="4"/>
      <c r="E1110" s="4"/>
      <c r="F1110" s="4"/>
    </row>
    <row r="1111" spans="1:6" ht="15.75" x14ac:dyDescent="0.3">
      <c r="A1111" s="4"/>
      <c r="B1111" s="4"/>
      <c r="C1111" s="4"/>
      <c r="D1111" s="4"/>
      <c r="E1111" s="4"/>
      <c r="F1111" s="4"/>
    </row>
    <row r="1112" spans="1:6" ht="15.75" x14ac:dyDescent="0.3">
      <c r="A1112" s="4"/>
      <c r="B1112" s="4"/>
      <c r="C1112" s="4"/>
      <c r="D1112" s="4"/>
      <c r="E1112" s="4"/>
      <c r="F1112" s="4"/>
    </row>
    <row r="1113" spans="1:6" ht="15.75" x14ac:dyDescent="0.3">
      <c r="A1113" s="4"/>
      <c r="B1113" s="4"/>
      <c r="C1113" s="4"/>
      <c r="D1113" s="4"/>
      <c r="E1113" s="4"/>
      <c r="F1113" s="4"/>
    </row>
    <row r="1114" spans="1:6" ht="15.75" x14ac:dyDescent="0.3">
      <c r="A1114" s="4"/>
      <c r="B1114" s="4"/>
      <c r="C1114" s="4"/>
      <c r="D1114" s="4"/>
      <c r="E1114" s="4"/>
      <c r="F1114" s="4"/>
    </row>
    <row r="1115" spans="1:6" ht="15.75" x14ac:dyDescent="0.3">
      <c r="A1115" s="4"/>
      <c r="B1115" s="4"/>
      <c r="C1115" s="4"/>
      <c r="D1115" s="4"/>
      <c r="E1115" s="4"/>
      <c r="F1115" s="4"/>
    </row>
    <row r="1116" spans="1:6" ht="15.75" x14ac:dyDescent="0.3">
      <c r="A1116" s="4"/>
      <c r="B1116" s="4"/>
      <c r="C1116" s="4"/>
      <c r="D1116" s="4"/>
      <c r="E1116" s="4"/>
      <c r="F1116" s="4"/>
    </row>
    <row r="1117" spans="1:6" ht="15.75" x14ac:dyDescent="0.3">
      <c r="A1117" s="4"/>
      <c r="B1117" s="4"/>
      <c r="C1117" s="4"/>
      <c r="D1117" s="4"/>
      <c r="E1117" s="4"/>
      <c r="F1117" s="4"/>
    </row>
    <row r="1118" spans="1:6" ht="15.75" x14ac:dyDescent="0.3">
      <c r="A1118" s="4"/>
      <c r="B1118" s="4"/>
      <c r="C1118" s="4"/>
      <c r="D1118" s="4"/>
      <c r="E1118" s="4"/>
      <c r="F1118" s="4"/>
    </row>
    <row r="1119" spans="1:6" ht="15.75" x14ac:dyDescent="0.3">
      <c r="A1119" s="4"/>
      <c r="B1119" s="4"/>
      <c r="C1119" s="4"/>
      <c r="D1119" s="4"/>
      <c r="E1119" s="4"/>
      <c r="F1119" s="4"/>
    </row>
    <row r="1120" spans="1:6" ht="15.75" x14ac:dyDescent="0.3">
      <c r="A1120" s="4"/>
      <c r="B1120" s="4"/>
      <c r="C1120" s="4"/>
      <c r="D1120" s="4"/>
      <c r="E1120" s="4"/>
      <c r="F1120" s="4"/>
    </row>
    <row r="1121" spans="1:6" ht="15.75" x14ac:dyDescent="0.3">
      <c r="A1121" s="4"/>
      <c r="B1121" s="4"/>
      <c r="C1121" s="4"/>
      <c r="D1121" s="4"/>
      <c r="E1121" s="4"/>
      <c r="F1121" s="4"/>
    </row>
    <row r="1122" spans="1:6" ht="15.75" x14ac:dyDescent="0.3">
      <c r="A1122" s="4"/>
      <c r="B1122" s="4"/>
      <c r="C1122" s="4"/>
      <c r="D1122" s="4"/>
      <c r="E1122" s="4"/>
      <c r="F1122" s="4"/>
    </row>
    <row r="1123" spans="1:6" ht="15.75" x14ac:dyDescent="0.3">
      <c r="A1123" s="4"/>
      <c r="B1123" s="4"/>
      <c r="C1123" s="4"/>
      <c r="D1123" s="4"/>
      <c r="E1123" s="4"/>
      <c r="F1123" s="4"/>
    </row>
    <row r="1124" spans="1:6" ht="15.75" x14ac:dyDescent="0.3">
      <c r="A1124" s="4"/>
      <c r="B1124" s="4"/>
      <c r="C1124" s="4"/>
      <c r="D1124" s="4"/>
      <c r="E1124" s="4"/>
      <c r="F1124" s="4"/>
    </row>
    <row r="1125" spans="1:6" ht="15.75" x14ac:dyDescent="0.3">
      <c r="A1125" s="4"/>
      <c r="B1125" s="4"/>
      <c r="C1125" s="4"/>
      <c r="D1125" s="4"/>
      <c r="E1125" s="4"/>
      <c r="F1125" s="4"/>
    </row>
    <row r="1126" spans="1:6" ht="15.75" x14ac:dyDescent="0.3">
      <c r="A1126" s="4"/>
      <c r="B1126" s="4"/>
      <c r="C1126" s="4"/>
      <c r="D1126" s="4"/>
      <c r="E1126" s="4"/>
      <c r="F1126" s="4"/>
    </row>
    <row r="1127" spans="1:6" ht="15.75" x14ac:dyDescent="0.3">
      <c r="A1127" s="4"/>
      <c r="B1127" s="4"/>
      <c r="C1127" s="4"/>
      <c r="D1127" s="4"/>
      <c r="E1127" s="4"/>
      <c r="F1127" s="4"/>
    </row>
    <row r="1128" spans="1:6" ht="15.75" x14ac:dyDescent="0.3">
      <c r="A1128" s="4"/>
      <c r="B1128" s="4"/>
      <c r="C1128" s="4"/>
      <c r="D1128" s="4"/>
      <c r="E1128" s="4"/>
      <c r="F1128" s="4"/>
    </row>
    <row r="1129" spans="1:6" ht="15.75" x14ac:dyDescent="0.3">
      <c r="A1129" s="4"/>
      <c r="B1129" s="4"/>
      <c r="C1129" s="4"/>
      <c r="D1129" s="4"/>
      <c r="E1129" s="4"/>
      <c r="F1129" s="4"/>
    </row>
    <row r="1130" spans="1:6" ht="15.75" x14ac:dyDescent="0.3">
      <c r="A1130" s="4"/>
      <c r="B1130" s="4"/>
      <c r="C1130" s="4"/>
      <c r="D1130" s="4"/>
      <c r="E1130" s="4"/>
      <c r="F1130" s="4"/>
    </row>
    <row r="1131" spans="1:6" ht="15.75" x14ac:dyDescent="0.3">
      <c r="A1131" s="4"/>
      <c r="B1131" s="4"/>
      <c r="C1131" s="4"/>
      <c r="D1131" s="4"/>
      <c r="E1131" s="4"/>
      <c r="F1131" s="4"/>
    </row>
    <row r="1132" spans="1:6" ht="15.75" x14ac:dyDescent="0.3">
      <c r="A1132" s="4"/>
      <c r="B1132" s="4"/>
      <c r="C1132" s="4"/>
      <c r="D1132" s="4"/>
      <c r="E1132" s="4"/>
      <c r="F1132" s="4"/>
    </row>
    <row r="1133" spans="1:6" ht="15.75" x14ac:dyDescent="0.3">
      <c r="A1133" s="4"/>
      <c r="B1133" s="4"/>
      <c r="C1133" s="4"/>
      <c r="D1133" s="4"/>
      <c r="E1133" s="4"/>
      <c r="F1133" s="4"/>
    </row>
    <row r="1134" spans="1:6" ht="15.75" x14ac:dyDescent="0.3">
      <c r="A1134" s="4"/>
      <c r="B1134" s="4"/>
      <c r="C1134" s="4"/>
      <c r="D1134" s="4"/>
      <c r="E1134" s="4"/>
      <c r="F1134" s="4"/>
    </row>
    <row r="1135" spans="1:6" ht="15.75" x14ac:dyDescent="0.3">
      <c r="A1135" s="4"/>
      <c r="B1135" s="4"/>
      <c r="C1135" s="4"/>
      <c r="D1135" s="4"/>
      <c r="E1135" s="4"/>
      <c r="F1135" s="4"/>
    </row>
    <row r="1136" spans="1:6" ht="15.75" x14ac:dyDescent="0.3">
      <c r="A1136" s="4"/>
      <c r="B1136" s="4"/>
      <c r="C1136" s="4"/>
      <c r="D1136" s="4"/>
      <c r="E1136" s="4"/>
      <c r="F1136" s="4"/>
    </row>
    <row r="1137" spans="1:6" ht="15.75" x14ac:dyDescent="0.3">
      <c r="A1137" s="4"/>
      <c r="B1137" s="4"/>
      <c r="C1137" s="4"/>
      <c r="D1137" s="4"/>
      <c r="E1137" s="4"/>
      <c r="F1137" s="4"/>
    </row>
    <row r="1138" spans="1:6" ht="15.75" x14ac:dyDescent="0.3">
      <c r="A1138" s="4"/>
      <c r="B1138" s="4"/>
      <c r="C1138" s="4"/>
      <c r="D1138" s="4"/>
      <c r="E1138" s="4"/>
      <c r="F1138" s="4"/>
    </row>
    <row r="1139" spans="1:6" ht="15.75" x14ac:dyDescent="0.3">
      <c r="A1139" s="4"/>
      <c r="B1139" s="4"/>
      <c r="C1139" s="4"/>
      <c r="D1139" s="4"/>
      <c r="E1139" s="4"/>
      <c r="F1139" s="4"/>
    </row>
    <row r="1140" spans="1:6" ht="15.75" x14ac:dyDescent="0.3">
      <c r="A1140" s="4"/>
      <c r="B1140" s="4"/>
      <c r="C1140" s="4"/>
      <c r="D1140" s="4"/>
      <c r="E1140" s="4"/>
      <c r="F1140" s="4"/>
    </row>
    <row r="1141" spans="1:6" ht="15.75" x14ac:dyDescent="0.3">
      <c r="A1141" s="4"/>
      <c r="B1141" s="4"/>
      <c r="C1141" s="4"/>
      <c r="D1141" s="4"/>
      <c r="E1141" s="4"/>
      <c r="F1141" s="4"/>
    </row>
    <row r="1142" spans="1:6" ht="15.75" x14ac:dyDescent="0.3">
      <c r="A1142" s="4"/>
      <c r="B1142" s="4"/>
      <c r="C1142" s="4"/>
      <c r="D1142" s="4"/>
      <c r="E1142" s="4"/>
      <c r="F1142" s="4"/>
    </row>
    <row r="1143" spans="1:6" ht="15.75" x14ac:dyDescent="0.3">
      <c r="A1143" s="4"/>
      <c r="B1143" s="4"/>
      <c r="C1143" s="4"/>
      <c r="D1143" s="4"/>
      <c r="E1143" s="4"/>
      <c r="F1143" s="4"/>
    </row>
    <row r="1144" spans="1:6" ht="15.75" x14ac:dyDescent="0.3">
      <c r="A1144" s="4"/>
      <c r="B1144" s="4"/>
      <c r="C1144" s="4"/>
      <c r="D1144" s="4"/>
      <c r="E1144" s="4"/>
      <c r="F1144" s="4"/>
    </row>
    <row r="1145" spans="1:6" ht="15.75" x14ac:dyDescent="0.3">
      <c r="A1145" s="4"/>
      <c r="B1145" s="4"/>
      <c r="C1145" s="4"/>
      <c r="D1145" s="4"/>
      <c r="E1145" s="4"/>
      <c r="F1145" s="4"/>
    </row>
    <row r="1146" spans="1:6" ht="15.75" x14ac:dyDescent="0.3">
      <c r="A1146" s="4"/>
      <c r="B1146" s="4"/>
      <c r="C1146" s="4"/>
      <c r="D1146" s="4"/>
      <c r="E1146" s="4"/>
      <c r="F1146" s="4"/>
    </row>
    <row r="1147" spans="1:6" ht="15.75" x14ac:dyDescent="0.3">
      <c r="A1147" s="4"/>
      <c r="B1147" s="4"/>
      <c r="C1147" s="4"/>
      <c r="D1147" s="4"/>
      <c r="E1147" s="4"/>
      <c r="F1147" s="4"/>
    </row>
    <row r="1148" spans="1:6" ht="15.75" x14ac:dyDescent="0.3">
      <c r="A1148" s="4"/>
      <c r="B1148" s="4"/>
      <c r="C1148" s="4"/>
      <c r="D1148" s="4"/>
      <c r="E1148" s="4"/>
      <c r="F1148" s="4"/>
    </row>
    <row r="1149" spans="1:6" ht="15.75" x14ac:dyDescent="0.3">
      <c r="A1149" s="4"/>
      <c r="B1149" s="4"/>
      <c r="C1149" s="4"/>
      <c r="D1149" s="4"/>
      <c r="E1149" s="4"/>
      <c r="F1149" s="4"/>
    </row>
    <row r="1150" spans="1:6" ht="15.75" x14ac:dyDescent="0.3">
      <c r="A1150" s="4"/>
      <c r="B1150" s="4"/>
      <c r="C1150" s="4"/>
      <c r="D1150" s="4"/>
      <c r="E1150" s="4"/>
      <c r="F1150" s="4"/>
    </row>
    <row r="1151" spans="1:6" ht="15.75" x14ac:dyDescent="0.3">
      <c r="A1151" s="4"/>
      <c r="B1151" s="4"/>
      <c r="C1151" s="4"/>
      <c r="D1151" s="4"/>
      <c r="E1151" s="4"/>
      <c r="F1151" s="4"/>
    </row>
    <row r="1152" spans="1:6" ht="15.75" x14ac:dyDescent="0.3">
      <c r="A1152" s="4"/>
      <c r="B1152" s="4"/>
      <c r="C1152" s="4"/>
      <c r="D1152" s="4"/>
      <c r="E1152" s="4"/>
      <c r="F1152" s="4"/>
    </row>
    <row r="1153" spans="1:6" ht="15.75" x14ac:dyDescent="0.3">
      <c r="A1153" s="4"/>
      <c r="B1153" s="4"/>
      <c r="C1153" s="4"/>
      <c r="D1153" s="4"/>
      <c r="E1153" s="4"/>
      <c r="F1153" s="4"/>
    </row>
    <row r="1154" spans="1:6" ht="15.75" x14ac:dyDescent="0.3">
      <c r="A1154" s="4"/>
      <c r="B1154" s="4"/>
      <c r="C1154" s="4"/>
      <c r="D1154" s="4"/>
      <c r="E1154" s="4"/>
      <c r="F1154" s="4"/>
    </row>
    <row r="1155" spans="1:6" ht="15.75" x14ac:dyDescent="0.3">
      <c r="A1155" s="4"/>
      <c r="B1155" s="4"/>
      <c r="C1155" s="4"/>
      <c r="D1155" s="4"/>
      <c r="E1155" s="4"/>
      <c r="F1155" s="4"/>
    </row>
    <row r="1156" spans="1:6" ht="15.75" x14ac:dyDescent="0.3">
      <c r="A1156" s="4"/>
      <c r="B1156" s="4"/>
      <c r="C1156" s="4"/>
      <c r="D1156" s="4"/>
      <c r="E1156" s="4"/>
      <c r="F1156" s="4"/>
    </row>
    <row r="1157" spans="1:6" ht="15.75" x14ac:dyDescent="0.3">
      <c r="A1157" s="4"/>
      <c r="B1157" s="4"/>
      <c r="C1157" s="4"/>
      <c r="D1157" s="4"/>
      <c r="E1157" s="4"/>
      <c r="F1157" s="4"/>
    </row>
    <row r="1158" spans="1:6" ht="15.75" x14ac:dyDescent="0.3">
      <c r="A1158" s="4"/>
      <c r="B1158" s="4"/>
      <c r="C1158" s="4"/>
      <c r="D1158" s="4"/>
      <c r="E1158" s="4"/>
      <c r="F1158" s="4"/>
    </row>
    <row r="1159" spans="1:6" ht="15.75" x14ac:dyDescent="0.3">
      <c r="A1159" s="4"/>
      <c r="B1159" s="4"/>
      <c r="C1159" s="4"/>
      <c r="D1159" s="4"/>
      <c r="E1159" s="4"/>
      <c r="F1159" s="4"/>
    </row>
    <row r="1160" spans="1:6" ht="15.75" x14ac:dyDescent="0.3">
      <c r="A1160" s="4"/>
      <c r="B1160" s="4"/>
      <c r="C1160" s="4"/>
      <c r="D1160" s="4"/>
      <c r="E1160" s="4"/>
      <c r="F1160" s="4"/>
    </row>
    <row r="1161" spans="1:6" ht="15.75" x14ac:dyDescent="0.3">
      <c r="A1161" s="4"/>
      <c r="B1161" s="4"/>
      <c r="C1161" s="4"/>
      <c r="D1161" s="4"/>
      <c r="E1161" s="4"/>
      <c r="F1161" s="4"/>
    </row>
    <row r="1162" spans="1:6" ht="15.75" x14ac:dyDescent="0.3">
      <c r="A1162" s="4"/>
      <c r="B1162" s="4"/>
      <c r="C1162" s="4"/>
      <c r="D1162" s="4"/>
      <c r="E1162" s="4"/>
      <c r="F1162" s="4"/>
    </row>
    <row r="1163" spans="1:6" ht="15.75" x14ac:dyDescent="0.3">
      <c r="A1163" s="4"/>
      <c r="B1163" s="4"/>
      <c r="C1163" s="4"/>
      <c r="D1163" s="4"/>
      <c r="E1163" s="4"/>
      <c r="F1163" s="4"/>
    </row>
    <row r="1164" spans="1:6" ht="15.75" x14ac:dyDescent="0.3">
      <c r="A1164" s="4"/>
      <c r="B1164" s="4"/>
      <c r="C1164" s="4"/>
      <c r="D1164" s="4"/>
      <c r="E1164" s="4"/>
      <c r="F1164" s="4"/>
    </row>
    <row r="1165" spans="1:6" ht="15.75" x14ac:dyDescent="0.3">
      <c r="A1165" s="4"/>
      <c r="B1165" s="4"/>
      <c r="C1165" s="4"/>
      <c r="D1165" s="4"/>
      <c r="E1165" s="4"/>
      <c r="F1165" s="4"/>
    </row>
    <row r="1166" spans="1:6" ht="15.75" x14ac:dyDescent="0.3">
      <c r="A1166" s="4"/>
      <c r="B1166" s="4"/>
      <c r="C1166" s="4"/>
      <c r="D1166" s="4"/>
      <c r="E1166" s="4"/>
      <c r="F1166" s="4"/>
    </row>
    <row r="1167" spans="1:6" ht="15.75" x14ac:dyDescent="0.3">
      <c r="A1167" s="4"/>
      <c r="B1167" s="4"/>
      <c r="C1167" s="4"/>
      <c r="D1167" s="4"/>
      <c r="E1167" s="4"/>
      <c r="F1167" s="4"/>
    </row>
    <row r="1168" spans="1:6" ht="15.75" x14ac:dyDescent="0.3">
      <c r="A1168" s="4"/>
      <c r="B1168" s="4"/>
      <c r="C1168" s="4"/>
      <c r="D1168" s="4"/>
      <c r="E1168" s="4"/>
      <c r="F1168" s="4"/>
    </row>
    <row r="1169" spans="1:6" ht="15.75" x14ac:dyDescent="0.3">
      <c r="A1169" s="4"/>
      <c r="B1169" s="4"/>
      <c r="C1169" s="4"/>
      <c r="D1169" s="4"/>
      <c r="E1169" s="4"/>
      <c r="F1169" s="4"/>
    </row>
    <row r="1170" spans="1:6" ht="15.75" x14ac:dyDescent="0.3">
      <c r="A1170" s="4"/>
      <c r="B1170" s="4"/>
      <c r="C1170" s="4"/>
      <c r="D1170" s="4"/>
      <c r="E1170" s="4"/>
      <c r="F1170" s="4"/>
    </row>
    <row r="1171" spans="1:6" ht="15.75" x14ac:dyDescent="0.3">
      <c r="A1171" s="4"/>
      <c r="B1171" s="4"/>
      <c r="C1171" s="4"/>
      <c r="D1171" s="4"/>
      <c r="E1171" s="4"/>
      <c r="F1171" s="4"/>
    </row>
    <row r="1172" spans="1:6" ht="15.75" x14ac:dyDescent="0.3">
      <c r="A1172" s="4"/>
      <c r="B1172" s="4"/>
      <c r="C1172" s="4"/>
      <c r="D1172" s="4"/>
      <c r="E1172" s="4"/>
      <c r="F1172" s="4"/>
    </row>
    <row r="1173" spans="1:6" ht="15.75" x14ac:dyDescent="0.3">
      <c r="A1173" s="4"/>
      <c r="B1173" s="4"/>
      <c r="C1173" s="4"/>
      <c r="D1173" s="4"/>
      <c r="E1173" s="4"/>
      <c r="F1173" s="4"/>
    </row>
    <row r="1174" spans="1:6" ht="15.75" x14ac:dyDescent="0.3">
      <c r="A1174" s="4"/>
      <c r="B1174" s="4"/>
      <c r="C1174" s="4"/>
      <c r="D1174" s="4"/>
      <c r="E1174" s="4"/>
      <c r="F1174" s="4"/>
    </row>
    <row r="1175" spans="1:6" ht="15.75" x14ac:dyDescent="0.3">
      <c r="A1175" s="4"/>
      <c r="B1175" s="4"/>
      <c r="C1175" s="4"/>
      <c r="D1175" s="4"/>
      <c r="E1175" s="4"/>
      <c r="F1175" s="4"/>
    </row>
    <row r="1176" spans="1:6" ht="15.75" x14ac:dyDescent="0.3">
      <c r="A1176" s="4"/>
      <c r="B1176" s="4"/>
      <c r="C1176" s="4"/>
      <c r="D1176" s="4"/>
      <c r="E1176" s="4"/>
      <c r="F1176" s="4"/>
    </row>
    <row r="1177" spans="1:6" ht="15.75" x14ac:dyDescent="0.3">
      <c r="A1177" s="4"/>
      <c r="B1177" s="4"/>
      <c r="C1177" s="4"/>
      <c r="D1177" s="4"/>
      <c r="E1177" s="4"/>
      <c r="F1177" s="4"/>
    </row>
    <row r="1178" spans="1:6" ht="15.75" x14ac:dyDescent="0.3">
      <c r="A1178" s="4"/>
      <c r="B1178" s="4"/>
      <c r="C1178" s="4"/>
      <c r="D1178" s="4"/>
      <c r="E1178" s="4"/>
      <c r="F1178" s="4"/>
    </row>
    <row r="1179" spans="1:6" ht="15.75" x14ac:dyDescent="0.3">
      <c r="A1179" s="4"/>
      <c r="B1179" s="4"/>
      <c r="C1179" s="4"/>
      <c r="D1179" s="4"/>
      <c r="E1179" s="4"/>
      <c r="F1179" s="4"/>
    </row>
    <row r="1180" spans="1:6" ht="15.75" x14ac:dyDescent="0.3">
      <c r="A1180" s="4"/>
      <c r="B1180" s="4"/>
      <c r="C1180" s="4"/>
      <c r="D1180" s="4"/>
      <c r="E1180" s="4"/>
      <c r="F1180" s="4"/>
    </row>
    <row r="1181" spans="1:6" ht="15.75" x14ac:dyDescent="0.3">
      <c r="A1181" s="4"/>
      <c r="B1181" s="4"/>
      <c r="C1181" s="4"/>
      <c r="D1181" s="4"/>
      <c r="E1181" s="4"/>
      <c r="F1181" s="4"/>
    </row>
    <row r="1182" spans="1:6" ht="15.75" x14ac:dyDescent="0.3">
      <c r="A1182" s="4"/>
      <c r="B1182" s="4"/>
      <c r="C1182" s="4"/>
      <c r="D1182" s="4"/>
      <c r="E1182" s="4"/>
      <c r="F1182" s="4"/>
    </row>
    <row r="1183" spans="1:6" ht="15.75" x14ac:dyDescent="0.3">
      <c r="A1183" s="4"/>
      <c r="B1183" s="4"/>
      <c r="C1183" s="4"/>
      <c r="D1183" s="4"/>
      <c r="E1183" s="4"/>
      <c r="F1183" s="4"/>
    </row>
    <row r="1184" spans="1:6" ht="15.75" x14ac:dyDescent="0.3">
      <c r="A1184" s="4"/>
      <c r="B1184" s="4"/>
      <c r="C1184" s="4"/>
      <c r="D1184" s="4"/>
      <c r="E1184" s="4"/>
      <c r="F1184" s="4"/>
    </row>
    <row r="1185" spans="1:6" ht="15.75" x14ac:dyDescent="0.3">
      <c r="A1185" s="4"/>
      <c r="B1185" s="4"/>
      <c r="C1185" s="4"/>
      <c r="D1185" s="4"/>
      <c r="E1185" s="4"/>
      <c r="F1185" s="4"/>
    </row>
    <row r="1186" spans="1:6" ht="15.75" x14ac:dyDescent="0.3">
      <c r="A1186" s="4"/>
      <c r="B1186" s="4"/>
      <c r="C1186" s="4"/>
      <c r="D1186" s="4"/>
      <c r="E1186" s="4"/>
      <c r="F1186" s="4"/>
    </row>
    <row r="1187" spans="1:6" ht="15.75" x14ac:dyDescent="0.3">
      <c r="A1187" s="4"/>
      <c r="B1187" s="4"/>
      <c r="C1187" s="4"/>
      <c r="D1187" s="4"/>
      <c r="E1187" s="4"/>
      <c r="F1187" s="4"/>
    </row>
    <row r="1188" spans="1:6" ht="15.75" x14ac:dyDescent="0.3">
      <c r="A1188" s="4"/>
      <c r="B1188" s="4"/>
      <c r="C1188" s="4"/>
      <c r="D1188" s="4"/>
      <c r="E1188" s="4"/>
      <c r="F1188" s="4"/>
    </row>
    <row r="1189" spans="1:6" ht="15.75" x14ac:dyDescent="0.3">
      <c r="A1189" s="4"/>
      <c r="B1189" s="4"/>
      <c r="C1189" s="4"/>
      <c r="D1189" s="4"/>
      <c r="E1189" s="4"/>
      <c r="F1189" s="4"/>
    </row>
    <row r="1190" spans="1:6" ht="15.75" x14ac:dyDescent="0.3">
      <c r="A1190" s="4"/>
      <c r="B1190" s="4"/>
      <c r="C1190" s="4"/>
      <c r="D1190" s="4"/>
      <c r="E1190" s="4"/>
      <c r="F1190" s="4"/>
    </row>
    <row r="1191" spans="1:6" ht="15.75" x14ac:dyDescent="0.3">
      <c r="A1191" s="4"/>
      <c r="B1191" s="4"/>
      <c r="C1191" s="4"/>
      <c r="D1191" s="4"/>
      <c r="E1191" s="4"/>
      <c r="F1191" s="4"/>
    </row>
    <row r="1192" spans="1:6" ht="15.75" x14ac:dyDescent="0.3">
      <c r="A1192" s="4"/>
      <c r="B1192" s="4"/>
      <c r="C1192" s="4"/>
      <c r="D1192" s="4"/>
      <c r="E1192" s="4"/>
      <c r="F1192" s="4"/>
    </row>
    <row r="1193" spans="1:6" ht="15.75" x14ac:dyDescent="0.3">
      <c r="A1193" s="4"/>
      <c r="B1193" s="4"/>
      <c r="C1193" s="4"/>
      <c r="D1193" s="4"/>
      <c r="E1193" s="4"/>
      <c r="F1193" s="4"/>
    </row>
    <row r="1194" spans="1:6" ht="15.75" x14ac:dyDescent="0.3">
      <c r="A1194" s="4"/>
      <c r="B1194" s="4"/>
      <c r="C1194" s="4"/>
      <c r="D1194" s="4"/>
      <c r="E1194" s="4"/>
      <c r="F1194" s="4"/>
    </row>
    <row r="1195" spans="1:6" ht="15.75" x14ac:dyDescent="0.3">
      <c r="A1195" s="4"/>
      <c r="B1195" s="4"/>
      <c r="C1195" s="4"/>
      <c r="D1195" s="4"/>
      <c r="E1195" s="4"/>
      <c r="F1195" s="4"/>
    </row>
    <row r="1196" spans="1:6" ht="15.75" x14ac:dyDescent="0.3">
      <c r="A1196" s="4"/>
      <c r="B1196" s="4"/>
      <c r="C1196" s="4"/>
      <c r="D1196" s="4"/>
      <c r="E1196" s="4"/>
      <c r="F1196" s="4"/>
    </row>
    <row r="1197" spans="1:6" ht="15.75" x14ac:dyDescent="0.3">
      <c r="A1197" s="4"/>
      <c r="B1197" s="4"/>
      <c r="C1197" s="4"/>
      <c r="D1197" s="4"/>
      <c r="E1197" s="4"/>
      <c r="F1197" s="4"/>
    </row>
    <row r="1198" spans="1:6" ht="15.75" x14ac:dyDescent="0.3">
      <c r="A1198" s="4"/>
      <c r="B1198" s="4"/>
      <c r="C1198" s="4"/>
      <c r="D1198" s="4"/>
      <c r="E1198" s="4"/>
      <c r="F1198" s="4"/>
    </row>
    <row r="1199" spans="1:6" ht="15.75" x14ac:dyDescent="0.3">
      <c r="A1199" s="4"/>
      <c r="B1199" s="4"/>
      <c r="C1199" s="4"/>
      <c r="D1199" s="4"/>
      <c r="E1199" s="4"/>
      <c r="F1199" s="4"/>
    </row>
    <row r="1200" spans="1:6" ht="15.75" x14ac:dyDescent="0.3">
      <c r="A1200" s="4"/>
      <c r="B1200" s="4"/>
      <c r="C1200" s="4"/>
      <c r="D1200" s="4"/>
      <c r="E1200" s="4"/>
      <c r="F1200" s="4"/>
    </row>
    <row r="1201" spans="1:6" ht="15.75" x14ac:dyDescent="0.3">
      <c r="A1201" s="4"/>
      <c r="B1201" s="4"/>
      <c r="C1201" s="4"/>
      <c r="D1201" s="4"/>
      <c r="E1201" s="4"/>
      <c r="F1201" s="4"/>
    </row>
    <row r="1202" spans="1:6" ht="15.75" x14ac:dyDescent="0.3">
      <c r="A1202" s="4"/>
      <c r="B1202" s="4"/>
      <c r="C1202" s="4"/>
      <c r="D1202" s="4"/>
      <c r="E1202" s="4"/>
      <c r="F1202" s="4"/>
    </row>
    <row r="1203" spans="1:6" ht="15.75" x14ac:dyDescent="0.3">
      <c r="A1203" s="4"/>
      <c r="B1203" s="4"/>
      <c r="C1203" s="4"/>
      <c r="D1203" s="4"/>
      <c r="E1203" s="4"/>
      <c r="F1203" s="4"/>
    </row>
    <row r="1204" spans="1:6" ht="15.75" x14ac:dyDescent="0.3">
      <c r="A1204" s="4"/>
      <c r="B1204" s="4"/>
      <c r="C1204" s="4"/>
      <c r="D1204" s="4"/>
      <c r="E1204" s="4"/>
      <c r="F1204" s="4"/>
    </row>
    <row r="1205" spans="1:6" ht="15.75" x14ac:dyDescent="0.3">
      <c r="A1205" s="4"/>
      <c r="B1205" s="4"/>
      <c r="C1205" s="4"/>
      <c r="D1205" s="4"/>
      <c r="E1205" s="4"/>
      <c r="F1205" s="4"/>
    </row>
    <row r="1206" spans="1:6" ht="15.75" x14ac:dyDescent="0.3">
      <c r="A1206" s="4"/>
      <c r="B1206" s="4"/>
      <c r="C1206" s="4"/>
      <c r="D1206" s="4"/>
      <c r="E1206" s="4"/>
      <c r="F1206" s="4"/>
    </row>
    <row r="1207" spans="1:6" ht="15.75" x14ac:dyDescent="0.3">
      <c r="A1207" s="4"/>
      <c r="B1207" s="4"/>
      <c r="C1207" s="4"/>
      <c r="D1207" s="4"/>
      <c r="E1207" s="4"/>
      <c r="F1207" s="4"/>
    </row>
    <row r="1208" spans="1:6" ht="15.75" x14ac:dyDescent="0.3">
      <c r="A1208" s="4"/>
      <c r="B1208" s="4"/>
      <c r="C1208" s="4"/>
      <c r="D1208" s="4"/>
      <c r="E1208" s="4"/>
      <c r="F1208" s="4"/>
    </row>
    <row r="1209" spans="1:6" ht="15.75" x14ac:dyDescent="0.3">
      <c r="A1209" s="4"/>
      <c r="B1209" s="4"/>
      <c r="C1209" s="4"/>
      <c r="D1209" s="4"/>
      <c r="E1209" s="4"/>
      <c r="F1209" s="4"/>
    </row>
    <row r="1210" spans="1:6" ht="15.75" x14ac:dyDescent="0.3">
      <c r="A1210" s="4"/>
      <c r="B1210" s="4"/>
      <c r="C1210" s="4"/>
      <c r="D1210" s="4"/>
      <c r="E1210" s="4"/>
      <c r="F1210" s="4"/>
    </row>
    <row r="1211" spans="1:6" ht="15.75" x14ac:dyDescent="0.3">
      <c r="A1211" s="4"/>
      <c r="B1211" s="4"/>
      <c r="C1211" s="4"/>
      <c r="D1211" s="4"/>
      <c r="E1211" s="4"/>
      <c r="F1211" s="4"/>
    </row>
    <row r="1212" spans="1:6" ht="15.75" x14ac:dyDescent="0.3">
      <c r="A1212" s="4"/>
      <c r="B1212" s="4"/>
      <c r="C1212" s="4"/>
      <c r="D1212" s="4"/>
      <c r="E1212" s="4"/>
      <c r="F1212" s="4"/>
    </row>
    <row r="1213" spans="1:6" ht="15.75" x14ac:dyDescent="0.3">
      <c r="A1213" s="4"/>
      <c r="B1213" s="4"/>
      <c r="C1213" s="4"/>
      <c r="D1213" s="4"/>
      <c r="E1213" s="4"/>
      <c r="F1213" s="4"/>
    </row>
    <row r="1214" spans="1:6" ht="15.75" x14ac:dyDescent="0.3">
      <c r="A1214" s="4"/>
      <c r="B1214" s="4"/>
      <c r="C1214" s="4"/>
      <c r="D1214" s="4"/>
      <c r="E1214" s="4"/>
      <c r="F1214" s="4"/>
    </row>
    <row r="1215" spans="1:6" ht="15.75" x14ac:dyDescent="0.3">
      <c r="A1215" s="4"/>
      <c r="B1215" s="4"/>
      <c r="C1215" s="4"/>
      <c r="D1215" s="4"/>
      <c r="E1215" s="4"/>
      <c r="F1215" s="4"/>
    </row>
    <row r="1216" spans="1:6" ht="15.75" x14ac:dyDescent="0.3">
      <c r="A1216" s="4"/>
      <c r="B1216" s="4"/>
      <c r="C1216" s="4"/>
      <c r="D1216" s="4"/>
      <c r="E1216" s="4"/>
      <c r="F1216" s="4"/>
    </row>
    <row r="1217" spans="1:6" ht="15.75" x14ac:dyDescent="0.3">
      <c r="A1217" s="4"/>
      <c r="B1217" s="4"/>
      <c r="C1217" s="4"/>
      <c r="D1217" s="4"/>
      <c r="E1217" s="4"/>
      <c r="F1217" s="4"/>
    </row>
    <row r="1218" spans="1:6" ht="15.75" x14ac:dyDescent="0.3">
      <c r="A1218" s="4"/>
      <c r="B1218" s="4"/>
      <c r="C1218" s="4"/>
      <c r="D1218" s="4"/>
      <c r="E1218" s="4"/>
      <c r="F1218" s="4"/>
    </row>
    <row r="1219" spans="1:6" ht="15.75" x14ac:dyDescent="0.3">
      <c r="A1219" s="4"/>
      <c r="B1219" s="4"/>
      <c r="C1219" s="4"/>
      <c r="D1219" s="4"/>
      <c r="E1219" s="4"/>
      <c r="F1219" s="4"/>
    </row>
    <row r="1220" spans="1:6" ht="15.75" x14ac:dyDescent="0.3">
      <c r="A1220" s="4"/>
      <c r="B1220" s="4"/>
      <c r="C1220" s="4"/>
      <c r="D1220" s="4"/>
      <c r="E1220" s="4"/>
      <c r="F1220" s="4"/>
    </row>
    <row r="1221" spans="1:6" ht="15.75" x14ac:dyDescent="0.3">
      <c r="A1221" s="4"/>
      <c r="B1221" s="4"/>
      <c r="C1221" s="4"/>
      <c r="D1221" s="4"/>
      <c r="E1221" s="4"/>
      <c r="F1221" s="4"/>
    </row>
    <row r="1222" spans="1:6" ht="15.75" x14ac:dyDescent="0.3">
      <c r="A1222" s="4"/>
      <c r="B1222" s="4"/>
      <c r="C1222" s="4"/>
      <c r="D1222" s="4"/>
      <c r="E1222" s="4"/>
      <c r="F1222" s="4"/>
    </row>
    <row r="1223" spans="1:6" ht="15.75" x14ac:dyDescent="0.3">
      <c r="A1223" s="4"/>
      <c r="B1223" s="4"/>
      <c r="C1223" s="4"/>
      <c r="D1223" s="4"/>
      <c r="E1223" s="4"/>
      <c r="F1223" s="4"/>
    </row>
    <row r="1224" spans="1:6" ht="15.75" x14ac:dyDescent="0.3">
      <c r="A1224" s="4"/>
      <c r="B1224" s="4"/>
      <c r="C1224" s="4"/>
      <c r="D1224" s="4"/>
      <c r="E1224" s="4"/>
      <c r="F1224" s="4"/>
    </row>
    <row r="1225" spans="1:6" ht="15.75" x14ac:dyDescent="0.3">
      <c r="A1225" s="4"/>
      <c r="B1225" s="4"/>
      <c r="C1225" s="4"/>
      <c r="D1225" s="4"/>
      <c r="E1225" s="4"/>
      <c r="F1225" s="4"/>
    </row>
    <row r="1226" spans="1:6" ht="15.75" x14ac:dyDescent="0.3">
      <c r="A1226" s="4"/>
      <c r="B1226" s="4"/>
      <c r="C1226" s="4"/>
      <c r="D1226" s="4"/>
      <c r="E1226" s="4"/>
      <c r="F1226" s="4"/>
    </row>
    <row r="1227" spans="1:6" ht="15.75" x14ac:dyDescent="0.3">
      <c r="A1227" s="4"/>
      <c r="B1227" s="4"/>
      <c r="C1227" s="4"/>
      <c r="D1227" s="4"/>
      <c r="E1227" s="4"/>
      <c r="F1227" s="4"/>
    </row>
    <row r="1228" spans="1:6" ht="15.75" x14ac:dyDescent="0.3">
      <c r="A1228" s="4"/>
      <c r="B1228" s="4"/>
      <c r="C1228" s="4"/>
      <c r="D1228" s="4"/>
      <c r="E1228" s="4"/>
      <c r="F1228" s="4"/>
    </row>
    <row r="1229" spans="1:6" ht="15.75" x14ac:dyDescent="0.3">
      <c r="A1229" s="4"/>
      <c r="B1229" s="4"/>
      <c r="C1229" s="4"/>
      <c r="D1229" s="4"/>
      <c r="E1229" s="4"/>
      <c r="F1229" s="4"/>
    </row>
    <row r="1230" spans="1:6" ht="15.75" x14ac:dyDescent="0.3">
      <c r="A1230" s="4"/>
      <c r="B1230" s="4"/>
      <c r="C1230" s="4"/>
      <c r="D1230" s="4"/>
      <c r="E1230" s="4"/>
      <c r="F1230" s="4"/>
    </row>
    <row r="1231" spans="1:6" ht="15.75" x14ac:dyDescent="0.3">
      <c r="A1231" s="4"/>
      <c r="B1231" s="4"/>
      <c r="C1231" s="4"/>
      <c r="D1231" s="4"/>
      <c r="E1231" s="4"/>
      <c r="F1231" s="4"/>
    </row>
    <row r="1232" spans="1:6" ht="15.75" x14ac:dyDescent="0.3">
      <c r="A1232" s="4"/>
      <c r="B1232" s="4"/>
      <c r="C1232" s="4"/>
      <c r="D1232" s="4"/>
      <c r="E1232" s="4"/>
      <c r="F1232" s="4"/>
    </row>
    <row r="1233" spans="1:6" ht="15.75" x14ac:dyDescent="0.3">
      <c r="A1233" s="4"/>
      <c r="B1233" s="4"/>
      <c r="C1233" s="4"/>
      <c r="D1233" s="4"/>
      <c r="E1233" s="4"/>
      <c r="F1233" s="4"/>
    </row>
    <row r="1234" spans="1:6" ht="15.75" x14ac:dyDescent="0.3">
      <c r="A1234" s="4"/>
      <c r="B1234" s="4"/>
      <c r="C1234" s="4"/>
      <c r="D1234" s="4"/>
      <c r="E1234" s="4"/>
      <c r="F1234" s="4"/>
    </row>
    <row r="1235" spans="1:6" ht="15.75" x14ac:dyDescent="0.3">
      <c r="A1235" s="4"/>
      <c r="B1235" s="4"/>
      <c r="C1235" s="4"/>
      <c r="D1235" s="4"/>
      <c r="E1235" s="4"/>
      <c r="F1235" s="4"/>
    </row>
    <row r="1236" spans="1:6" ht="15.75" x14ac:dyDescent="0.3">
      <c r="A1236" s="4"/>
      <c r="B1236" s="4"/>
      <c r="C1236" s="4"/>
      <c r="D1236" s="4"/>
      <c r="E1236" s="4"/>
      <c r="F1236" s="4"/>
    </row>
    <row r="1237" spans="1:6" ht="15.75" x14ac:dyDescent="0.3">
      <c r="A1237" s="4"/>
      <c r="B1237" s="4"/>
      <c r="C1237" s="4"/>
      <c r="D1237" s="4"/>
      <c r="E1237" s="4"/>
      <c r="F1237" s="4"/>
    </row>
    <row r="1238" spans="1:6" ht="15.75" x14ac:dyDescent="0.3">
      <c r="A1238" s="4"/>
      <c r="B1238" s="4"/>
      <c r="C1238" s="4"/>
      <c r="D1238" s="4"/>
      <c r="E1238" s="4"/>
      <c r="F1238" s="4"/>
    </row>
    <row r="1239" spans="1:6" ht="15.75" x14ac:dyDescent="0.3">
      <c r="A1239" s="4"/>
      <c r="B1239" s="4"/>
      <c r="C1239" s="4"/>
      <c r="D1239" s="4"/>
      <c r="E1239" s="4"/>
      <c r="F1239" s="4"/>
    </row>
    <row r="1240" spans="1:6" ht="15.75" x14ac:dyDescent="0.3">
      <c r="A1240" s="4"/>
      <c r="B1240" s="4"/>
      <c r="C1240" s="4"/>
      <c r="D1240" s="4"/>
      <c r="E1240" s="4"/>
      <c r="F1240" s="4"/>
    </row>
    <row r="1241" spans="1:6" ht="15.75" x14ac:dyDescent="0.3">
      <c r="A1241" s="4"/>
      <c r="B1241" s="4"/>
      <c r="C1241" s="4"/>
      <c r="D1241" s="4"/>
      <c r="E1241" s="4"/>
      <c r="F1241" s="4"/>
    </row>
    <row r="1242" spans="1:6" ht="15.75" x14ac:dyDescent="0.3">
      <c r="A1242" s="4"/>
      <c r="B1242" s="4"/>
      <c r="C1242" s="4"/>
      <c r="D1242" s="4"/>
      <c r="E1242" s="4"/>
      <c r="F1242" s="4"/>
    </row>
    <row r="1243" spans="1:6" ht="15.75" x14ac:dyDescent="0.3">
      <c r="A1243" s="4"/>
      <c r="B1243" s="4"/>
      <c r="C1243" s="4"/>
      <c r="D1243" s="4"/>
      <c r="E1243" s="4"/>
      <c r="F1243" s="4"/>
    </row>
    <row r="1244" spans="1:6" ht="15.75" x14ac:dyDescent="0.3">
      <c r="A1244" s="4"/>
      <c r="B1244" s="4"/>
      <c r="C1244" s="4"/>
      <c r="D1244" s="4"/>
      <c r="E1244" s="4"/>
      <c r="F1244" s="4"/>
    </row>
    <row r="1245" spans="1:6" ht="15.75" x14ac:dyDescent="0.3">
      <c r="A1245" s="4"/>
      <c r="B1245" s="4"/>
      <c r="C1245" s="4"/>
      <c r="D1245" s="4"/>
      <c r="E1245" s="4"/>
      <c r="F1245" s="4"/>
    </row>
    <row r="1246" spans="1:6" ht="15.75" x14ac:dyDescent="0.3">
      <c r="A1246" s="4"/>
      <c r="B1246" s="4"/>
      <c r="C1246" s="4"/>
      <c r="D1246" s="4"/>
      <c r="E1246" s="4"/>
      <c r="F1246" s="4"/>
    </row>
    <row r="1247" spans="1:6" ht="15.75" x14ac:dyDescent="0.3">
      <c r="A1247" s="4"/>
      <c r="B1247" s="4"/>
      <c r="C1247" s="4"/>
      <c r="D1247" s="4"/>
      <c r="E1247" s="4"/>
      <c r="F1247" s="4"/>
    </row>
    <row r="1248" spans="1:6" ht="15.75" x14ac:dyDescent="0.3">
      <c r="A1248" s="4"/>
      <c r="B1248" s="4"/>
      <c r="C1248" s="4"/>
      <c r="D1248" s="4"/>
      <c r="E1248" s="4"/>
      <c r="F1248" s="4"/>
    </row>
    <row r="1249" spans="1:6" ht="15.75" x14ac:dyDescent="0.3">
      <c r="A1249" s="4"/>
      <c r="B1249" s="4"/>
      <c r="C1249" s="4"/>
      <c r="D1249" s="4"/>
      <c r="E1249" s="4"/>
      <c r="F1249" s="4"/>
    </row>
    <row r="1250" spans="1:6" ht="15.75" x14ac:dyDescent="0.3">
      <c r="A1250" s="4"/>
      <c r="B1250" s="4"/>
      <c r="C1250" s="4"/>
      <c r="D1250" s="4"/>
      <c r="E1250" s="4"/>
      <c r="F1250" s="4"/>
    </row>
    <row r="1251" spans="1:6" ht="15.75" x14ac:dyDescent="0.3">
      <c r="A1251" s="4"/>
      <c r="B1251" s="4"/>
      <c r="C1251" s="4"/>
      <c r="D1251" s="4"/>
      <c r="E1251" s="4"/>
      <c r="F1251" s="4"/>
    </row>
    <row r="1252" spans="1:6" ht="15.75" x14ac:dyDescent="0.3">
      <c r="A1252" s="4"/>
      <c r="B1252" s="4"/>
      <c r="C1252" s="4"/>
      <c r="D1252" s="4"/>
      <c r="E1252" s="4"/>
      <c r="F1252" s="4"/>
    </row>
    <row r="1253" spans="1:6" ht="15.75" x14ac:dyDescent="0.3">
      <c r="A1253" s="4"/>
      <c r="B1253" s="4"/>
      <c r="C1253" s="4"/>
      <c r="D1253" s="4"/>
      <c r="E1253" s="4"/>
      <c r="F1253" s="4"/>
    </row>
    <row r="1254" spans="1:6" ht="15.75" x14ac:dyDescent="0.3">
      <c r="A1254" s="4"/>
      <c r="B1254" s="4"/>
      <c r="C1254" s="4"/>
      <c r="D1254" s="4"/>
      <c r="E1254" s="4"/>
      <c r="F1254" s="4"/>
    </row>
    <row r="1255" spans="1:6" ht="15.75" x14ac:dyDescent="0.3">
      <c r="A1255" s="4"/>
      <c r="B1255" s="4"/>
      <c r="C1255" s="4"/>
      <c r="D1255" s="4"/>
      <c r="E1255" s="4"/>
      <c r="F1255" s="4"/>
    </row>
    <row r="1256" spans="1:6" ht="15.75" x14ac:dyDescent="0.3">
      <c r="A1256" s="4"/>
      <c r="B1256" s="4"/>
      <c r="C1256" s="4"/>
      <c r="D1256" s="4"/>
      <c r="E1256" s="4"/>
      <c r="F1256" s="4"/>
    </row>
  </sheetData>
  <mergeCells count="1">
    <mergeCell ref="A4:C4"/>
  </mergeCells>
  <pageMargins left="0.70866141732283472" right="0.70866141732283472" top="0.74803149606299213" bottom="0.74803149606299213" header="0.31496062992125984" footer="0.31496062992125984"/>
  <pageSetup paperSize="9" scale="90" orientation="portrait" r:id="rId1"/>
  <headerFooter>
    <oddHeader xml:space="preserve">&amp;C
</oddHeader>
    <oddFooter>Página &amp;P</oddFooter>
  </headerFooter>
  <rowBreaks count="2" manualBreakCount="2">
    <brk id="24" max="5" man="1"/>
    <brk id="28" max="5"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365"/>
  <sheetViews>
    <sheetView view="pageBreakPreview" zoomScale="115" zoomScaleNormal="100" zoomScaleSheetLayoutView="115" workbookViewId="0">
      <selection activeCell="G6" sqref="G6"/>
    </sheetView>
  </sheetViews>
  <sheetFormatPr baseColWidth="10" defaultRowHeight="15" x14ac:dyDescent="0.25"/>
  <cols>
    <col min="1" max="2" width="6.7109375" customWidth="1"/>
    <col min="3" max="3" width="46.7109375" customWidth="1"/>
    <col min="4" max="4" width="11" customWidth="1"/>
    <col min="5" max="6" width="11.42578125" customWidth="1"/>
    <col min="8" max="8" width="12.42578125" customWidth="1"/>
    <col min="9" max="10" width="11.5703125" bestFit="1" customWidth="1"/>
    <col min="13" max="13" width="38.28515625" customWidth="1"/>
  </cols>
  <sheetData>
    <row r="2" spans="1:10" x14ac:dyDescent="0.25">
      <c r="A2" s="3" t="s">
        <v>305</v>
      </c>
    </row>
    <row r="4" spans="1:10" x14ac:dyDescent="0.25">
      <c r="A4" s="161" t="s">
        <v>159</v>
      </c>
      <c r="B4" s="162"/>
      <c r="C4" s="162"/>
    </row>
    <row r="5" spans="1:10" x14ac:dyDescent="0.25">
      <c r="A5" s="1"/>
    </row>
    <row r="6" spans="1:10" s="23" customFormat="1" ht="13.5" x14ac:dyDescent="0.25">
      <c r="A6" s="5" t="s">
        <v>41</v>
      </c>
      <c r="B6" s="24" t="s">
        <v>42</v>
      </c>
      <c r="C6" s="24" t="s">
        <v>43</v>
      </c>
      <c r="D6" s="24" t="s">
        <v>44</v>
      </c>
      <c r="E6" s="5" t="s">
        <v>45</v>
      </c>
      <c r="F6" s="5" t="s">
        <v>64</v>
      </c>
      <c r="G6" s="164" t="s">
        <v>886</v>
      </c>
      <c r="H6" s="165">
        <v>0.97499999999999998</v>
      </c>
      <c r="I6" s="21"/>
      <c r="J6" s="116"/>
    </row>
    <row r="7" spans="1:10" s="23" customFormat="1" ht="12.75" x14ac:dyDescent="0.25">
      <c r="A7" s="21"/>
      <c r="B7" s="46"/>
      <c r="C7" s="46"/>
      <c r="D7" s="46"/>
      <c r="E7" s="21"/>
      <c r="F7" s="21"/>
      <c r="G7" s="46"/>
      <c r="H7" s="21"/>
      <c r="I7" s="21"/>
    </row>
    <row r="8" spans="1:10" s="23" customFormat="1" ht="13.5" x14ac:dyDescent="0.3">
      <c r="A8" s="99">
        <v>10.1</v>
      </c>
      <c r="B8" s="4" t="s">
        <v>10</v>
      </c>
      <c r="C8" s="56" t="s">
        <v>219</v>
      </c>
      <c r="D8" s="46"/>
      <c r="E8" s="21"/>
      <c r="F8" s="21"/>
      <c r="G8" s="46"/>
      <c r="H8" s="80"/>
      <c r="I8" s="21"/>
    </row>
    <row r="9" spans="1:10" s="23" customFormat="1" ht="135" x14ac:dyDescent="0.25">
      <c r="A9" s="21"/>
      <c r="B9" s="46"/>
      <c r="C9" s="26" t="s">
        <v>245</v>
      </c>
      <c r="D9" s="28">
        <v>3</v>
      </c>
      <c r="E9" s="28">
        <f>H6*478.32</f>
        <v>466.36199999999997</v>
      </c>
      <c r="F9" s="17">
        <f>D9*E9</f>
        <v>1399.0859999999998</v>
      </c>
      <c r="G9" s="46"/>
      <c r="H9" s="21"/>
      <c r="I9" s="21"/>
    </row>
    <row r="10" spans="1:10" s="23" customFormat="1" ht="12.75" x14ac:dyDescent="0.25">
      <c r="A10" s="21"/>
      <c r="B10" s="46"/>
      <c r="C10" s="101"/>
      <c r="D10" s="46"/>
      <c r="E10" s="21"/>
      <c r="F10" s="21"/>
      <c r="G10" s="46"/>
      <c r="H10" s="21"/>
      <c r="I10" s="21"/>
    </row>
    <row r="11" spans="1:10" s="23" customFormat="1" ht="13.5" x14ac:dyDescent="0.3">
      <c r="A11" s="99">
        <v>10.199999999999999</v>
      </c>
      <c r="B11" s="4" t="s">
        <v>10</v>
      </c>
      <c r="C11" s="56" t="s">
        <v>220</v>
      </c>
      <c r="D11" s="28"/>
      <c r="E11" s="28"/>
      <c r="F11" s="21"/>
      <c r="G11" s="46"/>
      <c r="H11" s="21"/>
      <c r="I11" s="21"/>
    </row>
    <row r="12" spans="1:10" s="23" customFormat="1" ht="125.25" customHeight="1" x14ac:dyDescent="0.25">
      <c r="A12" s="21"/>
      <c r="B12" s="46"/>
      <c r="C12" s="26" t="s">
        <v>246</v>
      </c>
      <c r="D12" s="28">
        <v>3</v>
      </c>
      <c r="E12" s="28">
        <v>664.83</v>
      </c>
      <c r="F12" s="17">
        <f>D12*E12</f>
        <v>1994.4900000000002</v>
      </c>
      <c r="G12" s="46"/>
      <c r="H12" s="21"/>
      <c r="I12" s="21"/>
    </row>
    <row r="13" spans="1:10" s="23" customFormat="1" ht="13.5" x14ac:dyDescent="0.25">
      <c r="A13" s="21"/>
      <c r="B13" s="46"/>
      <c r="C13" s="46"/>
      <c r="D13" s="28"/>
      <c r="E13" s="28"/>
      <c r="F13" s="21"/>
      <c r="G13" s="46"/>
      <c r="H13" s="21"/>
      <c r="I13" s="21"/>
    </row>
    <row r="14" spans="1:10" s="23" customFormat="1" ht="13.5" x14ac:dyDescent="0.3">
      <c r="A14" s="99">
        <v>10.3</v>
      </c>
      <c r="B14" s="4" t="s">
        <v>10</v>
      </c>
      <c r="C14" s="56" t="s">
        <v>221</v>
      </c>
      <c r="D14" s="28"/>
      <c r="E14" s="28"/>
      <c r="F14" s="21"/>
      <c r="G14" s="46"/>
      <c r="H14" s="21"/>
      <c r="I14" s="21"/>
    </row>
    <row r="15" spans="1:10" s="23" customFormat="1" ht="97.5" customHeight="1" x14ac:dyDescent="0.25">
      <c r="A15" s="21"/>
      <c r="B15" s="46"/>
      <c r="C15" s="26" t="s">
        <v>222</v>
      </c>
      <c r="D15" s="28">
        <v>1</v>
      </c>
      <c r="E15" s="28">
        <v>173.44</v>
      </c>
      <c r="F15" s="17">
        <f>D15*E15</f>
        <v>173.44</v>
      </c>
      <c r="G15" s="46"/>
      <c r="H15" s="21"/>
      <c r="I15" s="21"/>
    </row>
    <row r="16" spans="1:10" s="23" customFormat="1" ht="13.5" x14ac:dyDescent="0.25">
      <c r="A16" s="21"/>
      <c r="B16" s="46"/>
      <c r="C16" s="46"/>
      <c r="D16" s="28"/>
      <c r="E16" s="28"/>
      <c r="F16" s="21"/>
      <c r="G16" s="46"/>
      <c r="H16" s="21"/>
      <c r="I16" s="21"/>
    </row>
    <row r="17" spans="1:9" s="23" customFormat="1" ht="13.5" x14ac:dyDescent="0.3">
      <c r="A17" s="99">
        <v>10.4</v>
      </c>
      <c r="B17" s="4" t="s">
        <v>10</v>
      </c>
      <c r="C17" s="56" t="s">
        <v>223</v>
      </c>
      <c r="D17" s="28"/>
      <c r="E17" s="28"/>
      <c r="F17" s="21"/>
      <c r="G17" s="46"/>
      <c r="H17" s="21"/>
      <c r="I17" s="21"/>
    </row>
    <row r="18" spans="1:9" s="23" customFormat="1" ht="110.25" customHeight="1" x14ac:dyDescent="0.25">
      <c r="A18" s="21"/>
      <c r="B18" s="46"/>
      <c r="C18" s="26" t="s">
        <v>247</v>
      </c>
      <c r="D18" s="28">
        <v>1</v>
      </c>
      <c r="E18" s="28">
        <v>388.09</v>
      </c>
      <c r="F18" s="17">
        <f>D18*E18</f>
        <v>388.09</v>
      </c>
      <c r="G18" s="46"/>
      <c r="H18" s="21"/>
      <c r="I18" s="21"/>
    </row>
    <row r="19" spans="1:9" s="23" customFormat="1" ht="13.5" x14ac:dyDescent="0.25">
      <c r="A19" s="21"/>
      <c r="B19" s="46"/>
      <c r="C19" s="46"/>
      <c r="D19" s="28"/>
      <c r="E19" s="28"/>
      <c r="F19" s="21"/>
      <c r="G19" s="46"/>
      <c r="H19" s="21"/>
      <c r="I19" s="21"/>
    </row>
    <row r="20" spans="1:9" s="23" customFormat="1" ht="13.5" x14ac:dyDescent="0.3">
      <c r="A20" s="99">
        <v>10.5</v>
      </c>
      <c r="B20" s="4" t="s">
        <v>10</v>
      </c>
      <c r="C20" s="56" t="s">
        <v>224</v>
      </c>
      <c r="D20" s="28"/>
      <c r="E20" s="28"/>
      <c r="F20" s="21"/>
      <c r="G20" s="46"/>
      <c r="H20" s="21"/>
      <c r="I20" s="21"/>
    </row>
    <row r="21" spans="1:9" s="23" customFormat="1" ht="109.5" customHeight="1" x14ac:dyDescent="0.25">
      <c r="A21" s="21"/>
      <c r="B21" s="46"/>
      <c r="C21" s="26" t="s">
        <v>247</v>
      </c>
      <c r="D21" s="28">
        <v>2</v>
      </c>
      <c r="E21" s="28">
        <v>509.88</v>
      </c>
      <c r="F21" s="17">
        <f>D21*E21</f>
        <v>1019.76</v>
      </c>
      <c r="G21" s="46"/>
      <c r="H21" s="21"/>
      <c r="I21" s="21"/>
    </row>
    <row r="22" spans="1:9" s="23" customFormat="1" ht="13.5" x14ac:dyDescent="0.25">
      <c r="A22" s="21"/>
      <c r="B22" s="46"/>
      <c r="C22" s="26"/>
      <c r="D22" s="28"/>
      <c r="E22" s="28"/>
      <c r="F22" s="17"/>
      <c r="G22" s="46"/>
      <c r="H22" s="21"/>
      <c r="I22" s="21"/>
    </row>
    <row r="23" spans="1:9" s="23" customFormat="1" ht="13.5" x14ac:dyDescent="0.25">
      <c r="A23" s="21"/>
      <c r="B23" s="46"/>
      <c r="C23" s="26"/>
      <c r="D23" s="28"/>
      <c r="E23" s="28"/>
      <c r="F23" s="17"/>
      <c r="G23" s="46"/>
      <c r="H23" s="21"/>
      <c r="I23" s="21"/>
    </row>
    <row r="24" spans="1:9" s="23" customFormat="1" ht="13.5" x14ac:dyDescent="0.25">
      <c r="A24" s="21"/>
      <c r="B24" s="46"/>
      <c r="C24" s="26"/>
      <c r="D24" s="28"/>
      <c r="E24" s="28"/>
      <c r="F24" s="17"/>
      <c r="G24" s="46"/>
      <c r="H24" s="21"/>
      <c r="I24" s="21"/>
    </row>
    <row r="25" spans="1:9" s="23" customFormat="1" ht="13.5" x14ac:dyDescent="0.25">
      <c r="A25" s="21"/>
      <c r="B25" s="46"/>
      <c r="C25" s="26"/>
      <c r="D25" s="28"/>
      <c r="E25" s="28"/>
      <c r="F25" s="17"/>
      <c r="G25" s="46"/>
      <c r="H25" s="21"/>
      <c r="I25" s="21"/>
    </row>
    <row r="26" spans="1:9" s="23" customFormat="1" ht="13.5" x14ac:dyDescent="0.3">
      <c r="A26" s="99">
        <v>10.6</v>
      </c>
      <c r="B26" s="4" t="s">
        <v>10</v>
      </c>
      <c r="C26" s="56" t="s">
        <v>225</v>
      </c>
      <c r="D26" s="28"/>
      <c r="E26" s="28"/>
      <c r="F26" s="21"/>
      <c r="G26" s="46"/>
      <c r="H26" s="21"/>
      <c r="I26" s="21"/>
    </row>
    <row r="27" spans="1:9" s="23" customFormat="1" ht="82.5" customHeight="1" x14ac:dyDescent="0.25">
      <c r="A27" s="21"/>
      <c r="B27" s="46"/>
      <c r="C27" s="26" t="s">
        <v>229</v>
      </c>
      <c r="D27" s="28">
        <v>1</v>
      </c>
      <c r="E27" s="28">
        <v>351.19</v>
      </c>
      <c r="F27" s="17">
        <f>D27*E27</f>
        <v>351.19</v>
      </c>
      <c r="G27" s="46"/>
      <c r="H27" s="21"/>
      <c r="I27" s="21"/>
    </row>
    <row r="28" spans="1:9" s="23" customFormat="1" ht="13.5" x14ac:dyDescent="0.25">
      <c r="A28" s="21"/>
      <c r="B28" s="46"/>
      <c r="C28" s="101"/>
      <c r="D28" s="28"/>
      <c r="E28" s="28"/>
      <c r="F28" s="21"/>
      <c r="G28" s="46"/>
      <c r="H28" s="21"/>
      <c r="I28" s="21"/>
    </row>
    <row r="29" spans="1:9" s="23" customFormat="1" ht="13.5" x14ac:dyDescent="0.3">
      <c r="A29" s="99">
        <v>10.7</v>
      </c>
      <c r="B29" s="4" t="s">
        <v>10</v>
      </c>
      <c r="C29" s="56" t="s">
        <v>226</v>
      </c>
      <c r="D29" s="28"/>
      <c r="E29" s="28"/>
      <c r="F29" s="21"/>
      <c r="G29" s="46"/>
      <c r="H29" s="21"/>
      <c r="I29" s="21"/>
    </row>
    <row r="30" spans="1:9" s="23" customFormat="1" ht="121.5" x14ac:dyDescent="0.25">
      <c r="A30" s="21"/>
      <c r="B30" s="46"/>
      <c r="C30" s="26" t="s">
        <v>248</v>
      </c>
      <c r="D30" s="28">
        <v>2</v>
      </c>
      <c r="E30" s="28">
        <v>532.88</v>
      </c>
      <c r="F30" s="17">
        <f>D30*E30</f>
        <v>1065.76</v>
      </c>
      <c r="G30" s="46"/>
      <c r="H30" s="21"/>
      <c r="I30" s="21"/>
    </row>
    <row r="31" spans="1:9" s="23" customFormat="1" ht="13.5" x14ac:dyDescent="0.25">
      <c r="A31" s="21"/>
      <c r="B31" s="46"/>
      <c r="C31" s="101"/>
      <c r="D31" s="28"/>
      <c r="E31" s="28"/>
      <c r="F31" s="21"/>
      <c r="G31" s="46"/>
      <c r="H31" s="21"/>
      <c r="I31" s="21"/>
    </row>
    <row r="32" spans="1:9" s="23" customFormat="1" ht="13.5" x14ac:dyDescent="0.3">
      <c r="A32" s="99">
        <v>10.8</v>
      </c>
      <c r="B32" s="4" t="s">
        <v>10</v>
      </c>
      <c r="C32" s="56" t="s">
        <v>227</v>
      </c>
      <c r="D32" s="28"/>
      <c r="E32" s="28"/>
      <c r="F32" s="21"/>
      <c r="G32" s="46"/>
      <c r="H32" s="21"/>
      <c r="I32" s="21"/>
    </row>
    <row r="33" spans="1:9" s="23" customFormat="1" ht="113.25" customHeight="1" x14ac:dyDescent="0.25">
      <c r="A33" s="21"/>
      <c r="B33" s="46"/>
      <c r="C33" s="26" t="s">
        <v>229</v>
      </c>
      <c r="D33" s="28">
        <v>1</v>
      </c>
      <c r="E33" s="28">
        <v>515.05999999999995</v>
      </c>
      <c r="F33" s="17">
        <f>D33*E33</f>
        <v>515.05999999999995</v>
      </c>
      <c r="G33" s="46"/>
      <c r="H33" s="21"/>
      <c r="I33" s="21"/>
    </row>
    <row r="34" spans="1:9" s="23" customFormat="1" ht="13.5" x14ac:dyDescent="0.25">
      <c r="A34" s="21"/>
      <c r="B34" s="46"/>
      <c r="C34" s="101"/>
      <c r="D34" s="28"/>
      <c r="E34" s="28"/>
      <c r="F34" s="21"/>
      <c r="G34" s="46"/>
      <c r="H34" s="21"/>
      <c r="I34" s="21"/>
    </row>
    <row r="35" spans="1:9" s="23" customFormat="1" ht="13.5" x14ac:dyDescent="0.3">
      <c r="A35" s="99">
        <v>10.9</v>
      </c>
      <c r="B35" s="4" t="s">
        <v>10</v>
      </c>
      <c r="C35" s="56" t="s">
        <v>228</v>
      </c>
      <c r="D35" s="28"/>
      <c r="E35" s="28"/>
      <c r="F35" s="21"/>
      <c r="G35" s="46"/>
      <c r="H35" s="21"/>
      <c r="I35" s="21"/>
    </row>
    <row r="36" spans="1:9" s="23" customFormat="1" ht="93" customHeight="1" x14ac:dyDescent="0.25">
      <c r="A36" s="21"/>
      <c r="B36" s="46"/>
      <c r="C36" s="26" t="s">
        <v>230</v>
      </c>
      <c r="D36" s="28">
        <v>1</v>
      </c>
      <c r="E36" s="28">
        <v>496.99</v>
      </c>
      <c r="F36" s="17">
        <f>D36*E36</f>
        <v>496.99</v>
      </c>
      <c r="G36" s="46"/>
      <c r="H36" s="21"/>
      <c r="I36" s="21"/>
    </row>
    <row r="37" spans="1:9" s="23" customFormat="1" ht="13.5" x14ac:dyDescent="0.25">
      <c r="A37" s="21"/>
      <c r="B37" s="46"/>
      <c r="C37" s="46"/>
      <c r="D37" s="28"/>
      <c r="E37" s="28"/>
      <c r="F37" s="21"/>
      <c r="G37" s="46"/>
      <c r="H37" s="21"/>
      <c r="I37" s="21"/>
    </row>
    <row r="38" spans="1:9" s="23" customFormat="1" ht="13.5" x14ac:dyDescent="0.3">
      <c r="A38" s="105">
        <v>10.1</v>
      </c>
      <c r="B38" s="4" t="s">
        <v>10</v>
      </c>
      <c r="C38" s="56" t="s">
        <v>231</v>
      </c>
      <c r="D38" s="28"/>
      <c r="E38" s="28"/>
      <c r="F38" s="21"/>
      <c r="G38" s="46"/>
      <c r="H38" s="21"/>
      <c r="I38" s="21"/>
    </row>
    <row r="39" spans="1:9" s="23" customFormat="1" ht="106.5" customHeight="1" x14ac:dyDescent="0.25">
      <c r="A39" s="105"/>
      <c r="B39" s="46"/>
      <c r="C39" s="26" t="s">
        <v>249</v>
      </c>
      <c r="D39" s="28">
        <v>5</v>
      </c>
      <c r="E39" s="28">
        <v>1203.69</v>
      </c>
      <c r="F39" s="17">
        <f>D39*E39</f>
        <v>6018.4500000000007</v>
      </c>
      <c r="G39" s="46"/>
      <c r="H39" s="21"/>
      <c r="I39" s="21"/>
    </row>
    <row r="40" spans="1:9" s="23" customFormat="1" ht="13.5" x14ac:dyDescent="0.25">
      <c r="A40" s="105"/>
      <c r="B40" s="46"/>
      <c r="C40" s="9"/>
      <c r="D40" s="28"/>
      <c r="E40" s="28"/>
      <c r="F40" s="17"/>
      <c r="G40" s="46"/>
      <c r="H40" s="21"/>
      <c r="I40" s="21"/>
    </row>
    <row r="41" spans="1:9" s="23" customFormat="1" ht="13.5" x14ac:dyDescent="0.25">
      <c r="A41" s="105"/>
      <c r="B41" s="46"/>
      <c r="C41" s="9"/>
      <c r="D41" s="28"/>
      <c r="E41" s="28"/>
      <c r="F41" s="17"/>
      <c r="G41" s="46"/>
      <c r="H41" s="21"/>
      <c r="I41" s="21"/>
    </row>
    <row r="42" spans="1:9" s="23" customFormat="1" ht="13.5" x14ac:dyDescent="0.25">
      <c r="A42" s="105"/>
      <c r="B42" s="46"/>
      <c r="C42" s="9"/>
      <c r="D42" s="28"/>
      <c r="E42" s="28"/>
      <c r="F42" s="17"/>
      <c r="G42" s="46"/>
      <c r="H42" s="21"/>
      <c r="I42" s="21"/>
    </row>
    <row r="43" spans="1:9" s="23" customFormat="1" ht="13.5" x14ac:dyDescent="0.25">
      <c r="A43" s="105"/>
      <c r="B43" s="46"/>
      <c r="C43" s="9"/>
      <c r="D43" s="28"/>
      <c r="E43" s="28"/>
      <c r="F43" s="17"/>
      <c r="G43" s="46"/>
      <c r="H43" s="21"/>
      <c r="I43" s="21"/>
    </row>
    <row r="44" spans="1:9" s="23" customFormat="1" ht="13.5" x14ac:dyDescent="0.25">
      <c r="A44" s="105"/>
      <c r="B44" s="46"/>
      <c r="C44" s="9"/>
      <c r="D44" s="28"/>
      <c r="E44" s="28"/>
      <c r="F44" s="17"/>
      <c r="G44" s="46"/>
      <c r="H44" s="21"/>
      <c r="I44" s="21"/>
    </row>
    <row r="45" spans="1:9" s="23" customFormat="1" ht="13.5" x14ac:dyDescent="0.25">
      <c r="A45" s="105"/>
      <c r="B45" s="46"/>
      <c r="C45" s="9"/>
      <c r="D45" s="28"/>
      <c r="E45" s="28"/>
      <c r="F45" s="17"/>
      <c r="G45" s="46"/>
      <c r="H45" s="21"/>
      <c r="I45" s="21"/>
    </row>
    <row r="46" spans="1:9" s="23" customFormat="1" ht="13.5" x14ac:dyDescent="0.25">
      <c r="A46" s="105"/>
      <c r="B46" s="46"/>
      <c r="C46" s="9"/>
      <c r="D46" s="28"/>
      <c r="E46" s="28"/>
      <c r="F46" s="17"/>
      <c r="G46" s="46"/>
      <c r="H46" s="21"/>
      <c r="I46" s="21"/>
    </row>
    <row r="47" spans="1:9" s="23" customFormat="1" ht="13.5" x14ac:dyDescent="0.25">
      <c r="A47" s="105"/>
      <c r="B47" s="46"/>
      <c r="C47" s="9"/>
      <c r="D47" s="28"/>
      <c r="E47" s="28"/>
      <c r="F47" s="17"/>
      <c r="G47" s="46"/>
      <c r="H47" s="21"/>
      <c r="I47" s="21"/>
    </row>
    <row r="48" spans="1:9" s="23" customFormat="1" ht="13.5" x14ac:dyDescent="0.25">
      <c r="A48" s="105"/>
      <c r="B48" s="46"/>
      <c r="C48" s="9"/>
      <c r="D48" s="28"/>
      <c r="E48" s="28"/>
      <c r="F48" s="17"/>
      <c r="G48" s="46"/>
      <c r="H48" s="21"/>
      <c r="I48" s="21"/>
    </row>
    <row r="49" spans="1:16" s="23" customFormat="1" ht="13.5" x14ac:dyDescent="0.3">
      <c r="A49" s="105">
        <v>10.11</v>
      </c>
      <c r="B49" s="4" t="s">
        <v>10</v>
      </c>
      <c r="C49" s="56" t="s">
        <v>232</v>
      </c>
      <c r="D49" s="28"/>
      <c r="E49" s="28"/>
      <c r="F49" s="4"/>
      <c r="G49" s="46"/>
      <c r="H49" s="21"/>
      <c r="I49" s="21"/>
    </row>
    <row r="50" spans="1:16" s="23" customFormat="1" ht="94.5" customHeight="1" x14ac:dyDescent="0.3">
      <c r="A50" s="105"/>
      <c r="B50" s="4"/>
      <c r="C50" s="26" t="s">
        <v>250</v>
      </c>
      <c r="D50" s="28">
        <v>1</v>
      </c>
      <c r="E50" s="28">
        <v>834</v>
      </c>
      <c r="F50" s="17">
        <f>D50*E50</f>
        <v>834</v>
      </c>
      <c r="G50" s="46"/>
      <c r="H50" s="21"/>
      <c r="I50" s="21"/>
    </row>
    <row r="51" spans="1:16" s="23" customFormat="1" ht="13.5" x14ac:dyDescent="0.3">
      <c r="A51" s="105"/>
      <c r="B51" s="4"/>
      <c r="C51" s="9"/>
      <c r="D51" s="28"/>
      <c r="E51" s="28"/>
      <c r="F51" s="17"/>
      <c r="G51" s="46"/>
      <c r="H51" s="21"/>
      <c r="I51" s="21"/>
    </row>
    <row r="52" spans="1:16" s="23" customFormat="1" ht="15.75" x14ac:dyDescent="0.3">
      <c r="A52" s="105">
        <v>10.119999999999999</v>
      </c>
      <c r="B52" s="4" t="s">
        <v>10</v>
      </c>
      <c r="C52" s="56" t="s">
        <v>233</v>
      </c>
      <c r="D52" s="28"/>
      <c r="E52" s="28"/>
      <c r="F52"/>
      <c r="G52" s="46"/>
      <c r="H52" s="21"/>
      <c r="I52" s="21"/>
    </row>
    <row r="53" spans="1:16" ht="108.75" customHeight="1" x14ac:dyDescent="0.3">
      <c r="A53" s="105"/>
      <c r="B53" s="4"/>
      <c r="C53" s="26" t="s">
        <v>251</v>
      </c>
      <c r="D53" s="28">
        <v>1</v>
      </c>
      <c r="E53" s="28">
        <v>508.18</v>
      </c>
      <c r="F53" s="17">
        <f>D53*E53</f>
        <v>508.18</v>
      </c>
    </row>
    <row r="54" spans="1:16" ht="15.75" x14ac:dyDescent="0.3">
      <c r="A54" s="105"/>
      <c r="B54" s="4"/>
      <c r="C54" s="9"/>
      <c r="D54" s="28"/>
      <c r="E54" s="28"/>
      <c r="F54" s="17"/>
      <c r="G54" s="47"/>
      <c r="I54" s="17"/>
    </row>
    <row r="55" spans="1:16" ht="15.75" x14ac:dyDescent="0.3">
      <c r="A55" s="105">
        <v>10.130000000000001</v>
      </c>
      <c r="B55" s="4" t="s">
        <v>10</v>
      </c>
      <c r="C55" s="56" t="s">
        <v>858</v>
      </c>
      <c r="D55" s="28"/>
      <c r="E55" s="28"/>
      <c r="G55" s="4"/>
      <c r="H55" s="4"/>
      <c r="I55" s="4"/>
    </row>
    <row r="56" spans="1:16" ht="108" customHeight="1" x14ac:dyDescent="0.3">
      <c r="A56" s="105"/>
      <c r="B56" s="4"/>
      <c r="C56" s="26" t="s">
        <v>850</v>
      </c>
      <c r="D56" s="28">
        <v>1</v>
      </c>
      <c r="E56" s="28">
        <v>383.27</v>
      </c>
      <c r="F56" s="17">
        <f>D56*E56</f>
        <v>383.27</v>
      </c>
      <c r="H56" s="4"/>
      <c r="I56" s="4"/>
      <c r="K56" s="4"/>
      <c r="L56" s="4"/>
      <c r="M56" s="12"/>
      <c r="O56" s="4"/>
      <c r="P56" s="4"/>
    </row>
    <row r="57" spans="1:16" ht="15.75" x14ac:dyDescent="0.3">
      <c r="A57" s="105"/>
      <c r="C57" s="9"/>
      <c r="D57" s="28"/>
      <c r="E57" s="28"/>
      <c r="F57" s="17"/>
      <c r="G57" s="47"/>
      <c r="H57" s="40"/>
      <c r="I57" s="17"/>
      <c r="K57" s="4"/>
      <c r="L57" s="4"/>
      <c r="M57" s="9"/>
      <c r="N57" s="47"/>
      <c r="O57" s="40"/>
      <c r="P57" s="17"/>
    </row>
    <row r="58" spans="1:16" ht="15.75" x14ac:dyDescent="0.3">
      <c r="A58" s="105">
        <v>10.14</v>
      </c>
      <c r="B58" s="4" t="s">
        <v>10</v>
      </c>
      <c r="C58" s="56" t="s">
        <v>234</v>
      </c>
      <c r="D58" s="28"/>
      <c r="E58" s="28"/>
      <c r="G58" s="47"/>
      <c r="H58" s="40"/>
      <c r="I58" s="17"/>
      <c r="K58" s="4"/>
      <c r="L58" s="4"/>
      <c r="M58" s="9"/>
      <c r="N58" s="47"/>
      <c r="O58" s="40"/>
      <c r="P58" s="17"/>
    </row>
    <row r="59" spans="1:16" ht="108.75" customHeight="1" x14ac:dyDescent="0.3">
      <c r="A59" s="105"/>
      <c r="B59" s="4"/>
      <c r="C59" s="26" t="s">
        <v>851</v>
      </c>
      <c r="D59" s="28">
        <v>1</v>
      </c>
      <c r="E59" s="28">
        <v>644.33000000000004</v>
      </c>
      <c r="F59" s="17">
        <f>D59*E59</f>
        <v>644.33000000000004</v>
      </c>
      <c r="G59" s="47"/>
      <c r="H59" s="40"/>
      <c r="I59" s="17"/>
      <c r="K59" s="4"/>
      <c r="L59" s="4"/>
      <c r="M59" s="12"/>
      <c r="N59" s="47"/>
      <c r="O59" s="40"/>
      <c r="P59" s="17"/>
    </row>
    <row r="60" spans="1:16" ht="15.75" x14ac:dyDescent="0.3">
      <c r="C60" s="26"/>
      <c r="D60" s="28"/>
      <c r="E60" s="28"/>
      <c r="F60" s="17"/>
      <c r="G60" s="47"/>
      <c r="H60" s="40"/>
      <c r="I60" s="17"/>
      <c r="K60" s="4"/>
      <c r="L60" s="4"/>
      <c r="M60" s="9"/>
      <c r="N60" s="47"/>
      <c r="O60" s="40"/>
      <c r="P60" s="17"/>
    </row>
    <row r="61" spans="1:16" ht="15.75" x14ac:dyDescent="0.3">
      <c r="A61" s="105">
        <v>10.15</v>
      </c>
      <c r="B61" s="4" t="s">
        <v>10</v>
      </c>
      <c r="C61" s="56" t="s">
        <v>235</v>
      </c>
      <c r="D61" s="28"/>
      <c r="E61" s="28"/>
      <c r="F61" s="17"/>
      <c r="G61" s="47"/>
      <c r="H61" s="40"/>
      <c r="I61" s="17"/>
      <c r="K61" s="4"/>
      <c r="L61" s="4"/>
      <c r="M61" s="9"/>
      <c r="N61" s="47"/>
      <c r="O61" s="40"/>
      <c r="P61" s="17"/>
    </row>
    <row r="62" spans="1:16" ht="97.5" customHeight="1" x14ac:dyDescent="0.3">
      <c r="A62" s="105"/>
      <c r="B62" s="4"/>
      <c r="C62" s="26" t="s">
        <v>852</v>
      </c>
      <c r="D62" s="28">
        <v>1</v>
      </c>
      <c r="E62" s="28">
        <v>697.4</v>
      </c>
      <c r="F62" s="17">
        <f>D62*E62</f>
        <v>697.4</v>
      </c>
      <c r="G62" s="47"/>
      <c r="H62" s="40"/>
      <c r="I62" s="17"/>
      <c r="K62" s="4"/>
      <c r="L62" s="4"/>
      <c r="M62" s="9"/>
      <c r="N62" s="47"/>
      <c r="O62" s="40"/>
      <c r="P62" s="17"/>
    </row>
    <row r="63" spans="1:16" ht="15.75" x14ac:dyDescent="0.3">
      <c r="B63" s="4"/>
      <c r="C63" s="9"/>
      <c r="D63" s="28"/>
      <c r="E63" s="28"/>
      <c r="F63" s="17"/>
      <c r="G63" s="47"/>
      <c r="H63" s="40"/>
      <c r="I63" s="17"/>
      <c r="K63" s="4"/>
      <c r="L63" s="4"/>
      <c r="M63" s="9"/>
      <c r="N63" s="47"/>
      <c r="O63" s="40"/>
      <c r="P63" s="17"/>
    </row>
    <row r="64" spans="1:16" ht="15.75" x14ac:dyDescent="0.3">
      <c r="A64" s="105">
        <v>10.16</v>
      </c>
      <c r="B64" s="4" t="s">
        <v>10</v>
      </c>
      <c r="C64" s="56" t="s">
        <v>236</v>
      </c>
      <c r="D64" s="28"/>
      <c r="E64" s="28"/>
      <c r="F64" s="17"/>
      <c r="G64" s="4"/>
      <c r="H64" s="4"/>
      <c r="I64" s="4"/>
      <c r="K64" s="4"/>
      <c r="L64" s="4"/>
      <c r="M64" s="9"/>
      <c r="N64" s="4"/>
      <c r="O64" s="4"/>
      <c r="P64" s="4"/>
    </row>
    <row r="65" spans="1:16" ht="40.5" x14ac:dyDescent="0.3">
      <c r="A65" s="4"/>
      <c r="B65" s="4"/>
      <c r="C65" s="72" t="s">
        <v>853</v>
      </c>
      <c r="D65" s="28">
        <v>2</v>
      </c>
      <c r="E65" s="28">
        <v>320.87</v>
      </c>
      <c r="F65" s="17">
        <f>D65*E65</f>
        <v>641.74</v>
      </c>
      <c r="G65" s="47"/>
      <c r="H65" s="4"/>
      <c r="I65" s="4"/>
      <c r="K65" s="4"/>
      <c r="L65" s="4"/>
      <c r="M65" s="12"/>
      <c r="N65" s="47"/>
      <c r="O65" s="4"/>
      <c r="P65" s="4"/>
    </row>
    <row r="66" spans="1:16" ht="15.75" x14ac:dyDescent="0.3">
      <c r="A66" s="4"/>
      <c r="C66" s="9"/>
      <c r="D66" s="28"/>
      <c r="E66" s="28"/>
      <c r="F66" s="17"/>
      <c r="G66" s="47"/>
      <c r="H66" s="4"/>
      <c r="I66" s="4"/>
      <c r="K66" s="4"/>
      <c r="L66" s="4"/>
      <c r="M66" s="12"/>
      <c r="N66" s="47"/>
      <c r="O66" s="4"/>
      <c r="P66" s="4"/>
    </row>
    <row r="67" spans="1:16" ht="15.75" x14ac:dyDescent="0.3">
      <c r="A67" s="4"/>
      <c r="G67" s="47"/>
      <c r="H67" s="4"/>
      <c r="I67" s="4"/>
      <c r="K67" s="4"/>
      <c r="L67" s="4"/>
      <c r="M67" s="12"/>
      <c r="N67" s="47"/>
      <c r="O67" s="4"/>
      <c r="P67" s="4"/>
    </row>
    <row r="68" spans="1:16" ht="15.75" x14ac:dyDescent="0.3">
      <c r="A68" s="105">
        <v>10.17</v>
      </c>
      <c r="B68" s="4" t="s">
        <v>10</v>
      </c>
      <c r="C68" s="56" t="s">
        <v>237</v>
      </c>
      <c r="D68" s="28"/>
      <c r="E68" s="28"/>
      <c r="F68" s="4"/>
      <c r="G68" s="7"/>
      <c r="H68" s="40"/>
      <c r="I68" s="17"/>
    </row>
    <row r="69" spans="1:16" ht="135" x14ac:dyDescent="0.3">
      <c r="A69" s="4"/>
      <c r="B69" s="4"/>
      <c r="C69" s="26" t="s">
        <v>252</v>
      </c>
      <c r="D69" s="28">
        <v>1</v>
      </c>
      <c r="E69" s="28">
        <v>930.74</v>
      </c>
      <c r="F69" s="17">
        <f>D69*E69</f>
        <v>930.74</v>
      </c>
      <c r="G69" s="54"/>
      <c r="H69" s="54"/>
      <c r="I69" s="55"/>
    </row>
    <row r="71" spans="1:16" ht="15.75" x14ac:dyDescent="0.3">
      <c r="A71" s="105">
        <v>10.18</v>
      </c>
      <c r="B71" s="4" t="s">
        <v>10</v>
      </c>
      <c r="C71" s="56" t="s">
        <v>238</v>
      </c>
      <c r="E71" s="28"/>
    </row>
    <row r="72" spans="1:16" ht="54" x14ac:dyDescent="0.3">
      <c r="A72" s="4"/>
      <c r="B72" s="4"/>
      <c r="C72" s="72" t="s">
        <v>253</v>
      </c>
      <c r="D72" s="28">
        <v>2</v>
      </c>
      <c r="E72" s="28">
        <v>320.87</v>
      </c>
      <c r="F72" s="17">
        <f>D72*E72</f>
        <v>641.74</v>
      </c>
      <c r="H72" s="72"/>
    </row>
    <row r="73" spans="1:16" x14ac:dyDescent="0.25">
      <c r="C73" s="56"/>
      <c r="D73" s="28"/>
      <c r="E73" s="28"/>
    </row>
    <row r="74" spans="1:16" ht="15.75" x14ac:dyDescent="0.3">
      <c r="A74" s="105">
        <v>10.19</v>
      </c>
      <c r="B74" s="4" t="s">
        <v>10</v>
      </c>
      <c r="C74" s="56" t="s">
        <v>239</v>
      </c>
      <c r="D74" s="28"/>
      <c r="E74" s="28"/>
    </row>
    <row r="75" spans="1:16" ht="54" x14ac:dyDescent="0.3">
      <c r="A75" s="4"/>
      <c r="B75" s="4"/>
      <c r="C75" s="72" t="s">
        <v>255</v>
      </c>
      <c r="D75" s="28">
        <v>1</v>
      </c>
      <c r="E75" s="28">
        <v>207.1</v>
      </c>
      <c r="F75" s="17">
        <f>D75*E75</f>
        <v>207.1</v>
      </c>
    </row>
    <row r="76" spans="1:16" ht="15.75" x14ac:dyDescent="0.3">
      <c r="B76" s="4"/>
      <c r="C76" s="56"/>
      <c r="D76" s="28"/>
      <c r="E76" s="28"/>
    </row>
    <row r="77" spans="1:16" ht="15.75" x14ac:dyDescent="0.3">
      <c r="A77" s="105">
        <v>10.199999999999999</v>
      </c>
      <c r="B77" s="4" t="s">
        <v>10</v>
      </c>
      <c r="C77" s="56" t="s">
        <v>872</v>
      </c>
      <c r="D77" s="28"/>
      <c r="E77" s="28"/>
    </row>
    <row r="78" spans="1:16" ht="40.5" x14ac:dyDescent="0.3">
      <c r="A78" s="105"/>
      <c r="B78" s="4"/>
      <c r="C78" s="72" t="s">
        <v>254</v>
      </c>
      <c r="D78" s="28">
        <v>3</v>
      </c>
      <c r="E78" s="28">
        <v>177.01</v>
      </c>
      <c r="F78" s="17">
        <f>D78*E78</f>
        <v>531.03</v>
      </c>
    </row>
    <row r="79" spans="1:16" x14ac:dyDescent="0.25">
      <c r="A79" s="105"/>
      <c r="C79" s="56"/>
      <c r="D79" s="28"/>
      <c r="E79" s="28"/>
    </row>
    <row r="80" spans="1:16" ht="15.75" x14ac:dyDescent="0.3">
      <c r="A80" s="105">
        <v>10.210000000000001</v>
      </c>
      <c r="B80" s="4" t="s">
        <v>10</v>
      </c>
      <c r="C80" s="56" t="s">
        <v>240</v>
      </c>
      <c r="D80" s="28"/>
      <c r="E80" s="28"/>
    </row>
    <row r="81" spans="1:6" ht="54" x14ac:dyDescent="0.3">
      <c r="A81" s="105"/>
      <c r="B81" s="4"/>
      <c r="C81" s="72" t="s">
        <v>854</v>
      </c>
      <c r="D81" s="28">
        <v>1</v>
      </c>
      <c r="E81" s="28">
        <v>351.07</v>
      </c>
      <c r="F81" s="17">
        <f>D81*E81</f>
        <v>351.07</v>
      </c>
    </row>
    <row r="82" spans="1:6" x14ac:dyDescent="0.25">
      <c r="A82" s="105"/>
      <c r="C82" s="56"/>
      <c r="D82" s="28"/>
      <c r="E82" s="28"/>
    </row>
    <row r="83" spans="1:6" ht="15.75" x14ac:dyDescent="0.3">
      <c r="A83" s="105">
        <v>10.220000000000001</v>
      </c>
      <c r="B83" s="4" t="s">
        <v>10</v>
      </c>
      <c r="C83" s="56" t="s">
        <v>241</v>
      </c>
      <c r="D83" s="28"/>
      <c r="E83" s="28"/>
    </row>
    <row r="84" spans="1:6" ht="54" x14ac:dyDescent="0.3">
      <c r="A84" s="105"/>
      <c r="B84" s="4"/>
      <c r="C84" s="72" t="s">
        <v>855</v>
      </c>
      <c r="D84" s="28">
        <v>2</v>
      </c>
      <c r="E84" s="28">
        <v>88.15</v>
      </c>
      <c r="F84" s="17">
        <f>D84*E84</f>
        <v>176.3</v>
      </c>
    </row>
    <row r="85" spans="1:6" x14ac:dyDescent="0.25">
      <c r="A85" s="105"/>
      <c r="C85" s="56"/>
      <c r="D85" s="28"/>
      <c r="E85" s="28"/>
    </row>
    <row r="86" spans="1:6" ht="25.5" x14ac:dyDescent="0.3">
      <c r="A86" s="105">
        <v>10.23</v>
      </c>
      <c r="B86" s="4" t="s">
        <v>10</v>
      </c>
      <c r="C86" s="56" t="s">
        <v>873</v>
      </c>
      <c r="D86" s="28"/>
      <c r="E86" s="28"/>
    </row>
    <row r="87" spans="1:6" ht="81" x14ac:dyDescent="0.3">
      <c r="A87" s="105"/>
      <c r="B87" s="4"/>
      <c r="C87" s="72" t="s">
        <v>878</v>
      </c>
      <c r="D87" s="28">
        <v>1</v>
      </c>
      <c r="E87" s="28">
        <v>350</v>
      </c>
      <c r="F87" s="17">
        <f>D87*E87</f>
        <v>350</v>
      </c>
    </row>
    <row r="88" spans="1:6" ht="15.75" x14ac:dyDescent="0.3">
      <c r="A88" s="105"/>
      <c r="B88" s="4"/>
      <c r="C88" s="56"/>
      <c r="D88" s="28"/>
      <c r="E88" s="28"/>
    </row>
    <row r="89" spans="1:6" ht="15.75" x14ac:dyDescent="0.3">
      <c r="A89" s="105"/>
      <c r="B89" s="4"/>
      <c r="C89" s="56"/>
      <c r="D89" s="28"/>
      <c r="E89" s="28"/>
    </row>
    <row r="90" spans="1:6" ht="15.75" x14ac:dyDescent="0.3">
      <c r="A90" s="105"/>
      <c r="B90" s="4"/>
      <c r="C90" s="56"/>
      <c r="D90" s="28"/>
      <c r="E90" s="28"/>
    </row>
    <row r="91" spans="1:6" ht="15.75" x14ac:dyDescent="0.3">
      <c r="A91" s="105"/>
      <c r="B91" s="4"/>
      <c r="C91" s="56"/>
      <c r="D91" s="28"/>
      <c r="E91" s="28"/>
    </row>
    <row r="92" spans="1:6" ht="15.75" x14ac:dyDescent="0.3">
      <c r="A92" s="105"/>
      <c r="B92" s="4"/>
      <c r="C92" s="56"/>
      <c r="D92" s="28"/>
      <c r="E92" s="28"/>
    </row>
    <row r="93" spans="1:6" ht="15.75" x14ac:dyDescent="0.3">
      <c r="A93" s="105">
        <v>10.24</v>
      </c>
      <c r="B93" s="4" t="s">
        <v>10</v>
      </c>
      <c r="C93" s="56" t="s">
        <v>242</v>
      </c>
      <c r="D93" s="28"/>
      <c r="E93" s="28"/>
    </row>
    <row r="94" spans="1:6" ht="67.5" x14ac:dyDescent="0.3">
      <c r="A94" s="105"/>
      <c r="B94" s="4"/>
      <c r="C94" s="72" t="s">
        <v>874</v>
      </c>
      <c r="D94" s="28">
        <v>1</v>
      </c>
      <c r="E94" s="95">
        <f>883.56-175.16</f>
        <v>708.4</v>
      </c>
      <c r="F94" s="17">
        <f>D94*E94</f>
        <v>708.4</v>
      </c>
    </row>
    <row r="95" spans="1:6" x14ac:dyDescent="0.25">
      <c r="A95" s="105"/>
      <c r="C95" s="72"/>
      <c r="D95" s="28"/>
      <c r="E95" s="28"/>
      <c r="F95" s="17"/>
    </row>
    <row r="96" spans="1:6" ht="15.75" x14ac:dyDescent="0.3">
      <c r="A96" s="105">
        <v>10.25</v>
      </c>
      <c r="B96" s="4" t="s">
        <v>10</v>
      </c>
      <c r="C96" s="56" t="s">
        <v>875</v>
      </c>
      <c r="D96" s="28"/>
      <c r="E96" s="28"/>
    </row>
    <row r="97" spans="1:6" ht="67.5" x14ac:dyDescent="0.3">
      <c r="A97" s="105"/>
      <c r="B97" s="4"/>
      <c r="C97" s="72" t="s">
        <v>879</v>
      </c>
      <c r="D97" s="28">
        <v>1</v>
      </c>
      <c r="E97" s="28">
        <v>505.37</v>
      </c>
      <c r="F97" s="17">
        <f>D97*E97</f>
        <v>505.37</v>
      </c>
    </row>
    <row r="98" spans="1:6" ht="15.75" x14ac:dyDescent="0.3">
      <c r="A98" s="105"/>
      <c r="B98" s="4"/>
      <c r="D98" s="28"/>
      <c r="E98" s="28"/>
    </row>
    <row r="99" spans="1:6" ht="15.75" x14ac:dyDescent="0.3">
      <c r="A99" s="105">
        <v>10.26</v>
      </c>
      <c r="B99" s="4" t="s">
        <v>10</v>
      </c>
      <c r="C99" s="56" t="s">
        <v>243</v>
      </c>
      <c r="D99" s="28"/>
      <c r="E99" s="28"/>
    </row>
    <row r="100" spans="1:6" ht="81" x14ac:dyDescent="0.3">
      <c r="A100" s="105"/>
      <c r="B100" s="4"/>
      <c r="C100" s="72" t="s">
        <v>880</v>
      </c>
      <c r="D100" s="28">
        <v>3</v>
      </c>
      <c r="E100" s="28">
        <v>350</v>
      </c>
      <c r="F100" s="17">
        <f>D100*E100</f>
        <v>1050</v>
      </c>
    </row>
    <row r="101" spans="1:6" ht="15.75" x14ac:dyDescent="0.3">
      <c r="A101" s="105"/>
      <c r="B101" s="4"/>
      <c r="D101" s="28"/>
      <c r="E101" s="28"/>
    </row>
    <row r="102" spans="1:6" ht="15.75" x14ac:dyDescent="0.3">
      <c r="A102" s="105">
        <v>10.27</v>
      </c>
      <c r="B102" s="4" t="s">
        <v>10</v>
      </c>
      <c r="C102" s="56" t="s">
        <v>244</v>
      </c>
      <c r="D102" s="28"/>
      <c r="E102" s="28"/>
    </row>
    <row r="103" spans="1:6" ht="67.5" x14ac:dyDescent="0.3">
      <c r="B103" s="4"/>
      <c r="C103" s="72" t="s">
        <v>881</v>
      </c>
      <c r="D103" s="28">
        <v>1</v>
      </c>
      <c r="E103" s="28">
        <v>695.38</v>
      </c>
      <c r="F103" s="17">
        <f>D103*E103</f>
        <v>695.38</v>
      </c>
    </row>
    <row r="104" spans="1:6" ht="15.75" x14ac:dyDescent="0.3">
      <c r="A104" s="105"/>
      <c r="B104" s="4"/>
      <c r="D104" s="28"/>
      <c r="E104" s="28"/>
    </row>
    <row r="105" spans="1:6" ht="15.75" x14ac:dyDescent="0.3">
      <c r="A105" s="105">
        <v>10.28</v>
      </c>
      <c r="B105" s="4" t="s">
        <v>10</v>
      </c>
      <c r="C105" s="56" t="s">
        <v>262</v>
      </c>
      <c r="D105" s="28"/>
      <c r="E105" s="28"/>
    </row>
    <row r="106" spans="1:6" ht="189" x14ac:dyDescent="0.3">
      <c r="A106" s="105"/>
      <c r="B106" s="4"/>
      <c r="C106" s="72" t="s">
        <v>843</v>
      </c>
      <c r="D106" s="28">
        <v>6</v>
      </c>
      <c r="E106" s="28">
        <v>804.68</v>
      </c>
      <c r="F106" s="17">
        <f>D106*E106</f>
        <v>4828.08</v>
      </c>
    </row>
    <row r="107" spans="1:6" ht="15.75" x14ac:dyDescent="0.3">
      <c r="A107" s="105"/>
      <c r="B107" s="4"/>
      <c r="C107" s="72"/>
      <c r="D107" s="28"/>
      <c r="E107" s="28"/>
      <c r="F107" s="17"/>
    </row>
    <row r="108" spans="1:6" ht="15.75" x14ac:dyDescent="0.3">
      <c r="A108" s="105"/>
      <c r="B108" s="4"/>
      <c r="C108" s="72"/>
      <c r="D108" s="28"/>
      <c r="E108" s="28"/>
      <c r="F108" s="17"/>
    </row>
    <row r="109" spans="1:6" ht="15.75" x14ac:dyDescent="0.3">
      <c r="A109" s="105"/>
      <c r="B109" s="4"/>
      <c r="C109" s="72"/>
      <c r="D109" s="28"/>
      <c r="E109" s="28"/>
      <c r="F109" s="17"/>
    </row>
    <row r="110" spans="1:6" ht="15.75" x14ac:dyDescent="0.3">
      <c r="A110" s="105"/>
      <c r="B110" s="4"/>
      <c r="C110" s="72"/>
      <c r="D110" s="28"/>
      <c r="E110" s="28"/>
      <c r="F110" s="17"/>
    </row>
    <row r="111" spans="1:6" ht="15.75" x14ac:dyDescent="0.3">
      <c r="A111" s="105"/>
      <c r="B111" s="4"/>
      <c r="C111" s="72"/>
      <c r="D111" s="28"/>
      <c r="E111" s="28"/>
      <c r="F111" s="17"/>
    </row>
    <row r="112" spans="1:6" ht="15.75" x14ac:dyDescent="0.3">
      <c r="A112" s="105"/>
      <c r="B112" s="4"/>
      <c r="C112" s="72"/>
      <c r="D112" s="28"/>
      <c r="E112" s="28"/>
      <c r="F112" s="17"/>
    </row>
    <row r="113" spans="1:8" ht="15.75" x14ac:dyDescent="0.3">
      <c r="A113" s="105"/>
      <c r="B113" s="4"/>
      <c r="C113" s="72"/>
      <c r="D113" s="28"/>
      <c r="E113" s="28"/>
      <c r="F113" s="17"/>
    </row>
    <row r="114" spans="1:8" ht="15.75" x14ac:dyDescent="0.3">
      <c r="A114" s="105"/>
      <c r="B114" s="4"/>
      <c r="C114" s="72"/>
      <c r="D114" s="28"/>
      <c r="E114" s="28"/>
      <c r="F114" s="17"/>
    </row>
    <row r="115" spans="1:8" ht="15.75" x14ac:dyDescent="0.3">
      <c r="A115" s="105"/>
      <c r="B115" s="4"/>
      <c r="C115" s="72"/>
      <c r="D115" s="28"/>
      <c r="E115" s="28"/>
      <c r="F115" s="17"/>
    </row>
    <row r="116" spans="1:8" ht="15.75" x14ac:dyDescent="0.3">
      <c r="A116" s="105">
        <v>10.29</v>
      </c>
      <c r="B116" s="4" t="s">
        <v>10</v>
      </c>
      <c r="C116" s="56" t="s">
        <v>842</v>
      </c>
      <c r="D116" s="28"/>
      <c r="E116" s="28"/>
    </row>
    <row r="117" spans="1:8" ht="189" x14ac:dyDescent="0.3">
      <c r="A117" s="105"/>
      <c r="B117" s="4"/>
      <c r="C117" s="72" t="s">
        <v>844</v>
      </c>
      <c r="D117" s="28">
        <v>2</v>
      </c>
      <c r="E117" s="95">
        <v>559.53</v>
      </c>
      <c r="F117" s="17">
        <f>D117*E117</f>
        <v>1119.06</v>
      </c>
    </row>
    <row r="118" spans="1:8" ht="15.75" x14ac:dyDescent="0.3">
      <c r="A118" s="105"/>
      <c r="B118" s="4"/>
      <c r="C118" s="72"/>
      <c r="D118" s="28"/>
      <c r="E118" s="28"/>
    </row>
    <row r="119" spans="1:8" ht="15.75" x14ac:dyDescent="0.3">
      <c r="A119" s="105">
        <v>10.3</v>
      </c>
      <c r="B119" s="4" t="s">
        <v>10</v>
      </c>
      <c r="C119" s="56" t="s">
        <v>392</v>
      </c>
      <c r="D119" s="28"/>
      <c r="E119" s="28"/>
    </row>
    <row r="120" spans="1:8" ht="148.5" x14ac:dyDescent="0.3">
      <c r="A120" s="105"/>
      <c r="B120" s="4"/>
      <c r="C120" s="72" t="s">
        <v>856</v>
      </c>
      <c r="D120" s="28">
        <v>1</v>
      </c>
      <c r="E120" s="28">
        <v>186.61</v>
      </c>
      <c r="F120" s="17">
        <f>D120*E120</f>
        <v>186.61</v>
      </c>
      <c r="H120" s="26"/>
    </row>
    <row r="121" spans="1:8" ht="15.75" x14ac:dyDescent="0.3">
      <c r="A121" s="105"/>
      <c r="B121" s="4"/>
      <c r="C121" s="74"/>
      <c r="D121" s="28"/>
      <c r="E121" s="28"/>
      <c r="F121" s="17"/>
      <c r="H121" s="26"/>
    </row>
    <row r="122" spans="1:8" ht="15.75" x14ac:dyDescent="0.3">
      <c r="A122" s="105">
        <v>10.31</v>
      </c>
      <c r="B122" s="4" t="s">
        <v>10</v>
      </c>
      <c r="C122" s="56" t="s">
        <v>391</v>
      </c>
      <c r="D122" s="28"/>
      <c r="E122" s="28"/>
      <c r="H122" s="26"/>
    </row>
    <row r="123" spans="1:8" ht="180.75" customHeight="1" x14ac:dyDescent="0.3">
      <c r="A123" s="105"/>
      <c r="B123" s="4"/>
      <c r="C123" s="72" t="s">
        <v>857</v>
      </c>
      <c r="D123" s="28">
        <v>2</v>
      </c>
      <c r="E123" s="28">
        <v>559.53</v>
      </c>
      <c r="F123" s="17">
        <f>D123*E123</f>
        <v>1119.06</v>
      </c>
      <c r="H123" s="26"/>
    </row>
    <row r="124" spans="1:8" ht="15.75" x14ac:dyDescent="0.3">
      <c r="A124" s="105"/>
      <c r="B124" s="4"/>
      <c r="C124" s="72"/>
      <c r="D124" s="28"/>
      <c r="E124" s="28"/>
      <c r="F124" s="17"/>
      <c r="H124" s="26"/>
    </row>
    <row r="125" spans="1:8" ht="15.75" x14ac:dyDescent="0.3">
      <c r="A125" s="105"/>
      <c r="B125" s="4"/>
      <c r="C125" s="72"/>
      <c r="D125" s="28"/>
      <c r="E125" s="28"/>
      <c r="F125" s="17"/>
      <c r="H125" s="26"/>
    </row>
    <row r="126" spans="1:8" ht="15.75" x14ac:dyDescent="0.3">
      <c r="A126" s="105"/>
      <c r="B126" s="4"/>
      <c r="C126" s="72"/>
      <c r="D126" s="28"/>
      <c r="E126" s="28"/>
      <c r="F126" s="17"/>
      <c r="H126" s="26"/>
    </row>
    <row r="127" spans="1:8" ht="15.75" x14ac:dyDescent="0.3">
      <c r="A127" s="105"/>
      <c r="B127" s="4"/>
      <c r="C127" s="72"/>
      <c r="D127" s="28"/>
      <c r="E127" s="28"/>
      <c r="F127" s="17"/>
      <c r="H127" s="26"/>
    </row>
    <row r="128" spans="1:8" ht="15.75" x14ac:dyDescent="0.3">
      <c r="A128" s="105"/>
      <c r="B128" s="4"/>
      <c r="C128" s="72"/>
      <c r="D128" s="28"/>
      <c r="E128" s="28"/>
      <c r="F128" s="17"/>
      <c r="H128" s="26"/>
    </row>
    <row r="129" spans="1:8" ht="15.75" x14ac:dyDescent="0.3">
      <c r="A129" s="105"/>
      <c r="B129" s="4"/>
      <c r="C129" s="72"/>
      <c r="D129" s="28"/>
      <c r="E129" s="28"/>
      <c r="F129" s="17"/>
      <c r="H129" s="26"/>
    </row>
    <row r="130" spans="1:8" ht="15.75" x14ac:dyDescent="0.3">
      <c r="A130" s="105"/>
      <c r="B130" s="4"/>
      <c r="C130" s="72"/>
      <c r="D130" s="28"/>
      <c r="E130" s="28"/>
      <c r="F130" s="17"/>
      <c r="H130" s="26"/>
    </row>
    <row r="131" spans="1:8" ht="15.75" x14ac:dyDescent="0.3">
      <c r="A131" s="105"/>
      <c r="B131" s="4"/>
      <c r="C131" s="72"/>
      <c r="D131" s="28"/>
      <c r="E131" s="28"/>
      <c r="F131" s="17"/>
      <c r="H131" s="26"/>
    </row>
    <row r="132" spans="1:8" ht="15.75" x14ac:dyDescent="0.3">
      <c r="A132" s="105"/>
      <c r="B132" s="4"/>
      <c r="C132" s="72"/>
      <c r="D132" s="28"/>
      <c r="E132" s="28"/>
      <c r="F132" s="17"/>
      <c r="H132" s="26"/>
    </row>
    <row r="133" spans="1:8" ht="15.75" x14ac:dyDescent="0.3">
      <c r="A133" s="105"/>
      <c r="B133" s="4"/>
      <c r="C133" s="72"/>
      <c r="D133" s="28"/>
      <c r="E133" s="28"/>
      <c r="F133" s="17"/>
      <c r="H133" s="26"/>
    </row>
    <row r="134" spans="1:8" ht="15.75" x14ac:dyDescent="0.3">
      <c r="A134" s="105">
        <v>10.32</v>
      </c>
      <c r="B134" s="4" t="s">
        <v>10</v>
      </c>
      <c r="C134" s="56" t="s">
        <v>876</v>
      </c>
      <c r="D134" s="28"/>
      <c r="E134" s="28"/>
      <c r="H134" s="26"/>
    </row>
    <row r="135" spans="1:8" ht="81" x14ac:dyDescent="0.3">
      <c r="A135" s="105"/>
      <c r="B135" s="4"/>
      <c r="C135" s="72" t="s">
        <v>877</v>
      </c>
      <c r="D135" s="28">
        <v>1</v>
      </c>
      <c r="E135" s="28">
        <v>350</v>
      </c>
      <c r="F135" s="17">
        <f>D135*E135</f>
        <v>350</v>
      </c>
      <c r="H135" s="26"/>
    </row>
    <row r="136" spans="1:8" ht="15.75" x14ac:dyDescent="0.3">
      <c r="A136" s="105"/>
      <c r="B136" s="4"/>
      <c r="C136" s="72"/>
      <c r="D136" s="28"/>
      <c r="E136" s="28"/>
      <c r="F136" s="17"/>
      <c r="H136" s="26"/>
    </row>
    <row r="137" spans="1:8" ht="15.75" x14ac:dyDescent="0.3">
      <c r="A137" s="105">
        <v>10.33</v>
      </c>
      <c r="B137" s="4" t="s">
        <v>10</v>
      </c>
      <c r="C137" s="56" t="s">
        <v>428</v>
      </c>
      <c r="D137" s="28"/>
      <c r="E137" s="28"/>
      <c r="H137" s="26"/>
    </row>
    <row r="138" spans="1:8" ht="149.25" customHeight="1" x14ac:dyDescent="0.3">
      <c r="A138" s="105"/>
      <c r="B138" s="4"/>
      <c r="C138" s="72" t="s">
        <v>845</v>
      </c>
      <c r="D138" s="28">
        <v>3</v>
      </c>
      <c r="E138" s="28">
        <v>24.5</v>
      </c>
      <c r="F138" s="17">
        <f>D138*E138</f>
        <v>73.5</v>
      </c>
      <c r="H138" s="26"/>
    </row>
    <row r="139" spans="1:8" ht="15.75" x14ac:dyDescent="0.3">
      <c r="A139" s="105"/>
      <c r="B139" s="4"/>
      <c r="C139" s="72"/>
      <c r="D139" s="28"/>
      <c r="E139" s="28"/>
      <c r="F139" s="17"/>
      <c r="H139" s="26"/>
    </row>
    <row r="140" spans="1:8" ht="15.75" x14ac:dyDescent="0.3">
      <c r="A140" s="105">
        <v>10.34</v>
      </c>
      <c r="B140" s="4" t="s">
        <v>3</v>
      </c>
      <c r="C140" s="56" t="s">
        <v>846</v>
      </c>
      <c r="D140" s="28"/>
      <c r="E140" s="28"/>
      <c r="H140" s="26"/>
    </row>
    <row r="141" spans="1:8" ht="135" x14ac:dyDescent="0.3">
      <c r="A141" s="105"/>
      <c r="B141" s="4"/>
      <c r="C141" s="72" t="s">
        <v>847</v>
      </c>
      <c r="D141" s="28">
        <v>3.1</v>
      </c>
      <c r="E141" s="28">
        <v>24.5</v>
      </c>
      <c r="F141" s="17">
        <f>D141*E141</f>
        <v>75.95</v>
      </c>
      <c r="H141" s="26"/>
    </row>
    <row r="142" spans="1:8" x14ac:dyDescent="0.25">
      <c r="A142" s="105"/>
      <c r="H142" s="26"/>
    </row>
    <row r="143" spans="1:8" ht="15.75" thickBot="1" x14ac:dyDescent="0.3">
      <c r="A143" s="13"/>
      <c r="B143" s="13"/>
      <c r="C143" s="13" t="s">
        <v>158</v>
      </c>
      <c r="D143" s="119"/>
      <c r="E143" s="18"/>
      <c r="F143" s="18">
        <f>SUM(F7:F142)</f>
        <v>31030.626000000007</v>
      </c>
      <c r="G143" s="22"/>
    </row>
    <row r="144" spans="1:8" ht="15.75" x14ac:dyDescent="0.3">
      <c r="A144" s="4"/>
      <c r="B144" s="4"/>
      <c r="C144" s="4"/>
      <c r="D144" s="4"/>
      <c r="E144" s="4"/>
    </row>
    <row r="145" spans="1:6" ht="15.75" x14ac:dyDescent="0.3">
      <c r="A145" s="4"/>
      <c r="B145" s="4"/>
      <c r="C145" s="9"/>
      <c r="D145" s="4"/>
      <c r="E145" s="4"/>
      <c r="F145" s="4"/>
    </row>
    <row r="146" spans="1:6" ht="15.75" x14ac:dyDescent="0.3">
      <c r="A146" s="4"/>
      <c r="B146" s="4"/>
      <c r="C146" s="12"/>
      <c r="D146" s="4"/>
      <c r="E146" s="4"/>
      <c r="F146" s="4"/>
    </row>
    <row r="147" spans="1:6" ht="15.75" x14ac:dyDescent="0.3">
      <c r="A147" s="4"/>
      <c r="B147" s="4"/>
      <c r="C147" s="9"/>
      <c r="D147" s="4"/>
      <c r="E147" s="4"/>
      <c r="F147" s="4"/>
    </row>
    <row r="148" spans="1:6" ht="15.75" x14ac:dyDescent="0.3">
      <c r="A148" s="4"/>
      <c r="B148" s="4"/>
      <c r="C148" s="9"/>
      <c r="D148" s="4"/>
      <c r="E148" s="4"/>
      <c r="F148" s="4"/>
    </row>
    <row r="149" spans="1:6" ht="15.75" x14ac:dyDescent="0.3">
      <c r="A149" s="4"/>
      <c r="B149" s="4"/>
      <c r="C149" s="50"/>
      <c r="D149" s="4"/>
      <c r="E149" s="4"/>
      <c r="F149" s="4"/>
    </row>
    <row r="150" spans="1:6" ht="15.75" x14ac:dyDescent="0.3">
      <c r="A150" s="4"/>
      <c r="B150" s="4"/>
      <c r="C150" s="9"/>
      <c r="D150" s="4"/>
      <c r="E150" s="4"/>
      <c r="F150" s="4"/>
    </row>
    <row r="151" spans="1:6" ht="15.75" x14ac:dyDescent="0.3">
      <c r="A151" s="4"/>
      <c r="B151" s="4"/>
      <c r="D151" s="4"/>
      <c r="E151" s="4"/>
      <c r="F151" s="4"/>
    </row>
    <row r="152" spans="1:6" ht="15.75" x14ac:dyDescent="0.3">
      <c r="A152" s="4"/>
      <c r="B152" s="4"/>
      <c r="C152" s="50"/>
      <c r="D152" s="4"/>
      <c r="E152" s="4"/>
      <c r="F152" s="4"/>
    </row>
    <row r="153" spans="1:6" ht="15.75" x14ac:dyDescent="0.3">
      <c r="A153" s="4"/>
      <c r="B153" s="4"/>
      <c r="C153" s="9"/>
      <c r="D153" s="4"/>
      <c r="E153" s="4"/>
      <c r="F153" s="4"/>
    </row>
    <row r="154" spans="1:6" ht="15.75" x14ac:dyDescent="0.3">
      <c r="A154" s="4"/>
      <c r="B154" s="4"/>
      <c r="D154" s="4"/>
      <c r="E154" s="4"/>
      <c r="F154" s="4"/>
    </row>
    <row r="155" spans="1:6" ht="15.75" x14ac:dyDescent="0.3">
      <c r="A155" s="4"/>
      <c r="B155" s="4"/>
      <c r="C155" s="50"/>
      <c r="D155" s="4"/>
      <c r="E155" s="4"/>
      <c r="F155" s="4"/>
    </row>
    <row r="156" spans="1:6" ht="15.75" x14ac:dyDescent="0.3">
      <c r="A156" s="4"/>
      <c r="B156" s="4"/>
      <c r="C156" s="9"/>
      <c r="D156" s="4"/>
      <c r="E156" s="4"/>
      <c r="F156" s="4"/>
    </row>
    <row r="157" spans="1:6" ht="15.75" x14ac:dyDescent="0.3">
      <c r="A157" s="4"/>
      <c r="B157" s="4"/>
      <c r="C157" s="9"/>
      <c r="D157" s="4"/>
      <c r="E157" s="4"/>
      <c r="F157" s="4"/>
    </row>
    <row r="158" spans="1:6" ht="15.75" x14ac:dyDescent="0.3">
      <c r="A158" s="4"/>
      <c r="B158" s="4"/>
      <c r="C158" s="50"/>
      <c r="D158" s="4"/>
      <c r="E158" s="4"/>
      <c r="F158" s="4"/>
    </row>
    <row r="159" spans="1:6" ht="15.75" x14ac:dyDescent="0.3">
      <c r="A159" s="4"/>
      <c r="B159" s="4"/>
      <c r="C159" s="9"/>
      <c r="D159" s="4"/>
      <c r="E159" s="4"/>
      <c r="F159" s="4"/>
    </row>
    <row r="160" spans="1:6" ht="15.75" x14ac:dyDescent="0.3">
      <c r="A160" s="4"/>
      <c r="B160" s="4"/>
      <c r="D160" s="4"/>
      <c r="E160" s="4"/>
      <c r="F160" s="4"/>
    </row>
    <row r="161" spans="1:6" ht="15.75" x14ac:dyDescent="0.3">
      <c r="A161" s="4"/>
      <c r="B161" s="4"/>
      <c r="C161" s="50"/>
      <c r="D161" s="4"/>
      <c r="E161" s="4"/>
      <c r="F161" s="4"/>
    </row>
    <row r="162" spans="1:6" ht="15.75" x14ac:dyDescent="0.3">
      <c r="A162" s="4"/>
      <c r="B162" s="4"/>
      <c r="C162" s="9"/>
      <c r="D162" s="4"/>
      <c r="E162" s="4"/>
      <c r="F162" s="4"/>
    </row>
    <row r="163" spans="1:6" ht="15.75" x14ac:dyDescent="0.3">
      <c r="A163" s="4"/>
      <c r="B163" s="4"/>
      <c r="C163" s="9"/>
      <c r="D163" s="4"/>
      <c r="E163" s="4"/>
      <c r="F163" s="4"/>
    </row>
    <row r="164" spans="1:6" ht="15.75" x14ac:dyDescent="0.3">
      <c r="A164" s="4"/>
      <c r="B164" s="4"/>
      <c r="C164" s="50"/>
      <c r="D164" s="4"/>
      <c r="E164" s="4"/>
      <c r="F164" s="4"/>
    </row>
    <row r="165" spans="1:6" ht="15.75" x14ac:dyDescent="0.3">
      <c r="A165" s="4"/>
      <c r="B165" s="4"/>
      <c r="C165" s="9"/>
      <c r="D165" s="4"/>
      <c r="E165" s="4"/>
      <c r="F165" s="4"/>
    </row>
    <row r="166" spans="1:6" ht="15.75" x14ac:dyDescent="0.3">
      <c r="A166" s="4"/>
      <c r="B166" s="4"/>
      <c r="C166" s="4"/>
      <c r="D166" s="4"/>
      <c r="E166" s="4"/>
      <c r="F166" s="4"/>
    </row>
    <row r="167" spans="1:6" ht="15.75" x14ac:dyDescent="0.3">
      <c r="A167" s="4"/>
      <c r="B167" s="4"/>
      <c r="C167" s="4"/>
      <c r="D167" s="4"/>
      <c r="E167" s="4"/>
      <c r="F167" s="4"/>
    </row>
    <row r="168" spans="1:6" ht="15.75" x14ac:dyDescent="0.3">
      <c r="A168" s="4"/>
      <c r="B168" s="4"/>
      <c r="C168" s="4"/>
      <c r="D168" s="4"/>
      <c r="E168" s="4"/>
      <c r="F168" s="4"/>
    </row>
    <row r="169" spans="1:6" ht="15.75" x14ac:dyDescent="0.3">
      <c r="A169" s="4"/>
      <c r="B169" s="4"/>
      <c r="C169" s="4"/>
      <c r="D169" s="4"/>
      <c r="E169" s="4"/>
      <c r="F169" s="4"/>
    </row>
    <row r="170" spans="1:6" ht="15.75" x14ac:dyDescent="0.3">
      <c r="A170" s="4"/>
      <c r="B170" s="4"/>
      <c r="C170" s="4"/>
      <c r="D170" s="4"/>
      <c r="E170" s="4"/>
      <c r="F170" s="4"/>
    </row>
    <row r="171" spans="1:6" ht="15.75" x14ac:dyDescent="0.3">
      <c r="A171" s="4"/>
      <c r="B171" s="4"/>
      <c r="C171" s="4"/>
      <c r="D171" s="4"/>
      <c r="E171" s="4"/>
      <c r="F171" s="4"/>
    </row>
    <row r="172" spans="1:6" ht="15.75" x14ac:dyDescent="0.3">
      <c r="A172" s="4"/>
      <c r="B172" s="4"/>
      <c r="C172" s="4"/>
      <c r="D172" s="4"/>
      <c r="E172" s="4"/>
      <c r="F172" s="4"/>
    </row>
    <row r="173" spans="1:6" ht="15.75" x14ac:dyDescent="0.3">
      <c r="A173" s="4"/>
      <c r="B173" s="4"/>
      <c r="C173" s="4"/>
      <c r="D173" s="4"/>
      <c r="E173" s="4"/>
      <c r="F173" s="4"/>
    </row>
    <row r="174" spans="1:6" ht="15.75" x14ac:dyDescent="0.3">
      <c r="A174" s="4"/>
      <c r="B174" s="4"/>
      <c r="C174" s="4"/>
      <c r="D174" s="4"/>
      <c r="E174" s="4"/>
      <c r="F174" s="4"/>
    </row>
    <row r="175" spans="1:6" ht="15.75" x14ac:dyDescent="0.3">
      <c r="A175" s="4"/>
      <c r="B175" s="4"/>
      <c r="C175" s="4"/>
      <c r="D175" s="4"/>
      <c r="E175" s="4"/>
      <c r="F175" s="4"/>
    </row>
    <row r="176" spans="1:6" ht="15.75" x14ac:dyDescent="0.3">
      <c r="A176" s="4"/>
      <c r="B176" s="4"/>
      <c r="C176" s="4"/>
      <c r="D176" s="4"/>
      <c r="E176" s="4"/>
      <c r="F176" s="4"/>
    </row>
    <row r="179" spans="1:6" ht="15.75" x14ac:dyDescent="0.3">
      <c r="A179" s="4"/>
      <c r="B179" s="4"/>
      <c r="C179" s="4"/>
      <c r="D179" s="4"/>
      <c r="E179" s="4"/>
      <c r="F179" s="4"/>
    </row>
    <row r="180" spans="1:6" ht="15.75" x14ac:dyDescent="0.3">
      <c r="A180" s="4"/>
      <c r="B180" s="4"/>
      <c r="C180" s="4"/>
      <c r="D180" s="4"/>
      <c r="E180" s="4"/>
      <c r="F180" s="4"/>
    </row>
    <row r="181" spans="1:6" ht="15.75" x14ac:dyDescent="0.3">
      <c r="A181" s="4"/>
      <c r="B181" s="4"/>
      <c r="C181" s="4"/>
      <c r="D181" s="4"/>
      <c r="E181" s="4"/>
      <c r="F181" s="4"/>
    </row>
    <row r="182" spans="1:6" ht="15.75" x14ac:dyDescent="0.3">
      <c r="A182" s="4"/>
      <c r="B182" s="4"/>
      <c r="C182" s="4"/>
      <c r="D182" s="4"/>
      <c r="E182" s="4"/>
      <c r="F182" s="4"/>
    </row>
    <row r="183" spans="1:6" ht="15.75" x14ac:dyDescent="0.3">
      <c r="A183" s="4"/>
      <c r="B183" s="4"/>
      <c r="C183" s="4"/>
      <c r="D183" s="4"/>
      <c r="E183" s="4"/>
      <c r="F183" s="4"/>
    </row>
    <row r="184" spans="1:6" ht="15.75" x14ac:dyDescent="0.3">
      <c r="A184" s="4"/>
      <c r="B184" s="4"/>
      <c r="C184" s="4"/>
      <c r="D184" s="4"/>
      <c r="E184" s="4"/>
      <c r="F184" s="4"/>
    </row>
    <row r="185" spans="1:6" ht="15.75" x14ac:dyDescent="0.3">
      <c r="A185" s="4"/>
      <c r="B185" s="4"/>
      <c r="C185" s="4"/>
      <c r="D185" s="4"/>
      <c r="E185" s="4"/>
      <c r="F185" s="4"/>
    </row>
    <row r="186" spans="1:6" ht="15.75" x14ac:dyDescent="0.3">
      <c r="A186" s="4"/>
      <c r="B186" s="4"/>
      <c r="C186" s="4"/>
      <c r="D186" s="4"/>
      <c r="E186" s="4"/>
      <c r="F186" s="4"/>
    </row>
    <row r="187" spans="1:6" ht="15.75" x14ac:dyDescent="0.3">
      <c r="A187" s="4"/>
      <c r="B187" s="4"/>
      <c r="C187" s="4"/>
      <c r="D187" s="4"/>
      <c r="E187" s="4"/>
      <c r="F187" s="4"/>
    </row>
    <row r="188" spans="1:6" ht="15.75" x14ac:dyDescent="0.3">
      <c r="A188" s="4"/>
      <c r="B188" s="4"/>
      <c r="C188" s="4"/>
      <c r="D188" s="4"/>
      <c r="E188" s="4"/>
      <c r="F188" s="4"/>
    </row>
    <row r="189" spans="1:6" ht="15.75" x14ac:dyDescent="0.3">
      <c r="A189" s="4"/>
      <c r="B189" s="4"/>
      <c r="C189" s="4"/>
      <c r="D189" s="4"/>
      <c r="E189" s="4"/>
      <c r="F189" s="4"/>
    </row>
    <row r="190" spans="1:6" ht="15.75" x14ac:dyDescent="0.3">
      <c r="A190" s="4"/>
      <c r="B190" s="4"/>
      <c r="C190" s="4"/>
      <c r="D190" s="4"/>
      <c r="E190" s="4"/>
      <c r="F190" s="4"/>
    </row>
    <row r="191" spans="1:6" ht="15.75" x14ac:dyDescent="0.3">
      <c r="A191" s="4"/>
      <c r="B191" s="4"/>
      <c r="C191" s="4"/>
      <c r="D191" s="4"/>
      <c r="E191" s="4"/>
      <c r="F191" s="4"/>
    </row>
    <row r="192" spans="1:6" ht="15.75" x14ac:dyDescent="0.3">
      <c r="A192" s="4"/>
      <c r="B192" s="4"/>
      <c r="C192" s="4"/>
      <c r="D192" s="4"/>
      <c r="E192" s="4"/>
      <c r="F192" s="4"/>
    </row>
    <row r="193" spans="1:6" ht="15.75" x14ac:dyDescent="0.3">
      <c r="A193" s="4"/>
      <c r="B193" s="4"/>
      <c r="C193" s="4"/>
      <c r="D193" s="4"/>
      <c r="E193" s="4"/>
      <c r="F193" s="4"/>
    </row>
    <row r="194" spans="1:6" ht="15.75" x14ac:dyDescent="0.3">
      <c r="A194" s="4"/>
      <c r="B194" s="4"/>
      <c r="C194" s="4"/>
      <c r="D194" s="4"/>
      <c r="E194" s="4"/>
      <c r="F194" s="4"/>
    </row>
    <row r="195" spans="1:6" ht="15.75" x14ac:dyDescent="0.3">
      <c r="A195" s="4"/>
      <c r="B195" s="4"/>
      <c r="C195" s="4"/>
      <c r="D195" s="4"/>
      <c r="E195" s="4"/>
      <c r="F195" s="4"/>
    </row>
    <row r="196" spans="1:6" ht="15.75" x14ac:dyDescent="0.3">
      <c r="A196" s="4"/>
      <c r="B196" s="4"/>
      <c r="C196" s="4"/>
      <c r="D196" s="4"/>
      <c r="E196" s="4"/>
      <c r="F196" s="4"/>
    </row>
    <row r="197" spans="1:6" ht="15.75" x14ac:dyDescent="0.3">
      <c r="A197" s="4"/>
      <c r="B197" s="4"/>
      <c r="C197" s="4"/>
      <c r="D197" s="4"/>
      <c r="E197" s="4"/>
      <c r="F197" s="4"/>
    </row>
    <row r="198" spans="1:6" ht="15.75" x14ac:dyDescent="0.3">
      <c r="A198" s="4"/>
      <c r="B198" s="4"/>
      <c r="C198" s="4"/>
      <c r="D198" s="4"/>
      <c r="E198" s="4"/>
      <c r="F198" s="4"/>
    </row>
    <row r="199" spans="1:6" ht="15.75" x14ac:dyDescent="0.3">
      <c r="A199" s="4"/>
      <c r="B199" s="4"/>
      <c r="C199" s="4"/>
      <c r="D199" s="4"/>
      <c r="E199" s="4"/>
      <c r="F199" s="4"/>
    </row>
    <row r="200" spans="1:6" ht="15.75" x14ac:dyDescent="0.3">
      <c r="A200" s="4"/>
      <c r="B200" s="4"/>
      <c r="C200" s="4"/>
      <c r="D200" s="4"/>
      <c r="E200" s="4"/>
      <c r="F200" s="4"/>
    </row>
    <row r="201" spans="1:6" ht="15.75" x14ac:dyDescent="0.3">
      <c r="A201" s="4"/>
      <c r="B201" s="4"/>
      <c r="C201" s="4"/>
      <c r="D201" s="4"/>
      <c r="E201" s="4"/>
      <c r="F201" s="4"/>
    </row>
    <row r="202" spans="1:6" ht="15.75" x14ac:dyDescent="0.3">
      <c r="A202" s="4"/>
      <c r="B202" s="4"/>
      <c r="C202" s="4"/>
      <c r="D202" s="4"/>
      <c r="E202" s="4"/>
      <c r="F202" s="4"/>
    </row>
    <row r="203" spans="1:6" ht="15.75" x14ac:dyDescent="0.3">
      <c r="A203" s="4"/>
      <c r="B203" s="4"/>
      <c r="C203" s="4"/>
      <c r="D203" s="4"/>
      <c r="E203" s="4"/>
      <c r="F203" s="4"/>
    </row>
    <row r="204" spans="1:6" ht="15.75" x14ac:dyDescent="0.3">
      <c r="A204" s="4"/>
      <c r="B204" s="4"/>
      <c r="C204" s="4"/>
      <c r="D204" s="4"/>
      <c r="E204" s="4"/>
      <c r="F204" s="4"/>
    </row>
    <row r="205" spans="1:6" ht="15.75" x14ac:dyDescent="0.3">
      <c r="A205" s="4"/>
      <c r="B205" s="4"/>
      <c r="C205" s="4"/>
      <c r="D205" s="4"/>
      <c r="E205" s="4"/>
      <c r="F205" s="4"/>
    </row>
    <row r="206" spans="1:6" ht="15.75" x14ac:dyDescent="0.3">
      <c r="A206" s="4"/>
      <c r="B206" s="4"/>
      <c r="C206" s="4"/>
      <c r="D206" s="4"/>
      <c r="E206" s="4"/>
      <c r="F206" s="4"/>
    </row>
    <row r="207" spans="1:6" ht="15.75" x14ac:dyDescent="0.3">
      <c r="A207" s="4"/>
      <c r="B207" s="4"/>
      <c r="C207" s="4"/>
      <c r="D207" s="4"/>
      <c r="E207" s="4"/>
      <c r="F207" s="4"/>
    </row>
    <row r="208" spans="1:6" ht="15.75" x14ac:dyDescent="0.3">
      <c r="A208" s="4"/>
      <c r="B208" s="4"/>
      <c r="C208" s="4"/>
      <c r="D208" s="4"/>
      <c r="E208" s="4"/>
      <c r="F208" s="4"/>
    </row>
    <row r="209" spans="1:6" ht="15.75" x14ac:dyDescent="0.3">
      <c r="A209" s="4"/>
      <c r="B209" s="4"/>
      <c r="C209" s="4"/>
      <c r="D209" s="4"/>
      <c r="E209" s="4"/>
      <c r="F209" s="4"/>
    </row>
    <row r="210" spans="1:6" ht="15.75" x14ac:dyDescent="0.3">
      <c r="A210" s="4"/>
      <c r="B210" s="4"/>
      <c r="C210" s="4"/>
      <c r="D210" s="4"/>
      <c r="E210" s="4"/>
      <c r="F210" s="4"/>
    </row>
    <row r="211" spans="1:6" ht="15.75" x14ac:dyDescent="0.3">
      <c r="A211" s="4"/>
      <c r="B211" s="4"/>
      <c r="C211" s="4"/>
      <c r="D211" s="4"/>
      <c r="E211" s="4"/>
      <c r="F211" s="4"/>
    </row>
    <row r="212" spans="1:6" ht="15.75" x14ac:dyDescent="0.3">
      <c r="A212" s="4"/>
      <c r="B212" s="4"/>
      <c r="C212" s="4"/>
      <c r="D212" s="4"/>
      <c r="E212" s="4"/>
      <c r="F212" s="4"/>
    </row>
    <row r="213" spans="1:6" ht="15.75" x14ac:dyDescent="0.3">
      <c r="A213" s="4"/>
      <c r="B213" s="4"/>
      <c r="C213" s="4"/>
      <c r="D213" s="4"/>
      <c r="E213" s="4"/>
      <c r="F213" s="4"/>
    </row>
    <row r="214" spans="1:6" ht="15.75" x14ac:dyDescent="0.3">
      <c r="A214" s="4"/>
      <c r="B214" s="4"/>
      <c r="C214" s="4"/>
      <c r="D214" s="4"/>
      <c r="E214" s="4"/>
      <c r="F214" s="4"/>
    </row>
    <row r="215" spans="1:6" ht="15.75" x14ac:dyDescent="0.3">
      <c r="A215" s="4"/>
      <c r="B215" s="4"/>
      <c r="C215" s="4"/>
      <c r="D215" s="4"/>
      <c r="E215" s="4"/>
      <c r="F215" s="4"/>
    </row>
    <row r="216" spans="1:6" ht="15.75" x14ac:dyDescent="0.3">
      <c r="A216" s="4"/>
      <c r="B216" s="4"/>
      <c r="C216" s="4"/>
      <c r="D216" s="4"/>
      <c r="E216" s="4"/>
      <c r="F216" s="4"/>
    </row>
    <row r="217" spans="1:6" ht="15.75" x14ac:dyDescent="0.3">
      <c r="A217" s="4"/>
      <c r="B217" s="4"/>
      <c r="C217" s="4"/>
      <c r="D217" s="4"/>
      <c r="E217" s="4"/>
      <c r="F217" s="4"/>
    </row>
    <row r="218" spans="1:6" ht="15.75" x14ac:dyDescent="0.3">
      <c r="A218" s="4"/>
      <c r="B218" s="4"/>
      <c r="C218" s="4"/>
      <c r="D218" s="4"/>
      <c r="E218" s="4"/>
      <c r="F218" s="4"/>
    </row>
    <row r="219" spans="1:6" ht="15.75" x14ac:dyDescent="0.3">
      <c r="A219" s="4"/>
      <c r="B219" s="4"/>
      <c r="C219" s="4"/>
      <c r="D219" s="4"/>
      <c r="E219" s="4"/>
      <c r="F219" s="4"/>
    </row>
    <row r="220" spans="1:6" ht="15.75" x14ac:dyDescent="0.3">
      <c r="A220" s="4"/>
      <c r="B220" s="4"/>
      <c r="C220" s="4"/>
      <c r="D220" s="4"/>
      <c r="E220" s="4"/>
      <c r="F220" s="4"/>
    </row>
    <row r="221" spans="1:6" ht="15.75" x14ac:dyDescent="0.3">
      <c r="A221" s="4"/>
      <c r="B221" s="4"/>
      <c r="C221" s="4"/>
      <c r="D221" s="4"/>
      <c r="E221" s="4"/>
      <c r="F221" s="4"/>
    </row>
    <row r="222" spans="1:6" ht="15.75" x14ac:dyDescent="0.3">
      <c r="A222" s="4"/>
      <c r="B222" s="4"/>
      <c r="C222" s="4"/>
      <c r="D222" s="4"/>
      <c r="E222" s="4"/>
      <c r="F222" s="4"/>
    </row>
    <row r="223" spans="1:6" ht="15.75" x14ac:dyDescent="0.3">
      <c r="A223" s="4"/>
      <c r="B223" s="4"/>
      <c r="C223" s="4"/>
      <c r="D223" s="4"/>
      <c r="E223" s="4"/>
      <c r="F223" s="4"/>
    </row>
    <row r="224" spans="1:6" ht="15.75" x14ac:dyDescent="0.3">
      <c r="A224" s="4"/>
      <c r="B224" s="4"/>
      <c r="C224" s="4"/>
      <c r="D224" s="4"/>
      <c r="E224" s="4"/>
      <c r="F224" s="4"/>
    </row>
    <row r="225" spans="1:6" ht="15.75" x14ac:dyDescent="0.3">
      <c r="A225" s="4"/>
      <c r="B225" s="4"/>
      <c r="C225" s="4"/>
      <c r="D225" s="4"/>
      <c r="E225" s="4"/>
      <c r="F225" s="4"/>
    </row>
    <row r="226" spans="1:6" ht="15.75" x14ac:dyDescent="0.3">
      <c r="A226" s="4"/>
      <c r="B226" s="4"/>
      <c r="C226" s="4"/>
      <c r="D226" s="4"/>
      <c r="E226" s="4"/>
      <c r="F226" s="4"/>
    </row>
    <row r="227" spans="1:6" ht="15.75" x14ac:dyDescent="0.3">
      <c r="A227" s="4"/>
      <c r="B227" s="4"/>
      <c r="C227" s="4"/>
      <c r="D227" s="4"/>
      <c r="E227" s="4"/>
      <c r="F227" s="4"/>
    </row>
    <row r="228" spans="1:6" ht="15.75" x14ac:dyDescent="0.3">
      <c r="A228" s="4"/>
      <c r="B228" s="4"/>
      <c r="C228" s="4"/>
      <c r="D228" s="4"/>
      <c r="E228" s="4"/>
      <c r="F228" s="4"/>
    </row>
    <row r="229" spans="1:6" ht="15.75" x14ac:dyDescent="0.3">
      <c r="A229" s="4"/>
      <c r="B229" s="4"/>
      <c r="C229" s="4"/>
      <c r="D229" s="4"/>
      <c r="E229" s="4"/>
      <c r="F229" s="4"/>
    </row>
    <row r="230" spans="1:6" ht="15.75" x14ac:dyDescent="0.3">
      <c r="A230" s="4"/>
      <c r="B230" s="4"/>
      <c r="C230" s="4"/>
      <c r="D230" s="4"/>
      <c r="E230" s="4"/>
      <c r="F230" s="4"/>
    </row>
    <row r="231" spans="1:6" ht="15.75" x14ac:dyDescent="0.3">
      <c r="A231" s="4"/>
      <c r="B231" s="4"/>
      <c r="C231" s="4"/>
      <c r="D231" s="4"/>
      <c r="E231" s="4"/>
      <c r="F231" s="4"/>
    </row>
    <row r="232" spans="1:6" ht="15.75" x14ac:dyDescent="0.3">
      <c r="A232" s="4"/>
      <c r="B232" s="4"/>
      <c r="C232" s="4"/>
      <c r="D232" s="4"/>
      <c r="E232" s="4"/>
      <c r="F232" s="4"/>
    </row>
    <row r="233" spans="1:6" ht="15.75" x14ac:dyDescent="0.3">
      <c r="A233" s="4"/>
      <c r="B233" s="4"/>
      <c r="C233" s="4"/>
      <c r="D233" s="4"/>
      <c r="E233" s="4"/>
      <c r="F233" s="4"/>
    </row>
    <row r="234" spans="1:6" ht="15.75" x14ac:dyDescent="0.3">
      <c r="A234" s="4"/>
      <c r="B234" s="4"/>
      <c r="C234" s="4"/>
      <c r="D234" s="4"/>
      <c r="E234" s="4"/>
      <c r="F234" s="4"/>
    </row>
    <row r="235" spans="1:6" ht="15.75" x14ac:dyDescent="0.3">
      <c r="A235" s="4"/>
      <c r="B235" s="4"/>
      <c r="C235" s="4"/>
      <c r="D235" s="4"/>
      <c r="E235" s="4"/>
      <c r="F235" s="4"/>
    </row>
    <row r="236" spans="1:6" ht="15.75" x14ac:dyDescent="0.3">
      <c r="A236" s="4"/>
      <c r="B236" s="4"/>
      <c r="C236" s="4"/>
      <c r="D236" s="4"/>
      <c r="E236" s="4"/>
      <c r="F236" s="4"/>
    </row>
    <row r="237" spans="1:6" ht="15.75" x14ac:dyDescent="0.3">
      <c r="A237" s="4"/>
      <c r="B237" s="4"/>
      <c r="C237" s="4"/>
      <c r="D237" s="4"/>
      <c r="E237" s="4"/>
      <c r="F237" s="4"/>
    </row>
    <row r="238" spans="1:6" ht="15.75" x14ac:dyDescent="0.3">
      <c r="A238" s="4"/>
      <c r="B238" s="4"/>
      <c r="C238" s="4"/>
      <c r="D238" s="4"/>
      <c r="E238" s="4"/>
      <c r="F238" s="4"/>
    </row>
    <row r="239" spans="1:6" ht="15.75" x14ac:dyDescent="0.3">
      <c r="A239" s="4"/>
      <c r="B239" s="4"/>
      <c r="C239" s="4"/>
      <c r="D239" s="4"/>
      <c r="E239" s="4"/>
      <c r="F239" s="4"/>
    </row>
    <row r="240" spans="1:6" ht="15.75" x14ac:dyDescent="0.3">
      <c r="A240" s="4"/>
      <c r="B240" s="4"/>
      <c r="C240" s="4"/>
      <c r="D240" s="4"/>
      <c r="E240" s="4"/>
      <c r="F240" s="4"/>
    </row>
    <row r="241" spans="1:6" ht="15.75" x14ac:dyDescent="0.3">
      <c r="A241" s="4"/>
      <c r="B241" s="4"/>
      <c r="C241" s="4"/>
      <c r="D241" s="4"/>
      <c r="E241" s="4"/>
      <c r="F241" s="4"/>
    </row>
    <row r="242" spans="1:6" ht="15.75" x14ac:dyDescent="0.3">
      <c r="A242" s="4"/>
      <c r="B242" s="4"/>
      <c r="C242" s="4"/>
      <c r="D242" s="4"/>
      <c r="E242" s="4"/>
      <c r="F242" s="4"/>
    </row>
    <row r="243" spans="1:6" ht="15.75" x14ac:dyDescent="0.3">
      <c r="A243" s="4"/>
      <c r="B243" s="4"/>
      <c r="C243" s="4"/>
      <c r="D243" s="4"/>
      <c r="E243" s="4"/>
      <c r="F243" s="4"/>
    </row>
    <row r="244" spans="1:6" ht="15.75" x14ac:dyDescent="0.3">
      <c r="A244" s="4"/>
      <c r="B244" s="4"/>
      <c r="C244" s="4"/>
      <c r="D244" s="4"/>
      <c r="E244" s="4"/>
      <c r="F244" s="4"/>
    </row>
    <row r="245" spans="1:6" ht="15.75" x14ac:dyDescent="0.3">
      <c r="A245" s="4"/>
      <c r="B245" s="4"/>
      <c r="C245" s="4"/>
      <c r="D245" s="4"/>
      <c r="E245" s="4"/>
      <c r="F245" s="4"/>
    </row>
    <row r="246" spans="1:6" ht="15.75" x14ac:dyDescent="0.3">
      <c r="A246" s="4"/>
      <c r="B246" s="4"/>
      <c r="C246" s="4"/>
      <c r="D246" s="4"/>
      <c r="E246" s="4"/>
      <c r="F246" s="4"/>
    </row>
    <row r="247" spans="1:6" ht="15.75" x14ac:dyDescent="0.3">
      <c r="A247" s="4"/>
      <c r="B247" s="4"/>
      <c r="C247" s="4"/>
      <c r="D247" s="4"/>
      <c r="E247" s="4"/>
      <c r="F247" s="4"/>
    </row>
    <row r="248" spans="1:6" ht="15.75" x14ac:dyDescent="0.3">
      <c r="A248" s="4"/>
      <c r="B248" s="4"/>
      <c r="C248" s="4"/>
      <c r="D248" s="4"/>
      <c r="E248" s="4"/>
      <c r="F248" s="4"/>
    </row>
    <row r="249" spans="1:6" ht="15.75" x14ac:dyDescent="0.3">
      <c r="A249" s="4"/>
      <c r="B249" s="4"/>
      <c r="C249" s="4"/>
      <c r="D249" s="4"/>
      <c r="E249" s="4"/>
      <c r="F249" s="4"/>
    </row>
    <row r="250" spans="1:6" ht="15.75" x14ac:dyDescent="0.3">
      <c r="A250" s="4"/>
      <c r="B250" s="4"/>
      <c r="C250" s="4"/>
      <c r="D250" s="4"/>
      <c r="E250" s="4"/>
      <c r="F250" s="4"/>
    </row>
    <row r="251" spans="1:6" ht="15.75" x14ac:dyDescent="0.3">
      <c r="A251" s="4"/>
      <c r="B251" s="4"/>
      <c r="C251" s="4"/>
      <c r="D251" s="4"/>
      <c r="E251" s="4"/>
      <c r="F251" s="4"/>
    </row>
    <row r="252" spans="1:6" ht="15.75" x14ac:dyDescent="0.3">
      <c r="A252" s="4"/>
      <c r="B252" s="4"/>
      <c r="C252" s="4"/>
      <c r="D252" s="4"/>
      <c r="E252" s="4"/>
      <c r="F252" s="4"/>
    </row>
    <row r="253" spans="1:6" ht="15.75" x14ac:dyDescent="0.3">
      <c r="A253" s="4"/>
      <c r="B253" s="4"/>
      <c r="C253" s="4"/>
      <c r="D253" s="4"/>
      <c r="E253" s="4"/>
      <c r="F253" s="4"/>
    </row>
    <row r="254" spans="1:6" ht="15.75" x14ac:dyDescent="0.3">
      <c r="A254" s="4"/>
      <c r="B254" s="4"/>
      <c r="C254" s="4"/>
      <c r="D254" s="4"/>
      <c r="E254" s="4"/>
      <c r="F254" s="4"/>
    </row>
    <row r="255" spans="1:6" ht="15.75" x14ac:dyDescent="0.3">
      <c r="A255" s="4"/>
      <c r="B255" s="4"/>
      <c r="C255" s="4"/>
      <c r="D255" s="4"/>
      <c r="E255" s="4"/>
      <c r="F255" s="4"/>
    </row>
    <row r="256" spans="1:6" ht="15.75" x14ac:dyDescent="0.3">
      <c r="A256" s="4"/>
      <c r="B256" s="4"/>
      <c r="C256" s="4"/>
      <c r="D256" s="4"/>
      <c r="E256" s="4"/>
      <c r="F256" s="4"/>
    </row>
    <row r="257" spans="1:6" ht="15.75" x14ac:dyDescent="0.3">
      <c r="A257" s="4"/>
      <c r="B257" s="4"/>
      <c r="C257" s="4"/>
      <c r="D257" s="4"/>
      <c r="E257" s="4"/>
      <c r="F257" s="4"/>
    </row>
    <row r="258" spans="1:6" ht="15.75" x14ac:dyDescent="0.3">
      <c r="A258" s="4"/>
      <c r="B258" s="4"/>
      <c r="C258" s="4"/>
      <c r="D258" s="4"/>
      <c r="E258" s="4"/>
      <c r="F258" s="4"/>
    </row>
    <row r="259" spans="1:6" ht="15.75" x14ac:dyDescent="0.3">
      <c r="A259" s="4"/>
      <c r="B259" s="4"/>
      <c r="C259" s="4"/>
      <c r="D259" s="4"/>
      <c r="E259" s="4"/>
      <c r="F259" s="4"/>
    </row>
    <row r="260" spans="1:6" ht="15.75" x14ac:dyDescent="0.3">
      <c r="A260" s="4"/>
      <c r="B260" s="4"/>
      <c r="C260" s="4"/>
      <c r="D260" s="4"/>
      <c r="E260" s="4"/>
      <c r="F260" s="4"/>
    </row>
    <row r="261" spans="1:6" ht="15.75" x14ac:dyDescent="0.3">
      <c r="A261" s="4"/>
      <c r="B261" s="4"/>
      <c r="C261" s="4"/>
      <c r="D261" s="4"/>
      <c r="E261" s="4"/>
      <c r="F261" s="4"/>
    </row>
    <row r="262" spans="1:6" ht="15.75" x14ac:dyDescent="0.3">
      <c r="A262" s="4"/>
      <c r="B262" s="4"/>
      <c r="C262" s="4"/>
      <c r="D262" s="4"/>
      <c r="E262" s="4"/>
      <c r="F262" s="4"/>
    </row>
    <row r="263" spans="1:6" ht="15.75" x14ac:dyDescent="0.3">
      <c r="A263" s="4"/>
      <c r="B263" s="4"/>
      <c r="C263" s="4"/>
      <c r="D263" s="4"/>
      <c r="E263" s="4"/>
      <c r="F263" s="4"/>
    </row>
    <row r="264" spans="1:6" ht="15.75" x14ac:dyDescent="0.3">
      <c r="A264" s="4"/>
      <c r="B264" s="4"/>
      <c r="C264" s="4"/>
      <c r="D264" s="4"/>
      <c r="E264" s="4"/>
      <c r="F264" s="4"/>
    </row>
    <row r="265" spans="1:6" ht="15.75" x14ac:dyDescent="0.3">
      <c r="A265" s="4"/>
      <c r="B265" s="4"/>
      <c r="C265" s="4"/>
      <c r="D265" s="4"/>
      <c r="E265" s="4"/>
      <c r="F265" s="4"/>
    </row>
    <row r="266" spans="1:6" ht="15.75" x14ac:dyDescent="0.3">
      <c r="A266" s="4"/>
      <c r="B266" s="4"/>
      <c r="C266" s="4"/>
      <c r="D266" s="4"/>
      <c r="E266" s="4"/>
      <c r="F266" s="4"/>
    </row>
    <row r="267" spans="1:6" ht="15.75" x14ac:dyDescent="0.3">
      <c r="A267" s="4"/>
      <c r="B267" s="4"/>
      <c r="C267" s="4"/>
      <c r="D267" s="4"/>
      <c r="E267" s="4"/>
      <c r="F267" s="4"/>
    </row>
    <row r="268" spans="1:6" ht="15.75" x14ac:dyDescent="0.3">
      <c r="A268" s="4"/>
      <c r="B268" s="4"/>
      <c r="C268" s="4"/>
      <c r="D268" s="4"/>
      <c r="E268" s="4"/>
      <c r="F268" s="4"/>
    </row>
    <row r="269" spans="1:6" ht="15.75" x14ac:dyDescent="0.3">
      <c r="A269" s="4"/>
      <c r="B269" s="4"/>
      <c r="C269" s="4"/>
      <c r="D269" s="4"/>
      <c r="E269" s="4"/>
      <c r="F269" s="4"/>
    </row>
    <row r="270" spans="1:6" ht="15.75" x14ac:dyDescent="0.3">
      <c r="A270" s="4"/>
      <c r="B270" s="4"/>
      <c r="C270" s="4"/>
      <c r="D270" s="4"/>
      <c r="E270" s="4"/>
      <c r="F270" s="4"/>
    </row>
    <row r="271" spans="1:6" ht="15.75" x14ac:dyDescent="0.3">
      <c r="A271" s="4"/>
      <c r="B271" s="4"/>
      <c r="C271" s="4"/>
      <c r="D271" s="4"/>
      <c r="E271" s="4"/>
      <c r="F271" s="4"/>
    </row>
    <row r="272" spans="1:6" ht="15.75" x14ac:dyDescent="0.3">
      <c r="A272" s="4"/>
      <c r="B272" s="4"/>
      <c r="C272" s="4"/>
      <c r="D272" s="4"/>
      <c r="E272" s="4"/>
      <c r="F272" s="4"/>
    </row>
    <row r="273" spans="1:6" ht="15.75" x14ac:dyDescent="0.3">
      <c r="A273" s="4"/>
      <c r="B273" s="4"/>
      <c r="C273" s="4"/>
      <c r="D273" s="4"/>
      <c r="E273" s="4"/>
      <c r="F273" s="4"/>
    </row>
    <row r="274" spans="1:6" ht="15.75" x14ac:dyDescent="0.3">
      <c r="A274" s="4"/>
      <c r="B274" s="4"/>
      <c r="C274" s="4"/>
      <c r="D274" s="4"/>
      <c r="E274" s="4"/>
      <c r="F274" s="4"/>
    </row>
    <row r="275" spans="1:6" ht="15.75" x14ac:dyDescent="0.3">
      <c r="A275" s="4"/>
      <c r="B275" s="4"/>
      <c r="C275" s="4"/>
      <c r="D275" s="4"/>
      <c r="E275" s="4"/>
      <c r="F275" s="4"/>
    </row>
    <row r="276" spans="1:6" ht="15.75" x14ac:dyDescent="0.3">
      <c r="A276" s="4"/>
      <c r="B276" s="4"/>
      <c r="C276" s="4"/>
      <c r="D276" s="4"/>
      <c r="E276" s="4"/>
      <c r="F276" s="4"/>
    </row>
    <row r="277" spans="1:6" ht="15.75" x14ac:dyDescent="0.3">
      <c r="A277" s="4"/>
      <c r="B277" s="4"/>
      <c r="C277" s="4"/>
      <c r="D277" s="4"/>
      <c r="E277" s="4"/>
      <c r="F277" s="4"/>
    </row>
    <row r="278" spans="1:6" ht="15.75" x14ac:dyDescent="0.3">
      <c r="A278" s="4"/>
      <c r="B278" s="4"/>
      <c r="C278" s="4"/>
      <c r="D278" s="4"/>
      <c r="E278" s="4"/>
      <c r="F278" s="4"/>
    </row>
    <row r="279" spans="1:6" ht="15.75" x14ac:dyDescent="0.3">
      <c r="A279" s="4"/>
      <c r="B279" s="4"/>
      <c r="C279" s="4"/>
      <c r="D279" s="4"/>
      <c r="E279" s="4"/>
      <c r="F279" s="4"/>
    </row>
    <row r="280" spans="1:6" ht="15.75" x14ac:dyDescent="0.3">
      <c r="A280" s="4"/>
      <c r="B280" s="4"/>
      <c r="C280" s="4"/>
      <c r="D280" s="4"/>
      <c r="E280" s="4"/>
      <c r="F280" s="4"/>
    </row>
    <row r="281" spans="1:6" ht="15.75" x14ac:dyDescent="0.3">
      <c r="A281" s="4"/>
      <c r="B281" s="4"/>
      <c r="C281" s="4"/>
      <c r="D281" s="4"/>
      <c r="E281" s="4"/>
      <c r="F281" s="4"/>
    </row>
    <row r="282" spans="1:6" ht="15.75" x14ac:dyDescent="0.3">
      <c r="A282" s="4"/>
      <c r="B282" s="4"/>
      <c r="C282" s="4"/>
      <c r="D282" s="4"/>
      <c r="E282" s="4"/>
      <c r="F282" s="4"/>
    </row>
    <row r="283" spans="1:6" ht="15.75" x14ac:dyDescent="0.3">
      <c r="A283" s="4"/>
      <c r="B283" s="4"/>
      <c r="C283" s="4"/>
      <c r="D283" s="4"/>
      <c r="E283" s="4"/>
      <c r="F283" s="4"/>
    </row>
    <row r="284" spans="1:6" ht="15.75" x14ac:dyDescent="0.3">
      <c r="A284" s="4"/>
      <c r="B284" s="4"/>
      <c r="C284" s="4"/>
      <c r="D284" s="4"/>
      <c r="E284" s="4"/>
      <c r="F284" s="4"/>
    </row>
    <row r="285" spans="1:6" ht="15.75" x14ac:dyDescent="0.3">
      <c r="A285" s="4"/>
      <c r="B285" s="4"/>
      <c r="C285" s="4"/>
      <c r="D285" s="4"/>
      <c r="E285" s="4"/>
      <c r="F285" s="4"/>
    </row>
    <row r="286" spans="1:6" ht="15.75" x14ac:dyDescent="0.3">
      <c r="A286" s="4"/>
      <c r="B286" s="4"/>
      <c r="C286" s="4"/>
      <c r="D286" s="4"/>
      <c r="E286" s="4"/>
      <c r="F286" s="4"/>
    </row>
    <row r="287" spans="1:6" ht="15.75" x14ac:dyDescent="0.3">
      <c r="A287" s="4"/>
      <c r="B287" s="4"/>
      <c r="C287" s="4"/>
      <c r="D287" s="4"/>
      <c r="E287" s="4"/>
      <c r="F287" s="4"/>
    </row>
    <row r="288" spans="1:6" ht="15.75" x14ac:dyDescent="0.3">
      <c r="A288" s="4"/>
      <c r="B288" s="4"/>
      <c r="C288" s="4"/>
      <c r="D288" s="4"/>
      <c r="E288" s="4"/>
      <c r="F288" s="4"/>
    </row>
    <row r="289" spans="1:6" ht="15.75" x14ac:dyDescent="0.3">
      <c r="A289" s="4"/>
      <c r="B289" s="4"/>
      <c r="C289" s="4"/>
      <c r="D289" s="4"/>
      <c r="E289" s="4"/>
      <c r="F289" s="4"/>
    </row>
    <row r="290" spans="1:6" ht="15.75" x14ac:dyDescent="0.3">
      <c r="A290" s="4"/>
      <c r="B290" s="4"/>
      <c r="C290" s="4"/>
      <c r="D290" s="4"/>
      <c r="E290" s="4"/>
      <c r="F290" s="4"/>
    </row>
    <row r="291" spans="1:6" ht="15.75" x14ac:dyDescent="0.3">
      <c r="A291" s="4"/>
      <c r="B291" s="4"/>
      <c r="C291" s="4"/>
      <c r="D291" s="4"/>
      <c r="E291" s="4"/>
      <c r="F291" s="4"/>
    </row>
    <row r="292" spans="1:6" ht="15.75" x14ac:dyDescent="0.3">
      <c r="A292" s="4"/>
      <c r="B292" s="4"/>
      <c r="C292" s="4"/>
      <c r="D292" s="4"/>
      <c r="E292" s="4"/>
      <c r="F292" s="4"/>
    </row>
    <row r="293" spans="1:6" ht="15.75" x14ac:dyDescent="0.3">
      <c r="A293" s="4"/>
      <c r="B293" s="4"/>
      <c r="C293" s="4"/>
      <c r="D293" s="4"/>
      <c r="E293" s="4"/>
      <c r="F293" s="4"/>
    </row>
    <row r="294" spans="1:6" ht="15.75" x14ac:dyDescent="0.3">
      <c r="A294" s="4"/>
      <c r="B294" s="4"/>
      <c r="C294" s="4"/>
      <c r="D294" s="4"/>
      <c r="E294" s="4"/>
      <c r="F294" s="4"/>
    </row>
    <row r="295" spans="1:6" ht="15.75" x14ac:dyDescent="0.3">
      <c r="A295" s="4"/>
      <c r="B295" s="4"/>
      <c r="C295" s="4"/>
      <c r="D295" s="4"/>
      <c r="E295" s="4"/>
      <c r="F295" s="4"/>
    </row>
    <row r="296" spans="1:6" ht="15.75" x14ac:dyDescent="0.3">
      <c r="A296" s="4"/>
      <c r="B296" s="4"/>
      <c r="C296" s="4"/>
      <c r="D296" s="4"/>
      <c r="E296" s="4"/>
      <c r="F296" s="4"/>
    </row>
    <row r="297" spans="1:6" ht="15.75" x14ac:dyDescent="0.3">
      <c r="A297" s="4"/>
      <c r="B297" s="4"/>
      <c r="C297" s="4"/>
      <c r="D297" s="4"/>
      <c r="E297" s="4"/>
      <c r="F297" s="4"/>
    </row>
    <row r="298" spans="1:6" ht="15.75" x14ac:dyDescent="0.3">
      <c r="A298" s="4"/>
      <c r="B298" s="4"/>
      <c r="C298" s="4"/>
      <c r="D298" s="4"/>
      <c r="E298" s="4"/>
      <c r="F298" s="4"/>
    </row>
    <row r="299" spans="1:6" ht="15.75" x14ac:dyDescent="0.3">
      <c r="A299" s="4"/>
      <c r="B299" s="4"/>
      <c r="C299" s="4"/>
      <c r="D299" s="4"/>
      <c r="E299" s="4"/>
      <c r="F299" s="4"/>
    </row>
    <row r="300" spans="1:6" ht="15.75" x14ac:dyDescent="0.3">
      <c r="A300" s="4"/>
      <c r="B300" s="4"/>
      <c r="C300" s="4"/>
      <c r="D300" s="4"/>
      <c r="E300" s="4"/>
      <c r="F300" s="4"/>
    </row>
    <row r="301" spans="1:6" ht="15.75" x14ac:dyDescent="0.3">
      <c r="A301" s="4"/>
      <c r="B301" s="4"/>
      <c r="C301" s="4"/>
      <c r="D301" s="4"/>
      <c r="E301" s="4"/>
      <c r="F301" s="4"/>
    </row>
    <row r="302" spans="1:6" ht="15.75" x14ac:dyDescent="0.3">
      <c r="A302" s="4"/>
      <c r="B302" s="4"/>
      <c r="C302" s="4"/>
      <c r="D302" s="4"/>
      <c r="E302" s="4"/>
      <c r="F302" s="4"/>
    </row>
    <row r="303" spans="1:6" ht="15.75" x14ac:dyDescent="0.3">
      <c r="A303" s="4"/>
      <c r="B303" s="4"/>
      <c r="C303" s="4"/>
      <c r="D303" s="4"/>
      <c r="E303" s="4"/>
      <c r="F303" s="4"/>
    </row>
    <row r="304" spans="1:6" ht="15.75" x14ac:dyDescent="0.3">
      <c r="A304" s="4"/>
      <c r="B304" s="4"/>
      <c r="C304" s="4"/>
      <c r="D304" s="4"/>
      <c r="E304" s="4"/>
      <c r="F304" s="4"/>
    </row>
    <row r="305" spans="1:6" ht="15.75" x14ac:dyDescent="0.3">
      <c r="A305" s="4"/>
      <c r="B305" s="4"/>
      <c r="C305" s="4"/>
      <c r="D305" s="4"/>
      <c r="E305" s="4"/>
      <c r="F305" s="4"/>
    </row>
    <row r="306" spans="1:6" ht="15.75" x14ac:dyDescent="0.3">
      <c r="A306" s="4"/>
      <c r="B306" s="4"/>
      <c r="C306" s="4"/>
      <c r="D306" s="4"/>
      <c r="E306" s="4"/>
      <c r="F306" s="4"/>
    </row>
    <row r="307" spans="1:6" ht="15.75" x14ac:dyDescent="0.3">
      <c r="A307" s="4"/>
      <c r="B307" s="4"/>
      <c r="C307" s="4"/>
      <c r="D307" s="4"/>
      <c r="E307" s="4"/>
      <c r="F307" s="4"/>
    </row>
    <row r="308" spans="1:6" ht="15.75" x14ac:dyDescent="0.3">
      <c r="A308" s="4"/>
      <c r="B308" s="4"/>
      <c r="C308" s="4"/>
      <c r="D308" s="4"/>
      <c r="E308" s="4"/>
      <c r="F308" s="4"/>
    </row>
    <row r="309" spans="1:6" ht="15.75" x14ac:dyDescent="0.3">
      <c r="A309" s="4"/>
      <c r="B309" s="4"/>
      <c r="C309" s="4"/>
      <c r="D309" s="4"/>
      <c r="E309" s="4"/>
      <c r="F309" s="4"/>
    </row>
    <row r="310" spans="1:6" ht="15.75" x14ac:dyDescent="0.3">
      <c r="A310" s="4"/>
      <c r="B310" s="4"/>
      <c r="C310" s="4"/>
      <c r="D310" s="4"/>
      <c r="E310" s="4"/>
      <c r="F310" s="4"/>
    </row>
    <row r="311" spans="1:6" ht="15.75" x14ac:dyDescent="0.3">
      <c r="A311" s="4"/>
      <c r="B311" s="4"/>
      <c r="C311" s="4"/>
      <c r="D311" s="4"/>
      <c r="E311" s="4"/>
      <c r="F311" s="4"/>
    </row>
    <row r="312" spans="1:6" ht="15.75" x14ac:dyDescent="0.3">
      <c r="A312" s="4"/>
      <c r="B312" s="4"/>
      <c r="C312" s="4"/>
      <c r="D312" s="4"/>
      <c r="E312" s="4"/>
      <c r="F312" s="4"/>
    </row>
    <row r="313" spans="1:6" ht="15.75" x14ac:dyDescent="0.3">
      <c r="A313" s="4"/>
      <c r="B313" s="4"/>
      <c r="C313" s="4"/>
      <c r="D313" s="4"/>
      <c r="E313" s="4"/>
      <c r="F313" s="4"/>
    </row>
    <row r="314" spans="1:6" ht="15.75" x14ac:dyDescent="0.3">
      <c r="A314" s="4"/>
      <c r="B314" s="4"/>
      <c r="C314" s="4"/>
      <c r="D314" s="4"/>
      <c r="E314" s="4"/>
      <c r="F314" s="4"/>
    </row>
    <row r="315" spans="1:6" ht="15.75" x14ac:dyDescent="0.3">
      <c r="A315" s="4"/>
      <c r="B315" s="4"/>
      <c r="C315" s="4"/>
      <c r="D315" s="4"/>
      <c r="E315" s="4"/>
      <c r="F315" s="4"/>
    </row>
    <row r="316" spans="1:6" ht="15.75" x14ac:dyDescent="0.3">
      <c r="A316" s="4"/>
      <c r="B316" s="4"/>
      <c r="C316" s="4"/>
      <c r="D316" s="4"/>
      <c r="E316" s="4"/>
      <c r="F316" s="4"/>
    </row>
    <row r="317" spans="1:6" ht="15.75" x14ac:dyDescent="0.3">
      <c r="A317" s="4"/>
      <c r="B317" s="4"/>
      <c r="C317" s="4"/>
      <c r="D317" s="4"/>
      <c r="E317" s="4"/>
      <c r="F317" s="4"/>
    </row>
    <row r="318" spans="1:6" ht="15.75" x14ac:dyDescent="0.3">
      <c r="A318" s="4"/>
      <c r="B318" s="4"/>
      <c r="C318" s="4"/>
      <c r="D318" s="4"/>
      <c r="E318" s="4"/>
      <c r="F318" s="4"/>
    </row>
    <row r="319" spans="1:6" ht="15.75" x14ac:dyDescent="0.3">
      <c r="A319" s="4"/>
      <c r="B319" s="4"/>
      <c r="C319" s="4"/>
      <c r="D319" s="4"/>
      <c r="E319" s="4"/>
      <c r="F319" s="4"/>
    </row>
    <row r="320" spans="1:6" ht="15.75" x14ac:dyDescent="0.3">
      <c r="A320" s="4"/>
      <c r="B320" s="4"/>
      <c r="C320" s="4"/>
      <c r="D320" s="4"/>
      <c r="E320" s="4"/>
      <c r="F320" s="4"/>
    </row>
    <row r="321" spans="1:6" ht="15.75" x14ac:dyDescent="0.3">
      <c r="A321" s="4"/>
      <c r="B321" s="4"/>
      <c r="C321" s="4"/>
      <c r="D321" s="4"/>
      <c r="E321" s="4"/>
      <c r="F321" s="4"/>
    </row>
    <row r="322" spans="1:6" ht="15.75" x14ac:dyDescent="0.3">
      <c r="A322" s="4"/>
      <c r="B322" s="4"/>
      <c r="C322" s="4"/>
      <c r="D322" s="4"/>
      <c r="E322" s="4"/>
      <c r="F322" s="4"/>
    </row>
    <row r="323" spans="1:6" ht="15.75" x14ac:dyDescent="0.3">
      <c r="A323" s="4"/>
      <c r="B323" s="4"/>
      <c r="C323" s="4"/>
      <c r="D323" s="4"/>
      <c r="E323" s="4"/>
      <c r="F323" s="4"/>
    </row>
    <row r="324" spans="1:6" ht="15.75" x14ac:dyDescent="0.3">
      <c r="A324" s="4"/>
      <c r="B324" s="4"/>
      <c r="C324" s="4"/>
      <c r="D324" s="4"/>
      <c r="E324" s="4"/>
      <c r="F324" s="4"/>
    </row>
    <row r="325" spans="1:6" ht="15.75" x14ac:dyDescent="0.3">
      <c r="A325" s="4"/>
      <c r="B325" s="4"/>
      <c r="C325" s="4"/>
      <c r="D325" s="4"/>
      <c r="E325" s="4"/>
      <c r="F325" s="4"/>
    </row>
    <row r="326" spans="1:6" ht="15.75" x14ac:dyDescent="0.3">
      <c r="A326" s="4"/>
      <c r="B326" s="4"/>
      <c r="C326" s="4"/>
      <c r="D326" s="4"/>
      <c r="E326" s="4"/>
      <c r="F326" s="4"/>
    </row>
    <row r="327" spans="1:6" ht="15.75" x14ac:dyDescent="0.3">
      <c r="A327" s="4"/>
      <c r="B327" s="4"/>
      <c r="C327" s="4"/>
      <c r="D327" s="4"/>
      <c r="E327" s="4"/>
      <c r="F327" s="4"/>
    </row>
    <row r="328" spans="1:6" ht="15.75" x14ac:dyDescent="0.3">
      <c r="A328" s="4"/>
      <c r="B328" s="4"/>
      <c r="C328" s="4"/>
      <c r="D328" s="4"/>
      <c r="E328" s="4"/>
      <c r="F328" s="4"/>
    </row>
    <row r="329" spans="1:6" ht="15.75" x14ac:dyDescent="0.3">
      <c r="A329" s="4"/>
      <c r="B329" s="4"/>
      <c r="C329" s="4"/>
      <c r="D329" s="4"/>
      <c r="E329" s="4"/>
      <c r="F329" s="4"/>
    </row>
    <row r="330" spans="1:6" ht="15.75" x14ac:dyDescent="0.3">
      <c r="A330" s="4"/>
      <c r="B330" s="4"/>
      <c r="C330" s="4"/>
      <c r="D330" s="4"/>
      <c r="E330" s="4"/>
      <c r="F330" s="4"/>
    </row>
    <row r="331" spans="1:6" ht="15.75" x14ac:dyDescent="0.3">
      <c r="A331" s="4"/>
      <c r="B331" s="4"/>
      <c r="C331" s="4"/>
      <c r="D331" s="4"/>
      <c r="E331" s="4"/>
      <c r="F331" s="4"/>
    </row>
    <row r="332" spans="1:6" ht="15.75" x14ac:dyDescent="0.3">
      <c r="A332" s="4"/>
      <c r="B332" s="4"/>
      <c r="C332" s="4"/>
      <c r="D332" s="4"/>
      <c r="E332" s="4"/>
      <c r="F332" s="4"/>
    </row>
    <row r="333" spans="1:6" ht="15.75" x14ac:dyDescent="0.3">
      <c r="A333" s="4"/>
      <c r="B333" s="4"/>
      <c r="C333" s="4"/>
      <c r="D333" s="4"/>
      <c r="E333" s="4"/>
      <c r="F333" s="4"/>
    </row>
    <row r="334" spans="1:6" ht="15.75" x14ac:dyDescent="0.3">
      <c r="A334" s="4"/>
      <c r="B334" s="4"/>
      <c r="C334" s="4"/>
      <c r="D334" s="4"/>
      <c r="E334" s="4"/>
      <c r="F334" s="4"/>
    </row>
    <row r="335" spans="1:6" ht="15.75" x14ac:dyDescent="0.3">
      <c r="A335" s="4"/>
      <c r="B335" s="4"/>
      <c r="C335" s="4"/>
      <c r="D335" s="4"/>
      <c r="E335" s="4"/>
      <c r="F335" s="4"/>
    </row>
    <row r="336" spans="1:6" ht="15.75" x14ac:dyDescent="0.3">
      <c r="A336" s="4"/>
      <c r="B336" s="4"/>
      <c r="C336" s="4"/>
      <c r="D336" s="4"/>
      <c r="E336" s="4"/>
      <c r="F336" s="4"/>
    </row>
    <row r="337" spans="1:6" ht="15.75" x14ac:dyDescent="0.3">
      <c r="A337" s="4"/>
      <c r="B337" s="4"/>
      <c r="C337" s="4"/>
      <c r="D337" s="4"/>
      <c r="E337" s="4"/>
      <c r="F337" s="4"/>
    </row>
    <row r="338" spans="1:6" ht="15.75" x14ac:dyDescent="0.3">
      <c r="A338" s="4"/>
      <c r="B338" s="4"/>
      <c r="C338" s="4"/>
      <c r="D338" s="4"/>
      <c r="E338" s="4"/>
      <c r="F338" s="4"/>
    </row>
    <row r="339" spans="1:6" ht="15.75" x14ac:dyDescent="0.3">
      <c r="A339" s="4"/>
      <c r="B339" s="4"/>
      <c r="C339" s="4"/>
      <c r="D339" s="4"/>
      <c r="E339" s="4"/>
      <c r="F339" s="4"/>
    </row>
    <row r="340" spans="1:6" ht="15.75" x14ac:dyDescent="0.3">
      <c r="A340" s="4"/>
      <c r="B340" s="4"/>
      <c r="C340" s="4"/>
      <c r="D340" s="4"/>
      <c r="E340" s="4"/>
      <c r="F340" s="4"/>
    </row>
    <row r="341" spans="1:6" ht="15.75" x14ac:dyDescent="0.3">
      <c r="A341" s="4"/>
      <c r="B341" s="4"/>
      <c r="C341" s="4"/>
      <c r="D341" s="4"/>
      <c r="E341" s="4"/>
      <c r="F341" s="4"/>
    </row>
    <row r="342" spans="1:6" ht="15.75" x14ac:dyDescent="0.3">
      <c r="A342" s="4"/>
      <c r="B342" s="4"/>
      <c r="C342" s="4"/>
      <c r="D342" s="4"/>
      <c r="E342" s="4"/>
      <c r="F342" s="4"/>
    </row>
    <row r="343" spans="1:6" ht="15.75" x14ac:dyDescent="0.3">
      <c r="A343" s="4"/>
      <c r="B343" s="4"/>
      <c r="C343" s="4"/>
      <c r="D343" s="4"/>
      <c r="E343" s="4"/>
      <c r="F343" s="4"/>
    </row>
    <row r="344" spans="1:6" ht="15.75" x14ac:dyDescent="0.3">
      <c r="A344" s="4"/>
      <c r="B344" s="4"/>
      <c r="C344" s="4"/>
      <c r="D344" s="4"/>
      <c r="E344" s="4"/>
      <c r="F344" s="4"/>
    </row>
    <row r="345" spans="1:6" ht="15.75" x14ac:dyDescent="0.3">
      <c r="A345" s="4"/>
      <c r="B345" s="4"/>
      <c r="C345" s="4"/>
      <c r="D345" s="4"/>
      <c r="E345" s="4"/>
      <c r="F345" s="4"/>
    </row>
    <row r="346" spans="1:6" ht="15.75" x14ac:dyDescent="0.3">
      <c r="A346" s="4"/>
      <c r="B346" s="4"/>
      <c r="C346" s="4"/>
      <c r="D346" s="4"/>
      <c r="E346" s="4"/>
      <c r="F346" s="4"/>
    </row>
    <row r="347" spans="1:6" ht="15.75" x14ac:dyDescent="0.3">
      <c r="A347" s="4"/>
      <c r="B347" s="4"/>
      <c r="C347" s="4"/>
      <c r="D347" s="4"/>
      <c r="E347" s="4"/>
      <c r="F347" s="4"/>
    </row>
    <row r="348" spans="1:6" ht="15.75" x14ac:dyDescent="0.3">
      <c r="A348" s="4"/>
      <c r="B348" s="4"/>
      <c r="C348" s="4"/>
      <c r="D348" s="4"/>
      <c r="E348" s="4"/>
      <c r="F348" s="4"/>
    </row>
    <row r="349" spans="1:6" ht="15.75" x14ac:dyDescent="0.3">
      <c r="A349" s="4"/>
      <c r="B349" s="4"/>
      <c r="C349" s="4"/>
      <c r="D349" s="4"/>
      <c r="E349" s="4"/>
      <c r="F349" s="4"/>
    </row>
    <row r="350" spans="1:6" ht="15.75" x14ac:dyDescent="0.3">
      <c r="A350" s="4"/>
      <c r="B350" s="4"/>
      <c r="C350" s="4"/>
      <c r="D350" s="4"/>
      <c r="E350" s="4"/>
      <c r="F350" s="4"/>
    </row>
    <row r="351" spans="1:6" ht="15.75" x14ac:dyDescent="0.3">
      <c r="A351" s="4"/>
      <c r="B351" s="4"/>
      <c r="C351" s="4"/>
      <c r="D351" s="4"/>
      <c r="E351" s="4"/>
      <c r="F351" s="4"/>
    </row>
    <row r="352" spans="1:6" ht="15.75" x14ac:dyDescent="0.3">
      <c r="A352" s="4"/>
      <c r="B352" s="4"/>
      <c r="C352" s="4"/>
      <c r="D352" s="4"/>
      <c r="E352" s="4"/>
      <c r="F352" s="4"/>
    </row>
    <row r="353" spans="1:6" ht="15.75" x14ac:dyDescent="0.3">
      <c r="A353" s="4"/>
      <c r="B353" s="4"/>
      <c r="C353" s="4"/>
      <c r="D353" s="4"/>
      <c r="E353" s="4"/>
      <c r="F353" s="4"/>
    </row>
    <row r="354" spans="1:6" ht="15.75" x14ac:dyDescent="0.3">
      <c r="A354" s="4"/>
      <c r="B354" s="4"/>
      <c r="C354" s="4"/>
      <c r="D354" s="4"/>
      <c r="E354" s="4"/>
      <c r="F354" s="4"/>
    </row>
    <row r="355" spans="1:6" ht="15.75" x14ac:dyDescent="0.3">
      <c r="A355" s="4"/>
      <c r="B355" s="4"/>
      <c r="C355" s="4"/>
      <c r="D355" s="4"/>
      <c r="E355" s="4"/>
      <c r="F355" s="4"/>
    </row>
    <row r="356" spans="1:6" ht="15.75" x14ac:dyDescent="0.3">
      <c r="A356" s="4"/>
      <c r="B356" s="4"/>
      <c r="C356" s="4"/>
      <c r="D356" s="4"/>
      <c r="E356" s="4"/>
      <c r="F356" s="4"/>
    </row>
    <row r="357" spans="1:6" ht="15.75" x14ac:dyDescent="0.3">
      <c r="A357" s="4"/>
      <c r="B357" s="4"/>
      <c r="C357" s="4"/>
      <c r="D357" s="4"/>
      <c r="E357" s="4"/>
      <c r="F357" s="4"/>
    </row>
    <row r="358" spans="1:6" ht="15.75" x14ac:dyDescent="0.3">
      <c r="A358" s="4"/>
      <c r="B358" s="4"/>
      <c r="C358" s="4"/>
      <c r="D358" s="4"/>
      <c r="E358" s="4"/>
      <c r="F358" s="4"/>
    </row>
    <row r="359" spans="1:6" ht="15.75" x14ac:dyDescent="0.3">
      <c r="A359" s="4"/>
      <c r="B359" s="4"/>
      <c r="C359" s="4"/>
      <c r="D359" s="4"/>
      <c r="E359" s="4"/>
      <c r="F359" s="4"/>
    </row>
    <row r="360" spans="1:6" ht="15.75" x14ac:dyDescent="0.3">
      <c r="A360" s="4"/>
      <c r="B360" s="4"/>
      <c r="C360" s="4"/>
      <c r="D360" s="4"/>
      <c r="E360" s="4"/>
      <c r="F360" s="4"/>
    </row>
    <row r="361" spans="1:6" ht="15.75" x14ac:dyDescent="0.3">
      <c r="A361" s="4"/>
      <c r="B361" s="4"/>
      <c r="C361" s="4"/>
      <c r="D361" s="4"/>
      <c r="E361" s="4"/>
      <c r="F361" s="4"/>
    </row>
    <row r="362" spans="1:6" ht="15.75" x14ac:dyDescent="0.3">
      <c r="A362" s="4"/>
      <c r="B362" s="4"/>
      <c r="C362" s="4"/>
      <c r="D362" s="4"/>
      <c r="E362" s="4"/>
      <c r="F362" s="4"/>
    </row>
    <row r="363" spans="1:6" ht="15.75" x14ac:dyDescent="0.3">
      <c r="A363" s="4"/>
      <c r="B363" s="4"/>
      <c r="C363" s="4"/>
      <c r="D363" s="4"/>
      <c r="E363" s="4"/>
      <c r="F363" s="4"/>
    </row>
    <row r="364" spans="1:6" ht="15.75" x14ac:dyDescent="0.3">
      <c r="A364" s="4"/>
      <c r="B364" s="4"/>
      <c r="C364" s="4"/>
      <c r="D364" s="4"/>
      <c r="E364" s="4"/>
      <c r="F364" s="4"/>
    </row>
    <row r="365" spans="1:6" ht="15.75" x14ac:dyDescent="0.3">
      <c r="A365" s="4"/>
      <c r="B365" s="4"/>
      <c r="C365" s="4"/>
      <c r="D365" s="4"/>
      <c r="E365" s="4"/>
      <c r="F365" s="4"/>
    </row>
    <row r="366" spans="1:6" ht="15.75" x14ac:dyDescent="0.3">
      <c r="A366" s="4"/>
      <c r="B366" s="4"/>
      <c r="C366" s="4"/>
      <c r="D366" s="4"/>
      <c r="E366" s="4"/>
      <c r="F366" s="4"/>
    </row>
    <row r="367" spans="1:6" ht="15.75" x14ac:dyDescent="0.3">
      <c r="A367" s="4"/>
      <c r="B367" s="4"/>
      <c r="C367" s="4"/>
      <c r="D367" s="4"/>
      <c r="E367" s="4"/>
      <c r="F367" s="4"/>
    </row>
    <row r="368" spans="1:6" ht="15.75" x14ac:dyDescent="0.3">
      <c r="A368" s="4"/>
      <c r="B368" s="4"/>
      <c r="C368" s="4"/>
      <c r="D368" s="4"/>
      <c r="E368" s="4"/>
      <c r="F368" s="4"/>
    </row>
    <row r="369" spans="1:6" ht="15.75" x14ac:dyDescent="0.3">
      <c r="A369" s="4"/>
      <c r="B369" s="4"/>
      <c r="C369" s="4"/>
      <c r="D369" s="4"/>
      <c r="E369" s="4"/>
      <c r="F369" s="4"/>
    </row>
    <row r="370" spans="1:6" ht="15.75" x14ac:dyDescent="0.3">
      <c r="A370" s="4"/>
      <c r="B370" s="4"/>
      <c r="C370" s="4"/>
      <c r="D370" s="4"/>
      <c r="E370" s="4"/>
      <c r="F370" s="4"/>
    </row>
    <row r="371" spans="1:6" ht="15.75" x14ac:dyDescent="0.3">
      <c r="A371" s="4"/>
      <c r="B371" s="4"/>
      <c r="C371" s="4"/>
      <c r="D371" s="4"/>
      <c r="E371" s="4"/>
      <c r="F371" s="4"/>
    </row>
    <row r="372" spans="1:6" ht="15.75" x14ac:dyDescent="0.3">
      <c r="A372" s="4"/>
      <c r="B372" s="4"/>
      <c r="C372" s="4"/>
      <c r="D372" s="4"/>
      <c r="E372" s="4"/>
      <c r="F372" s="4"/>
    </row>
    <row r="373" spans="1:6" ht="15.75" x14ac:dyDescent="0.3">
      <c r="A373" s="4"/>
      <c r="B373" s="4"/>
      <c r="C373" s="4"/>
      <c r="D373" s="4"/>
      <c r="E373" s="4"/>
      <c r="F373" s="4"/>
    </row>
    <row r="374" spans="1:6" ht="15.75" x14ac:dyDescent="0.3">
      <c r="A374" s="4"/>
      <c r="B374" s="4"/>
      <c r="C374" s="4"/>
      <c r="D374" s="4"/>
      <c r="E374" s="4"/>
      <c r="F374" s="4"/>
    </row>
    <row r="375" spans="1:6" ht="15.75" x14ac:dyDescent="0.3">
      <c r="A375" s="4"/>
      <c r="B375" s="4"/>
      <c r="C375" s="4"/>
      <c r="D375" s="4"/>
      <c r="E375" s="4"/>
      <c r="F375" s="4"/>
    </row>
    <row r="376" spans="1:6" ht="15.75" x14ac:dyDescent="0.3">
      <c r="A376" s="4"/>
      <c r="B376" s="4"/>
      <c r="C376" s="4"/>
      <c r="D376" s="4"/>
      <c r="E376" s="4"/>
      <c r="F376" s="4"/>
    </row>
    <row r="377" spans="1:6" ht="15.75" x14ac:dyDescent="0.3">
      <c r="A377" s="4"/>
      <c r="B377" s="4"/>
      <c r="C377" s="4"/>
      <c r="D377" s="4"/>
      <c r="E377" s="4"/>
      <c r="F377" s="4"/>
    </row>
    <row r="378" spans="1:6" ht="15.75" x14ac:dyDescent="0.3">
      <c r="A378" s="4"/>
      <c r="B378" s="4"/>
      <c r="C378" s="4"/>
      <c r="D378" s="4"/>
      <c r="E378" s="4"/>
      <c r="F378" s="4"/>
    </row>
    <row r="379" spans="1:6" ht="15.75" x14ac:dyDescent="0.3">
      <c r="A379" s="4"/>
      <c r="B379" s="4"/>
      <c r="C379" s="4"/>
      <c r="D379" s="4"/>
      <c r="E379" s="4"/>
      <c r="F379" s="4"/>
    </row>
    <row r="380" spans="1:6" ht="15.75" x14ac:dyDescent="0.3">
      <c r="A380" s="4"/>
      <c r="B380" s="4"/>
      <c r="C380" s="4"/>
      <c r="D380" s="4"/>
      <c r="E380" s="4"/>
      <c r="F380" s="4"/>
    </row>
    <row r="381" spans="1:6" ht="15.75" x14ac:dyDescent="0.3">
      <c r="A381" s="4"/>
      <c r="B381" s="4"/>
      <c r="C381" s="4"/>
      <c r="D381" s="4"/>
      <c r="E381" s="4"/>
      <c r="F381" s="4"/>
    </row>
    <row r="382" spans="1:6" ht="15.75" x14ac:dyDescent="0.3">
      <c r="A382" s="4"/>
      <c r="B382" s="4"/>
      <c r="C382" s="4"/>
      <c r="D382" s="4"/>
      <c r="E382" s="4"/>
      <c r="F382" s="4"/>
    </row>
    <row r="383" spans="1:6" ht="15.75" x14ac:dyDescent="0.3">
      <c r="A383" s="4"/>
      <c r="B383" s="4"/>
      <c r="C383" s="4"/>
      <c r="D383" s="4"/>
      <c r="E383" s="4"/>
      <c r="F383" s="4"/>
    </row>
    <row r="384" spans="1:6" ht="15.75" x14ac:dyDescent="0.3">
      <c r="A384" s="4"/>
      <c r="B384" s="4"/>
      <c r="C384" s="4"/>
      <c r="D384" s="4"/>
      <c r="E384" s="4"/>
      <c r="F384" s="4"/>
    </row>
    <row r="385" spans="1:6" ht="15.75" x14ac:dyDescent="0.3">
      <c r="A385" s="4"/>
      <c r="B385" s="4"/>
      <c r="C385" s="4"/>
      <c r="D385" s="4"/>
      <c r="E385" s="4"/>
      <c r="F385" s="4"/>
    </row>
    <row r="386" spans="1:6" ht="15.75" x14ac:dyDescent="0.3">
      <c r="A386" s="4"/>
      <c r="B386" s="4"/>
      <c r="C386" s="4"/>
      <c r="D386" s="4"/>
      <c r="E386" s="4"/>
      <c r="F386" s="4"/>
    </row>
    <row r="387" spans="1:6" ht="15.75" x14ac:dyDescent="0.3">
      <c r="A387" s="4"/>
      <c r="B387" s="4"/>
      <c r="C387" s="4"/>
      <c r="D387" s="4"/>
      <c r="E387" s="4"/>
      <c r="F387" s="4"/>
    </row>
    <row r="388" spans="1:6" ht="15.75" x14ac:dyDescent="0.3">
      <c r="A388" s="4"/>
      <c r="B388" s="4"/>
      <c r="C388" s="4"/>
      <c r="D388" s="4"/>
      <c r="E388" s="4"/>
      <c r="F388" s="4"/>
    </row>
    <row r="389" spans="1:6" ht="15.75" x14ac:dyDescent="0.3">
      <c r="A389" s="4"/>
      <c r="B389" s="4"/>
      <c r="C389" s="4"/>
      <c r="D389" s="4"/>
      <c r="E389" s="4"/>
      <c r="F389" s="4"/>
    </row>
    <row r="390" spans="1:6" ht="15.75" x14ac:dyDescent="0.3">
      <c r="A390" s="4"/>
      <c r="B390" s="4"/>
      <c r="C390" s="4"/>
      <c r="D390" s="4"/>
      <c r="E390" s="4"/>
      <c r="F390" s="4"/>
    </row>
    <row r="391" spans="1:6" ht="15.75" x14ac:dyDescent="0.3">
      <c r="A391" s="4"/>
      <c r="B391" s="4"/>
      <c r="C391" s="4"/>
      <c r="D391" s="4"/>
      <c r="E391" s="4"/>
      <c r="F391" s="4"/>
    </row>
    <row r="392" spans="1:6" ht="15.75" x14ac:dyDescent="0.3">
      <c r="A392" s="4"/>
      <c r="B392" s="4"/>
      <c r="C392" s="4"/>
      <c r="D392" s="4"/>
      <c r="E392" s="4"/>
      <c r="F392" s="4"/>
    </row>
    <row r="393" spans="1:6" ht="15.75" x14ac:dyDescent="0.3">
      <c r="A393" s="4"/>
      <c r="B393" s="4"/>
      <c r="C393" s="4"/>
      <c r="D393" s="4"/>
      <c r="E393" s="4"/>
      <c r="F393" s="4"/>
    </row>
    <row r="394" spans="1:6" ht="15.75" x14ac:dyDescent="0.3">
      <c r="A394" s="4"/>
      <c r="B394" s="4"/>
      <c r="C394" s="4"/>
      <c r="D394" s="4"/>
      <c r="E394" s="4"/>
      <c r="F394" s="4"/>
    </row>
    <row r="395" spans="1:6" ht="15.75" x14ac:dyDescent="0.3">
      <c r="A395" s="4"/>
      <c r="B395" s="4"/>
      <c r="C395" s="4"/>
      <c r="D395" s="4"/>
      <c r="E395" s="4"/>
      <c r="F395" s="4"/>
    </row>
    <row r="396" spans="1:6" ht="15.75" x14ac:dyDescent="0.3">
      <c r="A396" s="4"/>
      <c r="B396" s="4"/>
      <c r="C396" s="4"/>
      <c r="D396" s="4"/>
      <c r="E396" s="4"/>
      <c r="F396" s="4"/>
    </row>
    <row r="397" spans="1:6" ht="15.75" x14ac:dyDescent="0.3">
      <c r="A397" s="4"/>
      <c r="B397" s="4"/>
      <c r="C397" s="4"/>
      <c r="D397" s="4"/>
      <c r="E397" s="4"/>
      <c r="F397" s="4"/>
    </row>
    <row r="398" spans="1:6" ht="15.75" x14ac:dyDescent="0.3">
      <c r="A398" s="4"/>
      <c r="B398" s="4"/>
      <c r="C398" s="4"/>
      <c r="D398" s="4"/>
      <c r="E398" s="4"/>
      <c r="F398" s="4"/>
    </row>
    <row r="399" spans="1:6" ht="15.75" x14ac:dyDescent="0.3">
      <c r="A399" s="4"/>
      <c r="B399" s="4"/>
      <c r="C399" s="4"/>
      <c r="D399" s="4"/>
      <c r="E399" s="4"/>
      <c r="F399" s="4"/>
    </row>
    <row r="400" spans="1:6" ht="15.75" x14ac:dyDescent="0.3">
      <c r="A400" s="4"/>
      <c r="B400" s="4"/>
      <c r="C400" s="4"/>
      <c r="D400" s="4"/>
      <c r="E400" s="4"/>
      <c r="F400" s="4"/>
    </row>
    <row r="401" spans="1:6" ht="15.75" x14ac:dyDescent="0.3">
      <c r="A401" s="4"/>
      <c r="B401" s="4"/>
      <c r="C401" s="4"/>
      <c r="D401" s="4"/>
      <c r="E401" s="4"/>
      <c r="F401" s="4"/>
    </row>
    <row r="402" spans="1:6" ht="15.75" x14ac:dyDescent="0.3">
      <c r="A402" s="4"/>
      <c r="B402" s="4"/>
      <c r="C402" s="4"/>
      <c r="D402" s="4"/>
      <c r="E402" s="4"/>
      <c r="F402" s="4"/>
    </row>
    <row r="403" spans="1:6" ht="15.75" x14ac:dyDescent="0.3">
      <c r="A403" s="4"/>
      <c r="B403" s="4"/>
      <c r="C403" s="4"/>
      <c r="D403" s="4"/>
      <c r="E403" s="4"/>
      <c r="F403" s="4"/>
    </row>
    <row r="404" spans="1:6" ht="15.75" x14ac:dyDescent="0.3">
      <c r="A404" s="4"/>
      <c r="B404" s="4"/>
      <c r="C404" s="4"/>
      <c r="D404" s="4"/>
      <c r="E404" s="4"/>
      <c r="F404" s="4"/>
    </row>
    <row r="405" spans="1:6" ht="15.75" x14ac:dyDescent="0.3">
      <c r="A405" s="4"/>
      <c r="B405" s="4"/>
      <c r="C405" s="4"/>
      <c r="D405" s="4"/>
      <c r="E405" s="4"/>
      <c r="F405" s="4"/>
    </row>
    <row r="406" spans="1:6" ht="15.75" x14ac:dyDescent="0.3">
      <c r="A406" s="4"/>
      <c r="B406" s="4"/>
      <c r="C406" s="4"/>
      <c r="D406" s="4"/>
      <c r="E406" s="4"/>
      <c r="F406" s="4"/>
    </row>
    <row r="407" spans="1:6" ht="15.75" x14ac:dyDescent="0.3">
      <c r="A407" s="4"/>
      <c r="B407" s="4"/>
      <c r="C407" s="4"/>
      <c r="D407" s="4"/>
      <c r="E407" s="4"/>
      <c r="F407" s="4"/>
    </row>
    <row r="408" spans="1:6" ht="15.75" x14ac:dyDescent="0.3">
      <c r="A408" s="4"/>
      <c r="B408" s="4"/>
      <c r="C408" s="4"/>
      <c r="D408" s="4"/>
      <c r="E408" s="4"/>
      <c r="F408" s="4"/>
    </row>
    <row r="409" spans="1:6" ht="15.75" x14ac:dyDescent="0.3">
      <c r="A409" s="4"/>
      <c r="B409" s="4"/>
      <c r="C409" s="4"/>
      <c r="D409" s="4"/>
      <c r="E409" s="4"/>
      <c r="F409" s="4"/>
    </row>
    <row r="410" spans="1:6" ht="15.75" x14ac:dyDescent="0.3">
      <c r="A410" s="4"/>
      <c r="B410" s="4"/>
      <c r="C410" s="4"/>
      <c r="D410" s="4"/>
      <c r="E410" s="4"/>
      <c r="F410" s="4"/>
    </row>
    <row r="411" spans="1:6" ht="15.75" x14ac:dyDescent="0.3">
      <c r="A411" s="4"/>
      <c r="B411" s="4"/>
      <c r="C411" s="4"/>
      <c r="D411" s="4"/>
      <c r="E411" s="4"/>
      <c r="F411" s="4"/>
    </row>
    <row r="412" spans="1:6" ht="15.75" x14ac:dyDescent="0.3">
      <c r="A412" s="4"/>
      <c r="B412" s="4"/>
      <c r="C412" s="4"/>
      <c r="D412" s="4"/>
      <c r="E412" s="4"/>
      <c r="F412" s="4"/>
    </row>
    <row r="413" spans="1:6" ht="15.75" x14ac:dyDescent="0.3">
      <c r="A413" s="4"/>
      <c r="B413" s="4"/>
      <c r="C413" s="4"/>
      <c r="D413" s="4"/>
      <c r="E413" s="4"/>
      <c r="F413" s="4"/>
    </row>
    <row r="414" spans="1:6" ht="15.75" x14ac:dyDescent="0.3">
      <c r="A414" s="4"/>
      <c r="B414" s="4"/>
      <c r="C414" s="4"/>
      <c r="D414" s="4"/>
      <c r="E414" s="4"/>
      <c r="F414" s="4"/>
    </row>
    <row r="415" spans="1:6" ht="15.75" x14ac:dyDescent="0.3">
      <c r="A415" s="4"/>
      <c r="B415" s="4"/>
      <c r="C415" s="4"/>
      <c r="D415" s="4"/>
      <c r="E415" s="4"/>
      <c r="F415" s="4"/>
    </row>
    <row r="416" spans="1:6" ht="15.75" x14ac:dyDescent="0.3">
      <c r="A416" s="4"/>
      <c r="B416" s="4"/>
      <c r="C416" s="4"/>
      <c r="D416" s="4"/>
      <c r="E416" s="4"/>
      <c r="F416" s="4"/>
    </row>
    <row r="417" spans="1:6" ht="15.75" x14ac:dyDescent="0.3">
      <c r="A417" s="4"/>
      <c r="B417" s="4"/>
      <c r="C417" s="4"/>
      <c r="D417" s="4"/>
      <c r="E417" s="4"/>
      <c r="F417" s="4"/>
    </row>
    <row r="418" spans="1:6" ht="15.75" x14ac:dyDescent="0.3">
      <c r="A418" s="4"/>
      <c r="B418" s="4"/>
      <c r="C418" s="4"/>
      <c r="D418" s="4"/>
      <c r="E418" s="4"/>
      <c r="F418" s="4"/>
    </row>
    <row r="419" spans="1:6" ht="15.75" x14ac:dyDescent="0.3">
      <c r="A419" s="4"/>
      <c r="B419" s="4"/>
      <c r="C419" s="4"/>
      <c r="D419" s="4"/>
      <c r="E419" s="4"/>
      <c r="F419" s="4"/>
    </row>
    <row r="420" spans="1:6" ht="15.75" x14ac:dyDescent="0.3">
      <c r="A420" s="4"/>
      <c r="B420" s="4"/>
      <c r="C420" s="4"/>
      <c r="D420" s="4"/>
      <c r="E420" s="4"/>
      <c r="F420" s="4"/>
    </row>
    <row r="421" spans="1:6" ht="15.75" x14ac:dyDescent="0.3">
      <c r="A421" s="4"/>
      <c r="B421" s="4"/>
      <c r="C421" s="4"/>
      <c r="D421" s="4"/>
      <c r="E421" s="4"/>
      <c r="F421" s="4"/>
    </row>
    <row r="422" spans="1:6" ht="15.75" x14ac:dyDescent="0.3">
      <c r="A422" s="4"/>
      <c r="B422" s="4"/>
      <c r="C422" s="4"/>
      <c r="D422" s="4"/>
      <c r="E422" s="4"/>
      <c r="F422" s="4"/>
    </row>
    <row r="423" spans="1:6" ht="15.75" x14ac:dyDescent="0.3">
      <c r="A423" s="4"/>
      <c r="B423" s="4"/>
      <c r="C423" s="4"/>
      <c r="D423" s="4"/>
      <c r="E423" s="4"/>
      <c r="F423" s="4"/>
    </row>
    <row r="424" spans="1:6" ht="15.75" x14ac:dyDescent="0.3">
      <c r="A424" s="4"/>
      <c r="B424" s="4"/>
      <c r="C424" s="4"/>
      <c r="D424" s="4"/>
      <c r="E424" s="4"/>
      <c r="F424" s="4"/>
    </row>
    <row r="425" spans="1:6" ht="15.75" x14ac:dyDescent="0.3">
      <c r="A425" s="4"/>
      <c r="B425" s="4"/>
      <c r="C425" s="4"/>
      <c r="D425" s="4"/>
      <c r="E425" s="4"/>
      <c r="F425" s="4"/>
    </row>
    <row r="426" spans="1:6" ht="15.75" x14ac:dyDescent="0.3">
      <c r="A426" s="4"/>
      <c r="B426" s="4"/>
      <c r="C426" s="4"/>
      <c r="D426" s="4"/>
      <c r="E426" s="4"/>
      <c r="F426" s="4"/>
    </row>
    <row r="427" spans="1:6" ht="15.75" x14ac:dyDescent="0.3">
      <c r="A427" s="4"/>
      <c r="B427" s="4"/>
      <c r="C427" s="4"/>
      <c r="D427" s="4"/>
      <c r="E427" s="4"/>
      <c r="F427" s="4"/>
    </row>
    <row r="428" spans="1:6" ht="15.75" x14ac:dyDescent="0.3">
      <c r="A428" s="4"/>
      <c r="B428" s="4"/>
      <c r="C428" s="4"/>
      <c r="D428" s="4"/>
      <c r="E428" s="4"/>
      <c r="F428" s="4"/>
    </row>
    <row r="429" spans="1:6" ht="15.75" x14ac:dyDescent="0.3">
      <c r="A429" s="4"/>
      <c r="B429" s="4"/>
      <c r="C429" s="4"/>
      <c r="D429" s="4"/>
      <c r="E429" s="4"/>
      <c r="F429" s="4"/>
    </row>
    <row r="430" spans="1:6" ht="15.75" x14ac:dyDescent="0.3">
      <c r="A430" s="4"/>
      <c r="B430" s="4"/>
      <c r="C430" s="4"/>
      <c r="D430" s="4"/>
      <c r="E430" s="4"/>
      <c r="F430" s="4"/>
    </row>
    <row r="431" spans="1:6" ht="15.75" x14ac:dyDescent="0.3">
      <c r="A431" s="4"/>
      <c r="B431" s="4"/>
      <c r="C431" s="4"/>
      <c r="D431" s="4"/>
      <c r="E431" s="4"/>
      <c r="F431" s="4"/>
    </row>
    <row r="432" spans="1:6" ht="15.75" x14ac:dyDescent="0.3">
      <c r="A432" s="4"/>
      <c r="B432" s="4"/>
      <c r="C432" s="4"/>
      <c r="D432" s="4"/>
      <c r="E432" s="4"/>
      <c r="F432" s="4"/>
    </row>
    <row r="433" spans="1:6" ht="15.75" x14ac:dyDescent="0.3">
      <c r="A433" s="4"/>
      <c r="B433" s="4"/>
      <c r="C433" s="4"/>
      <c r="D433" s="4"/>
      <c r="E433" s="4"/>
      <c r="F433" s="4"/>
    </row>
    <row r="434" spans="1:6" ht="15.75" x14ac:dyDescent="0.3">
      <c r="A434" s="4"/>
      <c r="B434" s="4"/>
      <c r="C434" s="4"/>
      <c r="D434" s="4"/>
      <c r="E434" s="4"/>
      <c r="F434" s="4"/>
    </row>
    <row r="435" spans="1:6" ht="15.75" x14ac:dyDescent="0.3">
      <c r="A435" s="4"/>
      <c r="B435" s="4"/>
      <c r="C435" s="4"/>
      <c r="D435" s="4"/>
      <c r="E435" s="4"/>
      <c r="F435" s="4"/>
    </row>
    <row r="436" spans="1:6" ht="15.75" x14ac:dyDescent="0.3">
      <c r="A436" s="4"/>
      <c r="B436" s="4"/>
      <c r="C436" s="4"/>
      <c r="D436" s="4"/>
      <c r="E436" s="4"/>
      <c r="F436" s="4"/>
    </row>
    <row r="437" spans="1:6" ht="15.75" x14ac:dyDescent="0.3">
      <c r="A437" s="4"/>
      <c r="B437" s="4"/>
      <c r="C437" s="4"/>
      <c r="D437" s="4"/>
      <c r="E437" s="4"/>
      <c r="F437" s="4"/>
    </row>
    <row r="438" spans="1:6" ht="15.75" x14ac:dyDescent="0.3">
      <c r="A438" s="4"/>
      <c r="B438" s="4"/>
      <c r="C438" s="4"/>
      <c r="D438" s="4"/>
      <c r="E438" s="4"/>
      <c r="F438" s="4"/>
    </row>
    <row r="439" spans="1:6" ht="15.75" x14ac:dyDescent="0.3">
      <c r="A439" s="4"/>
      <c r="B439" s="4"/>
      <c r="C439" s="4"/>
      <c r="D439" s="4"/>
      <c r="E439" s="4"/>
      <c r="F439" s="4"/>
    </row>
    <row r="440" spans="1:6" ht="15.75" x14ac:dyDescent="0.3">
      <c r="A440" s="4"/>
      <c r="B440" s="4"/>
      <c r="C440" s="4"/>
      <c r="D440" s="4"/>
      <c r="E440" s="4"/>
      <c r="F440" s="4"/>
    </row>
    <row r="441" spans="1:6" ht="15.75" x14ac:dyDescent="0.3">
      <c r="A441" s="4"/>
      <c r="B441" s="4"/>
      <c r="C441" s="4"/>
      <c r="D441" s="4"/>
      <c r="E441" s="4"/>
      <c r="F441" s="4"/>
    </row>
    <row r="442" spans="1:6" ht="15.75" x14ac:dyDescent="0.3">
      <c r="A442" s="4"/>
      <c r="B442" s="4"/>
      <c r="C442" s="4"/>
      <c r="D442" s="4"/>
      <c r="E442" s="4"/>
      <c r="F442" s="4"/>
    </row>
    <row r="443" spans="1:6" ht="15.75" x14ac:dyDescent="0.3">
      <c r="A443" s="4"/>
      <c r="B443" s="4"/>
      <c r="C443" s="4"/>
      <c r="D443" s="4"/>
      <c r="E443" s="4"/>
      <c r="F443" s="4"/>
    </row>
    <row r="444" spans="1:6" ht="15.75" x14ac:dyDescent="0.3">
      <c r="A444" s="4"/>
      <c r="B444" s="4"/>
      <c r="C444" s="4"/>
      <c r="D444" s="4"/>
      <c r="E444" s="4"/>
      <c r="F444" s="4"/>
    </row>
    <row r="445" spans="1:6" ht="15.75" x14ac:dyDescent="0.3">
      <c r="A445" s="4"/>
      <c r="B445" s="4"/>
      <c r="C445" s="4"/>
      <c r="D445" s="4"/>
      <c r="E445" s="4"/>
      <c r="F445" s="4"/>
    </row>
    <row r="446" spans="1:6" ht="15.75" x14ac:dyDescent="0.3">
      <c r="A446" s="4"/>
      <c r="B446" s="4"/>
      <c r="C446" s="4"/>
      <c r="D446" s="4"/>
      <c r="E446" s="4"/>
      <c r="F446" s="4"/>
    </row>
    <row r="447" spans="1:6" ht="15.75" x14ac:dyDescent="0.3">
      <c r="A447" s="4"/>
      <c r="B447" s="4"/>
      <c r="C447" s="4"/>
      <c r="D447" s="4"/>
      <c r="E447" s="4"/>
      <c r="F447" s="4"/>
    </row>
    <row r="448" spans="1:6" ht="15.75" x14ac:dyDescent="0.3">
      <c r="A448" s="4"/>
      <c r="B448" s="4"/>
      <c r="C448" s="4"/>
      <c r="D448" s="4"/>
      <c r="E448" s="4"/>
      <c r="F448" s="4"/>
    </row>
    <row r="449" spans="1:6" ht="15.75" x14ac:dyDescent="0.3">
      <c r="A449" s="4"/>
      <c r="B449" s="4"/>
      <c r="C449" s="4"/>
      <c r="D449" s="4"/>
      <c r="E449" s="4"/>
      <c r="F449" s="4"/>
    </row>
    <row r="450" spans="1:6" ht="15.75" x14ac:dyDescent="0.3">
      <c r="A450" s="4"/>
      <c r="B450" s="4"/>
      <c r="C450" s="4"/>
      <c r="D450" s="4"/>
      <c r="E450" s="4"/>
      <c r="F450" s="4"/>
    </row>
    <row r="451" spans="1:6" ht="15.75" x14ac:dyDescent="0.3">
      <c r="A451" s="4"/>
      <c r="B451" s="4"/>
      <c r="C451" s="4"/>
      <c r="D451" s="4"/>
      <c r="E451" s="4"/>
      <c r="F451" s="4"/>
    </row>
    <row r="452" spans="1:6" ht="15.75" x14ac:dyDescent="0.3">
      <c r="A452" s="4"/>
      <c r="B452" s="4"/>
      <c r="C452" s="4"/>
      <c r="D452" s="4"/>
      <c r="E452" s="4"/>
      <c r="F452" s="4"/>
    </row>
    <row r="453" spans="1:6" ht="15.75" x14ac:dyDescent="0.3">
      <c r="A453" s="4"/>
      <c r="B453" s="4"/>
      <c r="C453" s="4"/>
      <c r="D453" s="4"/>
      <c r="E453" s="4"/>
      <c r="F453" s="4"/>
    </row>
    <row r="454" spans="1:6" ht="15.75" x14ac:dyDescent="0.3">
      <c r="A454" s="4"/>
      <c r="B454" s="4"/>
      <c r="C454" s="4"/>
      <c r="D454" s="4"/>
      <c r="E454" s="4"/>
      <c r="F454" s="4"/>
    </row>
    <row r="455" spans="1:6" ht="15.75" x14ac:dyDescent="0.3">
      <c r="A455" s="4"/>
      <c r="B455" s="4"/>
      <c r="C455" s="4"/>
      <c r="D455" s="4"/>
      <c r="E455" s="4"/>
      <c r="F455" s="4"/>
    </row>
    <row r="456" spans="1:6" ht="15.75" x14ac:dyDescent="0.3">
      <c r="A456" s="4"/>
      <c r="B456" s="4"/>
      <c r="C456" s="4"/>
      <c r="D456" s="4"/>
      <c r="E456" s="4"/>
      <c r="F456" s="4"/>
    </row>
    <row r="457" spans="1:6" ht="15.75" x14ac:dyDescent="0.3">
      <c r="A457" s="4"/>
      <c r="B457" s="4"/>
      <c r="C457" s="4"/>
      <c r="D457" s="4"/>
      <c r="E457" s="4"/>
      <c r="F457" s="4"/>
    </row>
    <row r="458" spans="1:6" ht="15.75" x14ac:dyDescent="0.3">
      <c r="A458" s="4"/>
      <c r="B458" s="4"/>
      <c r="C458" s="4"/>
      <c r="D458" s="4"/>
      <c r="E458" s="4"/>
      <c r="F458" s="4"/>
    </row>
    <row r="459" spans="1:6" ht="15.75" x14ac:dyDescent="0.3">
      <c r="A459" s="4"/>
      <c r="B459" s="4"/>
      <c r="C459" s="4"/>
      <c r="D459" s="4"/>
      <c r="E459" s="4"/>
      <c r="F459" s="4"/>
    </row>
    <row r="460" spans="1:6" ht="15.75" x14ac:dyDescent="0.3">
      <c r="A460" s="4"/>
      <c r="B460" s="4"/>
      <c r="C460" s="4"/>
      <c r="D460" s="4"/>
      <c r="E460" s="4"/>
      <c r="F460" s="4"/>
    </row>
    <row r="461" spans="1:6" ht="15.75" x14ac:dyDescent="0.3">
      <c r="A461" s="4"/>
      <c r="B461" s="4"/>
      <c r="C461" s="4"/>
      <c r="D461" s="4"/>
      <c r="E461" s="4"/>
      <c r="F461" s="4"/>
    </row>
    <row r="462" spans="1:6" ht="15.75" x14ac:dyDescent="0.3">
      <c r="A462" s="4"/>
      <c r="B462" s="4"/>
      <c r="C462" s="4"/>
      <c r="D462" s="4"/>
      <c r="E462" s="4"/>
      <c r="F462" s="4"/>
    </row>
    <row r="463" spans="1:6" ht="15.75" x14ac:dyDescent="0.3">
      <c r="A463" s="4"/>
      <c r="B463" s="4"/>
      <c r="C463" s="4"/>
      <c r="D463" s="4"/>
      <c r="E463" s="4"/>
      <c r="F463" s="4"/>
    </row>
    <row r="464" spans="1:6" ht="15.75" x14ac:dyDescent="0.3">
      <c r="A464" s="4"/>
      <c r="B464" s="4"/>
      <c r="C464" s="4"/>
      <c r="D464" s="4"/>
      <c r="E464" s="4"/>
      <c r="F464" s="4"/>
    </row>
    <row r="465" spans="1:6" ht="15.75" x14ac:dyDescent="0.3">
      <c r="A465" s="4"/>
      <c r="B465" s="4"/>
      <c r="C465" s="4"/>
      <c r="D465" s="4"/>
      <c r="E465" s="4"/>
      <c r="F465" s="4"/>
    </row>
    <row r="466" spans="1:6" ht="15.75" x14ac:dyDescent="0.3">
      <c r="A466" s="4"/>
      <c r="B466" s="4"/>
      <c r="C466" s="4"/>
      <c r="D466" s="4"/>
      <c r="E466" s="4"/>
      <c r="F466" s="4"/>
    </row>
    <row r="467" spans="1:6" ht="15.75" x14ac:dyDescent="0.3">
      <c r="A467" s="4"/>
      <c r="B467" s="4"/>
      <c r="C467" s="4"/>
      <c r="D467" s="4"/>
      <c r="E467" s="4"/>
      <c r="F467" s="4"/>
    </row>
    <row r="468" spans="1:6" ht="15.75" x14ac:dyDescent="0.3">
      <c r="A468" s="4"/>
      <c r="B468" s="4"/>
      <c r="C468" s="4"/>
      <c r="D468" s="4"/>
      <c r="E468" s="4"/>
      <c r="F468" s="4"/>
    </row>
    <row r="469" spans="1:6" ht="15.75" x14ac:dyDescent="0.3">
      <c r="A469" s="4"/>
      <c r="B469" s="4"/>
      <c r="C469" s="4"/>
      <c r="D469" s="4"/>
      <c r="E469" s="4"/>
      <c r="F469" s="4"/>
    </row>
    <row r="470" spans="1:6" ht="15.75" x14ac:dyDescent="0.3">
      <c r="A470" s="4"/>
      <c r="B470" s="4"/>
      <c r="C470" s="4"/>
      <c r="D470" s="4"/>
      <c r="E470" s="4"/>
      <c r="F470" s="4"/>
    </row>
    <row r="471" spans="1:6" ht="15.75" x14ac:dyDescent="0.3">
      <c r="A471" s="4"/>
      <c r="B471" s="4"/>
      <c r="C471" s="4"/>
      <c r="D471" s="4"/>
      <c r="E471" s="4"/>
      <c r="F471" s="4"/>
    </row>
    <row r="472" spans="1:6" ht="15.75" x14ac:dyDescent="0.3">
      <c r="A472" s="4"/>
      <c r="B472" s="4"/>
      <c r="C472" s="4"/>
      <c r="D472" s="4"/>
      <c r="E472" s="4"/>
      <c r="F472" s="4"/>
    </row>
    <row r="473" spans="1:6" ht="15.75" x14ac:dyDescent="0.3">
      <c r="A473" s="4"/>
      <c r="B473" s="4"/>
      <c r="C473" s="4"/>
      <c r="D473" s="4"/>
      <c r="E473" s="4"/>
      <c r="F473" s="4"/>
    </row>
    <row r="474" spans="1:6" ht="15.75" x14ac:dyDescent="0.3">
      <c r="A474" s="4"/>
      <c r="B474" s="4"/>
      <c r="C474" s="4"/>
      <c r="D474" s="4"/>
      <c r="E474" s="4"/>
      <c r="F474" s="4"/>
    </row>
    <row r="475" spans="1:6" ht="15.75" x14ac:dyDescent="0.3">
      <c r="A475" s="4"/>
      <c r="B475" s="4"/>
      <c r="C475" s="4"/>
      <c r="D475" s="4"/>
      <c r="E475" s="4"/>
      <c r="F475" s="4"/>
    </row>
    <row r="476" spans="1:6" ht="15.75" x14ac:dyDescent="0.3">
      <c r="A476" s="4"/>
      <c r="B476" s="4"/>
      <c r="C476" s="4"/>
      <c r="D476" s="4"/>
      <c r="E476" s="4"/>
      <c r="F476" s="4"/>
    </row>
    <row r="477" spans="1:6" ht="15.75" x14ac:dyDescent="0.3">
      <c r="A477" s="4"/>
      <c r="B477" s="4"/>
      <c r="C477" s="4"/>
      <c r="D477" s="4"/>
      <c r="E477" s="4"/>
      <c r="F477" s="4"/>
    </row>
    <row r="478" spans="1:6" ht="15.75" x14ac:dyDescent="0.3">
      <c r="A478" s="4"/>
      <c r="B478" s="4"/>
      <c r="C478" s="4"/>
      <c r="D478" s="4"/>
      <c r="E478" s="4"/>
      <c r="F478" s="4"/>
    </row>
    <row r="479" spans="1:6" ht="15.75" x14ac:dyDescent="0.3">
      <c r="A479" s="4"/>
      <c r="B479" s="4"/>
      <c r="C479" s="4"/>
      <c r="D479" s="4"/>
      <c r="E479" s="4"/>
      <c r="F479" s="4"/>
    </row>
    <row r="480" spans="1:6" ht="15.75" x14ac:dyDescent="0.3">
      <c r="A480" s="4"/>
      <c r="B480" s="4"/>
      <c r="C480" s="4"/>
      <c r="D480" s="4"/>
      <c r="E480" s="4"/>
      <c r="F480" s="4"/>
    </row>
    <row r="481" spans="1:6" ht="15.75" x14ac:dyDescent="0.3">
      <c r="A481" s="4"/>
      <c r="B481" s="4"/>
      <c r="C481" s="4"/>
      <c r="D481" s="4"/>
      <c r="E481" s="4"/>
      <c r="F481" s="4"/>
    </row>
    <row r="482" spans="1:6" ht="15.75" x14ac:dyDescent="0.3">
      <c r="A482" s="4"/>
      <c r="B482" s="4"/>
      <c r="C482" s="4"/>
      <c r="D482" s="4"/>
      <c r="E482" s="4"/>
      <c r="F482" s="4"/>
    </row>
    <row r="483" spans="1:6" ht="15.75" x14ac:dyDescent="0.3">
      <c r="A483" s="4"/>
      <c r="B483" s="4"/>
      <c r="C483" s="4"/>
      <c r="D483" s="4"/>
      <c r="E483" s="4"/>
      <c r="F483" s="4"/>
    </row>
    <row r="484" spans="1:6" ht="15.75" x14ac:dyDescent="0.3">
      <c r="A484" s="4"/>
      <c r="B484" s="4"/>
      <c r="C484" s="4"/>
      <c r="D484" s="4"/>
      <c r="E484" s="4"/>
      <c r="F484" s="4"/>
    </row>
    <row r="485" spans="1:6" ht="15.75" x14ac:dyDescent="0.3">
      <c r="A485" s="4"/>
      <c r="B485" s="4"/>
      <c r="C485" s="4"/>
      <c r="D485" s="4"/>
      <c r="E485" s="4"/>
      <c r="F485" s="4"/>
    </row>
    <row r="486" spans="1:6" ht="15.75" x14ac:dyDescent="0.3">
      <c r="A486" s="4"/>
      <c r="B486" s="4"/>
      <c r="C486" s="4"/>
      <c r="D486" s="4"/>
      <c r="E486" s="4"/>
      <c r="F486" s="4"/>
    </row>
    <row r="487" spans="1:6" ht="15.75" x14ac:dyDescent="0.3">
      <c r="A487" s="4"/>
      <c r="B487" s="4"/>
      <c r="C487" s="4"/>
      <c r="D487" s="4"/>
      <c r="E487" s="4"/>
      <c r="F487" s="4"/>
    </row>
    <row r="488" spans="1:6" ht="15.75" x14ac:dyDescent="0.3">
      <c r="A488" s="4"/>
      <c r="B488" s="4"/>
      <c r="C488" s="4"/>
      <c r="D488" s="4"/>
      <c r="E488" s="4"/>
      <c r="F488" s="4"/>
    </row>
    <row r="489" spans="1:6" ht="15.75" x14ac:dyDescent="0.3">
      <c r="A489" s="4"/>
      <c r="B489" s="4"/>
      <c r="C489" s="4"/>
      <c r="D489" s="4"/>
      <c r="E489" s="4"/>
      <c r="F489" s="4"/>
    </row>
    <row r="490" spans="1:6" ht="15.75" x14ac:dyDescent="0.3">
      <c r="A490" s="4"/>
      <c r="B490" s="4"/>
      <c r="C490" s="4"/>
      <c r="D490" s="4"/>
      <c r="E490" s="4"/>
      <c r="F490" s="4"/>
    </row>
    <row r="491" spans="1:6" ht="15.75" x14ac:dyDescent="0.3">
      <c r="A491" s="4"/>
      <c r="B491" s="4"/>
      <c r="C491" s="4"/>
      <c r="D491" s="4"/>
      <c r="E491" s="4"/>
      <c r="F491" s="4"/>
    </row>
    <row r="492" spans="1:6" ht="15.75" x14ac:dyDescent="0.3">
      <c r="A492" s="4"/>
      <c r="B492" s="4"/>
      <c r="C492" s="4"/>
      <c r="D492" s="4"/>
      <c r="E492" s="4"/>
      <c r="F492" s="4"/>
    </row>
    <row r="493" spans="1:6" ht="15.75" x14ac:dyDescent="0.3">
      <c r="A493" s="4"/>
      <c r="B493" s="4"/>
      <c r="C493" s="4"/>
      <c r="D493" s="4"/>
      <c r="E493" s="4"/>
      <c r="F493" s="4"/>
    </row>
    <row r="494" spans="1:6" ht="15.75" x14ac:dyDescent="0.3">
      <c r="A494" s="4"/>
      <c r="B494" s="4"/>
      <c r="C494" s="4"/>
      <c r="D494" s="4"/>
      <c r="E494" s="4"/>
      <c r="F494" s="4"/>
    </row>
    <row r="495" spans="1:6" ht="15.75" x14ac:dyDescent="0.3">
      <c r="A495" s="4"/>
      <c r="B495" s="4"/>
      <c r="C495" s="4"/>
      <c r="D495" s="4"/>
      <c r="E495" s="4"/>
      <c r="F495" s="4"/>
    </row>
    <row r="496" spans="1:6" ht="15.75" x14ac:dyDescent="0.3">
      <c r="A496" s="4"/>
      <c r="B496" s="4"/>
      <c r="C496" s="4"/>
      <c r="D496" s="4"/>
      <c r="E496" s="4"/>
      <c r="F496" s="4"/>
    </row>
    <row r="497" spans="1:6" ht="15.75" x14ac:dyDescent="0.3">
      <c r="A497" s="4"/>
      <c r="B497" s="4"/>
      <c r="C497" s="4"/>
      <c r="D497" s="4"/>
      <c r="E497" s="4"/>
      <c r="F497" s="4"/>
    </row>
    <row r="498" spans="1:6" ht="15.75" x14ac:dyDescent="0.3">
      <c r="A498" s="4"/>
      <c r="B498" s="4"/>
      <c r="C498" s="4"/>
      <c r="D498" s="4"/>
      <c r="E498" s="4"/>
      <c r="F498" s="4"/>
    </row>
    <row r="499" spans="1:6" ht="15.75" x14ac:dyDescent="0.3">
      <c r="A499" s="4"/>
      <c r="B499" s="4"/>
      <c r="C499" s="4"/>
      <c r="D499" s="4"/>
      <c r="E499" s="4"/>
      <c r="F499" s="4"/>
    </row>
    <row r="500" spans="1:6" ht="15.75" x14ac:dyDescent="0.3">
      <c r="A500" s="4"/>
      <c r="B500" s="4"/>
      <c r="C500" s="4"/>
      <c r="D500" s="4"/>
      <c r="E500" s="4"/>
      <c r="F500" s="4"/>
    </row>
    <row r="501" spans="1:6" ht="15.75" x14ac:dyDescent="0.3">
      <c r="A501" s="4"/>
      <c r="B501" s="4"/>
      <c r="C501" s="4"/>
      <c r="D501" s="4"/>
      <c r="E501" s="4"/>
      <c r="F501" s="4"/>
    </row>
    <row r="502" spans="1:6" ht="15.75" x14ac:dyDescent="0.3">
      <c r="A502" s="4"/>
      <c r="B502" s="4"/>
      <c r="C502" s="4"/>
      <c r="D502" s="4"/>
      <c r="E502" s="4"/>
      <c r="F502" s="4"/>
    </row>
    <row r="503" spans="1:6" ht="15.75" x14ac:dyDescent="0.3">
      <c r="A503" s="4"/>
      <c r="B503" s="4"/>
      <c r="C503" s="4"/>
      <c r="D503" s="4"/>
      <c r="E503" s="4"/>
      <c r="F503" s="4"/>
    </row>
    <row r="504" spans="1:6" ht="15.75" x14ac:dyDescent="0.3">
      <c r="A504" s="4"/>
      <c r="B504" s="4"/>
      <c r="C504" s="4"/>
      <c r="D504" s="4"/>
      <c r="E504" s="4"/>
      <c r="F504" s="4"/>
    </row>
    <row r="505" spans="1:6" ht="15.75" x14ac:dyDescent="0.3">
      <c r="A505" s="4"/>
      <c r="B505" s="4"/>
      <c r="C505" s="4"/>
      <c r="D505" s="4"/>
      <c r="E505" s="4"/>
      <c r="F505" s="4"/>
    </row>
    <row r="506" spans="1:6" ht="15.75" x14ac:dyDescent="0.3">
      <c r="A506" s="4"/>
      <c r="B506" s="4"/>
      <c r="C506" s="4"/>
      <c r="D506" s="4"/>
      <c r="E506" s="4"/>
      <c r="F506" s="4"/>
    </row>
    <row r="507" spans="1:6" ht="15.75" x14ac:dyDescent="0.3">
      <c r="A507" s="4"/>
      <c r="B507" s="4"/>
      <c r="C507" s="4"/>
      <c r="D507" s="4"/>
      <c r="E507" s="4"/>
      <c r="F507" s="4"/>
    </row>
    <row r="508" spans="1:6" ht="15.75" x14ac:dyDescent="0.3">
      <c r="A508" s="4"/>
      <c r="B508" s="4"/>
      <c r="C508" s="4"/>
      <c r="D508" s="4"/>
      <c r="E508" s="4"/>
      <c r="F508" s="4"/>
    </row>
    <row r="509" spans="1:6" ht="15.75" x14ac:dyDescent="0.3">
      <c r="A509" s="4"/>
      <c r="B509" s="4"/>
      <c r="C509" s="4"/>
      <c r="D509" s="4"/>
      <c r="E509" s="4"/>
      <c r="F509" s="4"/>
    </row>
    <row r="510" spans="1:6" ht="15.75" x14ac:dyDescent="0.3">
      <c r="A510" s="4"/>
      <c r="B510" s="4"/>
      <c r="C510" s="4"/>
      <c r="D510" s="4"/>
      <c r="E510" s="4"/>
      <c r="F510" s="4"/>
    </row>
    <row r="511" spans="1:6" ht="15.75" x14ac:dyDescent="0.3">
      <c r="A511" s="4"/>
      <c r="B511" s="4"/>
      <c r="C511" s="4"/>
      <c r="D511" s="4"/>
      <c r="E511" s="4"/>
      <c r="F511" s="4"/>
    </row>
    <row r="512" spans="1:6" ht="15.75" x14ac:dyDescent="0.3">
      <c r="A512" s="4"/>
      <c r="B512" s="4"/>
      <c r="C512" s="4"/>
      <c r="D512" s="4"/>
      <c r="E512" s="4"/>
      <c r="F512" s="4"/>
    </row>
    <row r="513" spans="1:6" ht="15.75" x14ac:dyDescent="0.3">
      <c r="A513" s="4"/>
      <c r="B513" s="4"/>
      <c r="C513" s="4"/>
      <c r="D513" s="4"/>
      <c r="E513" s="4"/>
      <c r="F513" s="4"/>
    </row>
    <row r="514" spans="1:6" ht="15.75" x14ac:dyDescent="0.3">
      <c r="A514" s="4"/>
      <c r="B514" s="4"/>
      <c r="C514" s="4"/>
      <c r="D514" s="4"/>
      <c r="E514" s="4"/>
      <c r="F514" s="4"/>
    </row>
    <row r="515" spans="1:6" ht="15.75" x14ac:dyDescent="0.3">
      <c r="A515" s="4"/>
      <c r="B515" s="4"/>
      <c r="C515" s="4"/>
      <c r="D515" s="4"/>
      <c r="E515" s="4"/>
      <c r="F515" s="4"/>
    </row>
    <row r="516" spans="1:6" ht="15.75" x14ac:dyDescent="0.3">
      <c r="A516" s="4"/>
      <c r="B516" s="4"/>
      <c r="C516" s="4"/>
      <c r="D516" s="4"/>
      <c r="E516" s="4"/>
      <c r="F516" s="4"/>
    </row>
    <row r="517" spans="1:6" ht="15.75" x14ac:dyDescent="0.3">
      <c r="A517" s="4"/>
      <c r="B517" s="4"/>
      <c r="C517" s="4"/>
      <c r="D517" s="4"/>
      <c r="E517" s="4"/>
      <c r="F517" s="4"/>
    </row>
    <row r="518" spans="1:6" ht="15.75" x14ac:dyDescent="0.3">
      <c r="A518" s="4"/>
      <c r="B518" s="4"/>
      <c r="C518" s="4"/>
      <c r="D518" s="4"/>
      <c r="E518" s="4"/>
      <c r="F518" s="4"/>
    </row>
    <row r="519" spans="1:6" ht="15.75" x14ac:dyDescent="0.3">
      <c r="A519" s="4"/>
      <c r="B519" s="4"/>
      <c r="C519" s="4"/>
      <c r="D519" s="4"/>
      <c r="E519" s="4"/>
      <c r="F519" s="4"/>
    </row>
    <row r="520" spans="1:6" ht="15.75" x14ac:dyDescent="0.3">
      <c r="A520" s="4"/>
      <c r="B520" s="4"/>
      <c r="C520" s="4"/>
      <c r="D520" s="4"/>
      <c r="E520" s="4"/>
      <c r="F520" s="4"/>
    </row>
    <row r="521" spans="1:6" ht="15.75" x14ac:dyDescent="0.3">
      <c r="A521" s="4"/>
      <c r="B521" s="4"/>
      <c r="C521" s="4"/>
      <c r="D521" s="4"/>
      <c r="E521" s="4"/>
      <c r="F521" s="4"/>
    </row>
    <row r="522" spans="1:6" ht="15.75" x14ac:dyDescent="0.3">
      <c r="A522" s="4"/>
      <c r="B522" s="4"/>
      <c r="C522" s="4"/>
      <c r="D522" s="4"/>
      <c r="E522" s="4"/>
      <c r="F522" s="4"/>
    </row>
    <row r="523" spans="1:6" ht="15.75" x14ac:dyDescent="0.3">
      <c r="A523" s="4"/>
      <c r="B523" s="4"/>
      <c r="C523" s="4"/>
      <c r="D523" s="4"/>
      <c r="E523" s="4"/>
      <c r="F523" s="4"/>
    </row>
    <row r="524" spans="1:6" ht="15.75" x14ac:dyDescent="0.3">
      <c r="A524" s="4"/>
      <c r="B524" s="4"/>
      <c r="C524" s="4"/>
      <c r="D524" s="4"/>
      <c r="E524" s="4"/>
      <c r="F524" s="4"/>
    </row>
    <row r="525" spans="1:6" ht="15.75" x14ac:dyDescent="0.3">
      <c r="A525" s="4"/>
      <c r="B525" s="4"/>
      <c r="C525" s="4"/>
      <c r="D525" s="4"/>
      <c r="E525" s="4"/>
      <c r="F525" s="4"/>
    </row>
    <row r="526" spans="1:6" ht="15.75" x14ac:dyDescent="0.3">
      <c r="A526" s="4"/>
      <c r="B526" s="4"/>
      <c r="C526" s="4"/>
      <c r="D526" s="4"/>
      <c r="E526" s="4"/>
      <c r="F526" s="4"/>
    </row>
    <row r="527" spans="1:6" ht="15.75" x14ac:dyDescent="0.3">
      <c r="A527" s="4"/>
      <c r="B527" s="4"/>
      <c r="C527" s="4"/>
      <c r="D527" s="4"/>
      <c r="E527" s="4"/>
      <c r="F527" s="4"/>
    </row>
    <row r="528" spans="1:6" ht="15.75" x14ac:dyDescent="0.3">
      <c r="A528" s="4"/>
      <c r="B528" s="4"/>
      <c r="C528" s="4"/>
      <c r="D528" s="4"/>
      <c r="E528" s="4"/>
      <c r="F528" s="4"/>
    </row>
    <row r="529" spans="1:6" ht="15.75" x14ac:dyDescent="0.3">
      <c r="A529" s="4"/>
      <c r="B529" s="4"/>
      <c r="C529" s="4"/>
      <c r="D529" s="4"/>
      <c r="E529" s="4"/>
      <c r="F529" s="4"/>
    </row>
    <row r="530" spans="1:6" ht="15.75" x14ac:dyDescent="0.3">
      <c r="A530" s="4"/>
      <c r="B530" s="4"/>
      <c r="C530" s="4"/>
      <c r="D530" s="4"/>
      <c r="E530" s="4"/>
      <c r="F530" s="4"/>
    </row>
    <row r="531" spans="1:6" ht="15.75" x14ac:dyDescent="0.3">
      <c r="A531" s="4"/>
      <c r="B531" s="4"/>
      <c r="C531" s="4"/>
      <c r="D531" s="4"/>
      <c r="E531" s="4"/>
      <c r="F531" s="4"/>
    </row>
    <row r="532" spans="1:6" ht="15.75" x14ac:dyDescent="0.3">
      <c r="A532" s="4"/>
      <c r="B532" s="4"/>
      <c r="C532" s="4"/>
      <c r="D532" s="4"/>
      <c r="E532" s="4"/>
      <c r="F532" s="4"/>
    </row>
    <row r="533" spans="1:6" ht="15.75" x14ac:dyDescent="0.3">
      <c r="A533" s="4"/>
      <c r="B533" s="4"/>
      <c r="C533" s="4"/>
      <c r="D533" s="4"/>
      <c r="E533" s="4"/>
      <c r="F533" s="4"/>
    </row>
    <row r="534" spans="1:6" ht="15.75" x14ac:dyDescent="0.3">
      <c r="A534" s="4"/>
      <c r="B534" s="4"/>
      <c r="C534" s="4"/>
      <c r="D534" s="4"/>
      <c r="E534" s="4"/>
      <c r="F534" s="4"/>
    </row>
    <row r="535" spans="1:6" ht="15.75" x14ac:dyDescent="0.3">
      <c r="A535" s="4"/>
      <c r="B535" s="4"/>
      <c r="C535" s="4"/>
      <c r="D535" s="4"/>
      <c r="E535" s="4"/>
      <c r="F535" s="4"/>
    </row>
    <row r="536" spans="1:6" ht="15.75" x14ac:dyDescent="0.3">
      <c r="A536" s="4"/>
      <c r="B536" s="4"/>
      <c r="C536" s="4"/>
      <c r="D536" s="4"/>
      <c r="E536" s="4"/>
      <c r="F536" s="4"/>
    </row>
    <row r="537" spans="1:6" ht="15.75" x14ac:dyDescent="0.3">
      <c r="A537" s="4"/>
      <c r="B537" s="4"/>
      <c r="C537" s="4"/>
      <c r="D537" s="4"/>
      <c r="E537" s="4"/>
      <c r="F537" s="4"/>
    </row>
    <row r="538" spans="1:6" ht="15.75" x14ac:dyDescent="0.3">
      <c r="A538" s="4"/>
      <c r="B538" s="4"/>
      <c r="C538" s="4"/>
      <c r="D538" s="4"/>
      <c r="E538" s="4"/>
      <c r="F538" s="4"/>
    </row>
    <row r="539" spans="1:6" ht="15.75" x14ac:dyDescent="0.3">
      <c r="A539" s="4"/>
      <c r="B539" s="4"/>
      <c r="C539" s="4"/>
      <c r="D539" s="4"/>
      <c r="E539" s="4"/>
      <c r="F539" s="4"/>
    </row>
    <row r="540" spans="1:6" ht="15.75" x14ac:dyDescent="0.3">
      <c r="A540" s="4"/>
      <c r="B540" s="4"/>
      <c r="C540" s="4"/>
      <c r="D540" s="4"/>
      <c r="E540" s="4"/>
      <c r="F540" s="4"/>
    </row>
    <row r="541" spans="1:6" ht="15.75" x14ac:dyDescent="0.3">
      <c r="A541" s="4"/>
      <c r="B541" s="4"/>
      <c r="C541" s="4"/>
      <c r="D541" s="4"/>
      <c r="E541" s="4"/>
      <c r="F541" s="4"/>
    </row>
    <row r="542" spans="1:6" ht="15.75" x14ac:dyDescent="0.3">
      <c r="A542" s="4"/>
      <c r="B542" s="4"/>
      <c r="C542" s="4"/>
      <c r="D542" s="4"/>
      <c r="E542" s="4"/>
      <c r="F542" s="4"/>
    </row>
    <row r="543" spans="1:6" ht="15.75" x14ac:dyDescent="0.3">
      <c r="A543" s="4"/>
      <c r="B543" s="4"/>
      <c r="C543" s="4"/>
      <c r="D543" s="4"/>
      <c r="E543" s="4"/>
      <c r="F543" s="4"/>
    </row>
    <row r="544" spans="1:6" ht="15.75" x14ac:dyDescent="0.3">
      <c r="A544" s="4"/>
      <c r="B544" s="4"/>
      <c r="C544" s="4"/>
      <c r="D544" s="4"/>
      <c r="E544" s="4"/>
      <c r="F544" s="4"/>
    </row>
    <row r="545" spans="1:6" ht="15.75" x14ac:dyDescent="0.3">
      <c r="A545" s="4"/>
      <c r="B545" s="4"/>
      <c r="C545" s="4"/>
      <c r="D545" s="4"/>
      <c r="E545" s="4"/>
      <c r="F545" s="4"/>
    </row>
    <row r="546" spans="1:6" ht="15.75" x14ac:dyDescent="0.3">
      <c r="A546" s="4"/>
      <c r="B546" s="4"/>
      <c r="C546" s="4"/>
      <c r="D546" s="4"/>
      <c r="E546" s="4"/>
      <c r="F546" s="4"/>
    </row>
    <row r="547" spans="1:6" ht="15.75" x14ac:dyDescent="0.3">
      <c r="A547" s="4"/>
      <c r="B547" s="4"/>
      <c r="C547" s="4"/>
      <c r="D547" s="4"/>
      <c r="E547" s="4"/>
      <c r="F547" s="4"/>
    </row>
    <row r="548" spans="1:6" ht="15.75" x14ac:dyDescent="0.3">
      <c r="A548" s="4"/>
      <c r="B548" s="4"/>
      <c r="C548" s="4"/>
      <c r="D548" s="4"/>
      <c r="E548" s="4"/>
      <c r="F548" s="4"/>
    </row>
    <row r="549" spans="1:6" ht="15.75" x14ac:dyDescent="0.3">
      <c r="A549" s="4"/>
      <c r="B549" s="4"/>
      <c r="C549" s="4"/>
      <c r="D549" s="4"/>
      <c r="E549" s="4"/>
      <c r="F549" s="4"/>
    </row>
    <row r="550" spans="1:6" ht="15.75" x14ac:dyDescent="0.3">
      <c r="A550" s="4"/>
      <c r="B550" s="4"/>
      <c r="C550" s="4"/>
      <c r="D550" s="4"/>
      <c r="E550" s="4"/>
      <c r="F550" s="4"/>
    </row>
    <row r="551" spans="1:6" ht="15.75" x14ac:dyDescent="0.3">
      <c r="A551" s="4"/>
      <c r="B551" s="4"/>
      <c r="C551" s="4"/>
      <c r="D551" s="4"/>
      <c r="E551" s="4"/>
      <c r="F551" s="4"/>
    </row>
    <row r="552" spans="1:6" ht="15.75" x14ac:dyDescent="0.3">
      <c r="A552" s="4"/>
      <c r="B552" s="4"/>
      <c r="C552" s="4"/>
      <c r="D552" s="4"/>
      <c r="E552" s="4"/>
      <c r="F552" s="4"/>
    </row>
    <row r="553" spans="1:6" ht="15.75" x14ac:dyDescent="0.3">
      <c r="A553" s="4"/>
      <c r="B553" s="4"/>
      <c r="C553" s="4"/>
      <c r="D553" s="4"/>
      <c r="E553" s="4"/>
      <c r="F553" s="4"/>
    </row>
    <row r="554" spans="1:6" ht="15.75" x14ac:dyDescent="0.3">
      <c r="A554" s="4"/>
      <c r="B554" s="4"/>
      <c r="C554" s="4"/>
      <c r="D554" s="4"/>
      <c r="E554" s="4"/>
      <c r="F554" s="4"/>
    </row>
    <row r="555" spans="1:6" ht="15.75" x14ac:dyDescent="0.3">
      <c r="A555" s="4"/>
      <c r="B555" s="4"/>
      <c r="C555" s="4"/>
      <c r="D555" s="4"/>
      <c r="E555" s="4"/>
      <c r="F555" s="4"/>
    </row>
    <row r="556" spans="1:6" ht="15.75" x14ac:dyDescent="0.3">
      <c r="A556" s="4"/>
      <c r="B556" s="4"/>
      <c r="C556" s="4"/>
      <c r="D556" s="4"/>
      <c r="E556" s="4"/>
      <c r="F556" s="4"/>
    </row>
    <row r="557" spans="1:6" ht="15.75" x14ac:dyDescent="0.3">
      <c r="A557" s="4"/>
      <c r="B557" s="4"/>
      <c r="C557" s="4"/>
      <c r="D557" s="4"/>
      <c r="E557" s="4"/>
      <c r="F557" s="4"/>
    </row>
    <row r="558" spans="1:6" ht="15.75" x14ac:dyDescent="0.3">
      <c r="A558" s="4"/>
      <c r="B558" s="4"/>
      <c r="C558" s="4"/>
      <c r="D558" s="4"/>
      <c r="E558" s="4"/>
      <c r="F558" s="4"/>
    </row>
    <row r="559" spans="1:6" ht="15.75" x14ac:dyDescent="0.3">
      <c r="A559" s="4"/>
      <c r="B559" s="4"/>
      <c r="C559" s="4"/>
      <c r="D559" s="4"/>
      <c r="E559" s="4"/>
      <c r="F559" s="4"/>
    </row>
    <row r="560" spans="1:6" ht="15.75" x14ac:dyDescent="0.3">
      <c r="A560" s="4"/>
      <c r="B560" s="4"/>
      <c r="C560" s="4"/>
      <c r="D560" s="4"/>
      <c r="E560" s="4"/>
      <c r="F560" s="4"/>
    </row>
    <row r="561" spans="1:6" ht="15.75" x14ac:dyDescent="0.3">
      <c r="A561" s="4"/>
      <c r="B561" s="4"/>
      <c r="C561" s="4"/>
      <c r="D561" s="4"/>
      <c r="E561" s="4"/>
      <c r="F561" s="4"/>
    </row>
    <row r="562" spans="1:6" ht="15.75" x14ac:dyDescent="0.3">
      <c r="A562" s="4"/>
      <c r="B562" s="4"/>
      <c r="C562" s="4"/>
      <c r="D562" s="4"/>
      <c r="E562" s="4"/>
      <c r="F562" s="4"/>
    </row>
    <row r="563" spans="1:6" ht="15.75" x14ac:dyDescent="0.3">
      <c r="A563" s="4"/>
      <c r="B563" s="4"/>
      <c r="C563" s="4"/>
      <c r="D563" s="4"/>
      <c r="E563" s="4"/>
      <c r="F563" s="4"/>
    </row>
    <row r="564" spans="1:6" ht="15.75" x14ac:dyDescent="0.3">
      <c r="A564" s="4"/>
      <c r="B564" s="4"/>
      <c r="C564" s="4"/>
      <c r="D564" s="4"/>
      <c r="E564" s="4"/>
      <c r="F564" s="4"/>
    </row>
    <row r="565" spans="1:6" ht="15.75" x14ac:dyDescent="0.3">
      <c r="A565" s="4"/>
      <c r="B565" s="4"/>
      <c r="C565" s="4"/>
      <c r="D565" s="4"/>
      <c r="E565" s="4"/>
      <c r="F565" s="4"/>
    </row>
    <row r="566" spans="1:6" ht="15.75" x14ac:dyDescent="0.3">
      <c r="A566" s="4"/>
      <c r="B566" s="4"/>
      <c r="C566" s="4"/>
      <c r="D566" s="4"/>
      <c r="E566" s="4"/>
      <c r="F566" s="4"/>
    </row>
    <row r="567" spans="1:6" ht="15.75" x14ac:dyDescent="0.3">
      <c r="A567" s="4"/>
      <c r="B567" s="4"/>
      <c r="C567" s="4"/>
      <c r="D567" s="4"/>
      <c r="E567" s="4"/>
      <c r="F567" s="4"/>
    </row>
    <row r="568" spans="1:6" ht="15.75" x14ac:dyDescent="0.3">
      <c r="A568" s="4"/>
      <c r="B568" s="4"/>
      <c r="C568" s="4"/>
      <c r="D568" s="4"/>
      <c r="E568" s="4"/>
      <c r="F568" s="4"/>
    </row>
    <row r="569" spans="1:6" ht="15.75" x14ac:dyDescent="0.3">
      <c r="A569" s="4"/>
      <c r="B569" s="4"/>
      <c r="C569" s="4"/>
      <c r="D569" s="4"/>
      <c r="E569" s="4"/>
      <c r="F569" s="4"/>
    </row>
    <row r="570" spans="1:6" ht="15.75" x14ac:dyDescent="0.3">
      <c r="A570" s="4"/>
      <c r="B570" s="4"/>
      <c r="C570" s="4"/>
      <c r="D570" s="4"/>
      <c r="E570" s="4"/>
      <c r="F570" s="4"/>
    </row>
    <row r="571" spans="1:6" ht="15.75" x14ac:dyDescent="0.3">
      <c r="A571" s="4"/>
      <c r="B571" s="4"/>
      <c r="C571" s="4"/>
      <c r="D571" s="4"/>
      <c r="E571" s="4"/>
      <c r="F571" s="4"/>
    </row>
    <row r="572" spans="1:6" ht="15.75" x14ac:dyDescent="0.3">
      <c r="A572" s="4"/>
      <c r="B572" s="4"/>
      <c r="C572" s="4"/>
      <c r="D572" s="4"/>
      <c r="E572" s="4"/>
      <c r="F572" s="4"/>
    </row>
    <row r="573" spans="1:6" ht="15.75" x14ac:dyDescent="0.3">
      <c r="A573" s="4"/>
      <c r="B573" s="4"/>
      <c r="C573" s="4"/>
      <c r="D573" s="4"/>
      <c r="E573" s="4"/>
      <c r="F573" s="4"/>
    </row>
    <row r="574" spans="1:6" ht="15.75" x14ac:dyDescent="0.3">
      <c r="A574" s="4"/>
      <c r="B574" s="4"/>
      <c r="C574" s="4"/>
      <c r="D574" s="4"/>
      <c r="E574" s="4"/>
      <c r="F574" s="4"/>
    </row>
    <row r="575" spans="1:6" ht="15.75" x14ac:dyDescent="0.3">
      <c r="A575" s="4"/>
      <c r="B575" s="4"/>
      <c r="C575" s="4"/>
      <c r="D575" s="4"/>
      <c r="E575" s="4"/>
      <c r="F575" s="4"/>
    </row>
    <row r="576" spans="1:6" ht="15.75" x14ac:dyDescent="0.3">
      <c r="A576" s="4"/>
      <c r="B576" s="4"/>
      <c r="C576" s="4"/>
      <c r="D576" s="4"/>
      <c r="E576" s="4"/>
      <c r="F576" s="4"/>
    </row>
    <row r="577" spans="1:6" ht="15.75" x14ac:dyDescent="0.3">
      <c r="A577" s="4"/>
      <c r="B577" s="4"/>
      <c r="C577" s="4"/>
      <c r="D577" s="4"/>
      <c r="E577" s="4"/>
      <c r="F577" s="4"/>
    </row>
    <row r="578" spans="1:6" ht="15.75" x14ac:dyDescent="0.3">
      <c r="A578" s="4"/>
      <c r="B578" s="4"/>
      <c r="C578" s="4"/>
      <c r="D578" s="4"/>
      <c r="E578" s="4"/>
      <c r="F578" s="4"/>
    </row>
    <row r="579" spans="1:6" ht="15.75" x14ac:dyDescent="0.3">
      <c r="A579" s="4"/>
      <c r="B579" s="4"/>
      <c r="C579" s="4"/>
      <c r="D579" s="4"/>
      <c r="E579" s="4"/>
      <c r="F579" s="4"/>
    </row>
    <row r="580" spans="1:6" ht="15.75" x14ac:dyDescent="0.3">
      <c r="A580" s="4"/>
      <c r="B580" s="4"/>
      <c r="C580" s="4"/>
      <c r="D580" s="4"/>
      <c r="E580" s="4"/>
      <c r="F580" s="4"/>
    </row>
    <row r="581" spans="1:6" ht="15.75" x14ac:dyDescent="0.3">
      <c r="A581" s="4"/>
      <c r="B581" s="4"/>
      <c r="C581" s="4"/>
      <c r="D581" s="4"/>
      <c r="E581" s="4"/>
      <c r="F581" s="4"/>
    </row>
    <row r="582" spans="1:6" ht="15.75" x14ac:dyDescent="0.3">
      <c r="A582" s="4"/>
      <c r="B582" s="4"/>
      <c r="C582" s="4"/>
      <c r="D582" s="4"/>
      <c r="E582" s="4"/>
      <c r="F582" s="4"/>
    </row>
    <row r="583" spans="1:6" ht="15.75" x14ac:dyDescent="0.3">
      <c r="A583" s="4"/>
      <c r="B583" s="4"/>
      <c r="C583" s="4"/>
      <c r="D583" s="4"/>
      <c r="E583" s="4"/>
      <c r="F583" s="4"/>
    </row>
    <row r="584" spans="1:6" ht="15.75" x14ac:dyDescent="0.3">
      <c r="A584" s="4"/>
      <c r="B584" s="4"/>
      <c r="C584" s="4"/>
      <c r="D584" s="4"/>
      <c r="E584" s="4"/>
      <c r="F584" s="4"/>
    </row>
    <row r="585" spans="1:6" ht="15.75" x14ac:dyDescent="0.3">
      <c r="A585" s="4"/>
      <c r="B585" s="4"/>
      <c r="C585" s="4"/>
      <c r="D585" s="4"/>
      <c r="E585" s="4"/>
      <c r="F585" s="4"/>
    </row>
    <row r="586" spans="1:6" ht="15.75" x14ac:dyDescent="0.3">
      <c r="A586" s="4"/>
      <c r="B586" s="4"/>
      <c r="C586" s="4"/>
      <c r="D586" s="4"/>
      <c r="E586" s="4"/>
      <c r="F586" s="4"/>
    </row>
    <row r="587" spans="1:6" ht="15.75" x14ac:dyDescent="0.3">
      <c r="A587" s="4"/>
      <c r="B587" s="4"/>
      <c r="C587" s="4"/>
      <c r="D587" s="4"/>
      <c r="E587" s="4"/>
      <c r="F587" s="4"/>
    </row>
    <row r="588" spans="1:6" ht="15.75" x14ac:dyDescent="0.3">
      <c r="A588" s="4"/>
      <c r="B588" s="4"/>
      <c r="C588" s="4"/>
      <c r="D588" s="4"/>
      <c r="E588" s="4"/>
      <c r="F588" s="4"/>
    </row>
    <row r="589" spans="1:6" ht="15.75" x14ac:dyDescent="0.3">
      <c r="A589" s="4"/>
      <c r="B589" s="4"/>
      <c r="C589" s="4"/>
      <c r="D589" s="4"/>
      <c r="E589" s="4"/>
      <c r="F589" s="4"/>
    </row>
    <row r="590" spans="1:6" ht="15.75" x14ac:dyDescent="0.3">
      <c r="A590" s="4"/>
      <c r="B590" s="4"/>
      <c r="C590" s="4"/>
      <c r="D590" s="4"/>
      <c r="E590" s="4"/>
      <c r="F590" s="4"/>
    </row>
    <row r="591" spans="1:6" ht="15.75" x14ac:dyDescent="0.3">
      <c r="A591" s="4"/>
      <c r="B591" s="4"/>
      <c r="C591" s="4"/>
      <c r="D591" s="4"/>
      <c r="E591" s="4"/>
      <c r="F591" s="4"/>
    </row>
    <row r="592" spans="1:6" ht="15.75" x14ac:dyDescent="0.3">
      <c r="A592" s="4"/>
      <c r="B592" s="4"/>
      <c r="C592" s="4"/>
      <c r="D592" s="4"/>
      <c r="E592" s="4"/>
      <c r="F592" s="4"/>
    </row>
    <row r="593" spans="1:6" ht="15.75" x14ac:dyDescent="0.3">
      <c r="A593" s="4"/>
      <c r="B593" s="4"/>
      <c r="C593" s="4"/>
      <c r="D593" s="4"/>
      <c r="E593" s="4"/>
      <c r="F593" s="4"/>
    </row>
    <row r="594" spans="1:6" ht="15.75" x14ac:dyDescent="0.3">
      <c r="A594" s="4"/>
      <c r="B594" s="4"/>
      <c r="C594" s="4"/>
      <c r="D594" s="4"/>
      <c r="E594" s="4"/>
      <c r="F594" s="4"/>
    </row>
    <row r="595" spans="1:6" ht="15.75" x14ac:dyDescent="0.3">
      <c r="A595" s="4"/>
      <c r="B595" s="4"/>
      <c r="C595" s="4"/>
      <c r="D595" s="4"/>
      <c r="E595" s="4"/>
      <c r="F595" s="4"/>
    </row>
    <row r="596" spans="1:6" ht="15.75" x14ac:dyDescent="0.3">
      <c r="A596" s="4"/>
      <c r="B596" s="4"/>
      <c r="C596" s="4"/>
      <c r="D596" s="4"/>
      <c r="E596" s="4"/>
      <c r="F596" s="4"/>
    </row>
    <row r="597" spans="1:6" ht="15.75" x14ac:dyDescent="0.3">
      <c r="A597" s="4"/>
      <c r="B597" s="4"/>
      <c r="C597" s="4"/>
      <c r="D597" s="4"/>
      <c r="E597" s="4"/>
      <c r="F597" s="4"/>
    </row>
    <row r="598" spans="1:6" ht="15.75" x14ac:dyDescent="0.3">
      <c r="A598" s="4"/>
      <c r="B598" s="4"/>
      <c r="C598" s="4"/>
      <c r="D598" s="4"/>
      <c r="E598" s="4"/>
      <c r="F598" s="4"/>
    </row>
    <row r="599" spans="1:6" ht="15.75" x14ac:dyDescent="0.3">
      <c r="A599" s="4"/>
      <c r="B599" s="4"/>
      <c r="C599" s="4"/>
      <c r="D599" s="4"/>
      <c r="E599" s="4"/>
      <c r="F599" s="4"/>
    </row>
    <row r="600" spans="1:6" ht="15.75" x14ac:dyDescent="0.3">
      <c r="A600" s="4"/>
      <c r="B600" s="4"/>
      <c r="C600" s="4"/>
      <c r="D600" s="4"/>
      <c r="E600" s="4"/>
      <c r="F600" s="4"/>
    </row>
    <row r="601" spans="1:6" ht="15.75" x14ac:dyDescent="0.3">
      <c r="A601" s="4"/>
      <c r="B601" s="4"/>
      <c r="C601" s="4"/>
      <c r="D601" s="4"/>
      <c r="E601" s="4"/>
      <c r="F601" s="4"/>
    </row>
    <row r="602" spans="1:6" ht="15.75" x14ac:dyDescent="0.3">
      <c r="A602" s="4"/>
      <c r="B602" s="4"/>
      <c r="C602" s="4"/>
      <c r="D602" s="4"/>
      <c r="E602" s="4"/>
      <c r="F602" s="4"/>
    </row>
    <row r="603" spans="1:6" ht="15.75" x14ac:dyDescent="0.3">
      <c r="A603" s="4"/>
      <c r="B603" s="4"/>
      <c r="C603" s="4"/>
      <c r="D603" s="4"/>
      <c r="E603" s="4"/>
      <c r="F603" s="4"/>
    </row>
    <row r="604" spans="1:6" ht="15.75" x14ac:dyDescent="0.3">
      <c r="A604" s="4"/>
      <c r="B604" s="4"/>
      <c r="C604" s="4"/>
      <c r="D604" s="4"/>
      <c r="E604" s="4"/>
      <c r="F604" s="4"/>
    </row>
    <row r="605" spans="1:6" ht="15.75" x14ac:dyDescent="0.3">
      <c r="A605" s="4"/>
      <c r="B605" s="4"/>
      <c r="C605" s="4"/>
      <c r="D605" s="4"/>
      <c r="E605" s="4"/>
      <c r="F605" s="4"/>
    </row>
    <row r="606" spans="1:6" ht="15.75" x14ac:dyDescent="0.3">
      <c r="A606" s="4"/>
      <c r="B606" s="4"/>
      <c r="C606" s="4"/>
      <c r="D606" s="4"/>
      <c r="E606" s="4"/>
      <c r="F606" s="4"/>
    </row>
    <row r="607" spans="1:6" ht="15.75" x14ac:dyDescent="0.3">
      <c r="A607" s="4"/>
      <c r="B607" s="4"/>
      <c r="C607" s="4"/>
      <c r="D607" s="4"/>
      <c r="E607" s="4"/>
      <c r="F607" s="4"/>
    </row>
    <row r="608" spans="1:6" ht="15.75" x14ac:dyDescent="0.3">
      <c r="A608" s="4"/>
      <c r="B608" s="4"/>
      <c r="C608" s="4"/>
      <c r="D608" s="4"/>
      <c r="E608" s="4"/>
      <c r="F608" s="4"/>
    </row>
    <row r="609" spans="1:6" ht="15.75" x14ac:dyDescent="0.3">
      <c r="A609" s="4"/>
      <c r="B609" s="4"/>
      <c r="C609" s="4"/>
      <c r="D609" s="4"/>
      <c r="E609" s="4"/>
      <c r="F609" s="4"/>
    </row>
    <row r="610" spans="1:6" ht="15.75" x14ac:dyDescent="0.3">
      <c r="A610" s="4"/>
      <c r="B610" s="4"/>
      <c r="C610" s="4"/>
      <c r="D610" s="4"/>
      <c r="E610" s="4"/>
      <c r="F610" s="4"/>
    </row>
    <row r="611" spans="1:6" ht="15.75" x14ac:dyDescent="0.3">
      <c r="A611" s="4"/>
      <c r="B611" s="4"/>
      <c r="C611" s="4"/>
      <c r="D611" s="4"/>
      <c r="E611" s="4"/>
      <c r="F611" s="4"/>
    </row>
    <row r="612" spans="1:6" ht="15.75" x14ac:dyDescent="0.3">
      <c r="A612" s="4"/>
      <c r="B612" s="4"/>
      <c r="C612" s="4"/>
      <c r="D612" s="4"/>
      <c r="E612" s="4"/>
      <c r="F612" s="4"/>
    </row>
    <row r="613" spans="1:6" ht="15.75" x14ac:dyDescent="0.3">
      <c r="A613" s="4"/>
      <c r="B613" s="4"/>
      <c r="C613" s="4"/>
      <c r="D613" s="4"/>
      <c r="E613" s="4"/>
      <c r="F613" s="4"/>
    </row>
    <row r="614" spans="1:6" ht="15.75" x14ac:dyDescent="0.3">
      <c r="A614" s="4"/>
      <c r="B614" s="4"/>
      <c r="C614" s="4"/>
      <c r="D614" s="4"/>
      <c r="E614" s="4"/>
      <c r="F614" s="4"/>
    </row>
    <row r="615" spans="1:6" ht="15.75" x14ac:dyDescent="0.3">
      <c r="A615" s="4"/>
      <c r="B615" s="4"/>
      <c r="C615" s="4"/>
      <c r="D615" s="4"/>
      <c r="E615" s="4"/>
      <c r="F615" s="4"/>
    </row>
    <row r="616" spans="1:6" ht="15.75" x14ac:dyDescent="0.3">
      <c r="A616" s="4"/>
      <c r="B616" s="4"/>
      <c r="C616" s="4"/>
      <c r="D616" s="4"/>
      <c r="E616" s="4"/>
      <c r="F616" s="4"/>
    </row>
    <row r="617" spans="1:6" ht="15.75" x14ac:dyDescent="0.3">
      <c r="A617" s="4"/>
      <c r="B617" s="4"/>
      <c r="C617" s="4"/>
      <c r="D617" s="4"/>
      <c r="E617" s="4"/>
      <c r="F617" s="4"/>
    </row>
    <row r="618" spans="1:6" ht="15.75" x14ac:dyDescent="0.3">
      <c r="A618" s="4"/>
      <c r="B618" s="4"/>
      <c r="C618" s="4"/>
      <c r="D618" s="4"/>
      <c r="E618" s="4"/>
      <c r="F618" s="4"/>
    </row>
    <row r="619" spans="1:6" ht="15.75" x14ac:dyDescent="0.3">
      <c r="A619" s="4"/>
      <c r="B619" s="4"/>
      <c r="C619" s="4"/>
      <c r="D619" s="4"/>
      <c r="E619" s="4"/>
      <c r="F619" s="4"/>
    </row>
    <row r="620" spans="1:6" ht="15.75" x14ac:dyDescent="0.3">
      <c r="A620" s="4"/>
      <c r="B620" s="4"/>
      <c r="C620" s="4"/>
      <c r="D620" s="4"/>
      <c r="E620" s="4"/>
      <c r="F620" s="4"/>
    </row>
    <row r="621" spans="1:6" ht="15.75" x14ac:dyDescent="0.3">
      <c r="A621" s="4"/>
      <c r="B621" s="4"/>
      <c r="C621" s="4"/>
      <c r="D621" s="4"/>
      <c r="E621" s="4"/>
      <c r="F621" s="4"/>
    </row>
    <row r="622" spans="1:6" ht="15.75" x14ac:dyDescent="0.3">
      <c r="A622" s="4"/>
      <c r="B622" s="4"/>
      <c r="C622" s="4"/>
      <c r="D622" s="4"/>
      <c r="E622" s="4"/>
      <c r="F622" s="4"/>
    </row>
    <row r="623" spans="1:6" ht="15.75" x14ac:dyDescent="0.3">
      <c r="A623" s="4"/>
      <c r="B623" s="4"/>
      <c r="C623" s="4"/>
      <c r="D623" s="4"/>
      <c r="E623" s="4"/>
      <c r="F623" s="4"/>
    </row>
    <row r="624" spans="1:6" ht="15.75" x14ac:dyDescent="0.3">
      <c r="A624" s="4"/>
      <c r="B624" s="4"/>
      <c r="C624" s="4"/>
      <c r="D624" s="4"/>
      <c r="E624" s="4"/>
      <c r="F624" s="4"/>
    </row>
    <row r="625" spans="1:6" ht="15.75" x14ac:dyDescent="0.3">
      <c r="A625" s="4"/>
      <c r="B625" s="4"/>
      <c r="C625" s="4"/>
      <c r="D625" s="4"/>
      <c r="E625" s="4"/>
      <c r="F625" s="4"/>
    </row>
    <row r="626" spans="1:6" ht="15.75" x14ac:dyDescent="0.3">
      <c r="A626" s="4"/>
      <c r="B626" s="4"/>
      <c r="C626" s="4"/>
      <c r="D626" s="4"/>
      <c r="E626" s="4"/>
      <c r="F626" s="4"/>
    </row>
    <row r="627" spans="1:6" ht="15.75" x14ac:dyDescent="0.3">
      <c r="A627" s="4"/>
      <c r="B627" s="4"/>
      <c r="C627" s="4"/>
      <c r="D627" s="4"/>
      <c r="E627" s="4"/>
      <c r="F627" s="4"/>
    </row>
    <row r="628" spans="1:6" ht="15.75" x14ac:dyDescent="0.3">
      <c r="A628" s="4"/>
      <c r="B628" s="4"/>
      <c r="C628" s="4"/>
      <c r="D628" s="4"/>
      <c r="E628" s="4"/>
      <c r="F628" s="4"/>
    </row>
    <row r="629" spans="1:6" ht="15.75" x14ac:dyDescent="0.3">
      <c r="A629" s="4"/>
      <c r="B629" s="4"/>
      <c r="C629" s="4"/>
      <c r="D629" s="4"/>
      <c r="E629" s="4"/>
      <c r="F629" s="4"/>
    </row>
    <row r="630" spans="1:6" ht="15.75" x14ac:dyDescent="0.3">
      <c r="A630" s="4"/>
      <c r="B630" s="4"/>
      <c r="C630" s="4"/>
      <c r="D630" s="4"/>
      <c r="E630" s="4"/>
      <c r="F630" s="4"/>
    </row>
    <row r="631" spans="1:6" ht="15.75" x14ac:dyDescent="0.3">
      <c r="A631" s="4"/>
      <c r="B631" s="4"/>
      <c r="C631" s="4"/>
      <c r="D631" s="4"/>
      <c r="E631" s="4"/>
      <c r="F631" s="4"/>
    </row>
    <row r="632" spans="1:6" ht="15.75" x14ac:dyDescent="0.3">
      <c r="A632" s="4"/>
      <c r="B632" s="4"/>
      <c r="C632" s="4"/>
      <c r="D632" s="4"/>
      <c r="E632" s="4"/>
      <c r="F632" s="4"/>
    </row>
    <row r="633" spans="1:6" ht="15.75" x14ac:dyDescent="0.3">
      <c r="A633" s="4"/>
      <c r="B633" s="4"/>
      <c r="C633" s="4"/>
      <c r="D633" s="4"/>
      <c r="E633" s="4"/>
      <c r="F633" s="4"/>
    </row>
    <row r="634" spans="1:6" ht="15.75" x14ac:dyDescent="0.3">
      <c r="A634" s="4"/>
      <c r="B634" s="4"/>
      <c r="C634" s="4"/>
      <c r="D634" s="4"/>
      <c r="E634" s="4"/>
      <c r="F634" s="4"/>
    </row>
    <row r="635" spans="1:6" ht="15.75" x14ac:dyDescent="0.3">
      <c r="A635" s="4"/>
      <c r="B635" s="4"/>
      <c r="C635" s="4"/>
      <c r="D635" s="4"/>
      <c r="E635" s="4"/>
      <c r="F635" s="4"/>
    </row>
    <row r="636" spans="1:6" ht="15.75" x14ac:dyDescent="0.3">
      <c r="A636" s="4"/>
      <c r="B636" s="4"/>
      <c r="C636" s="4"/>
      <c r="D636" s="4"/>
      <c r="E636" s="4"/>
      <c r="F636" s="4"/>
    </row>
    <row r="637" spans="1:6" ht="15.75" x14ac:dyDescent="0.3">
      <c r="A637" s="4"/>
      <c r="B637" s="4"/>
      <c r="C637" s="4"/>
      <c r="D637" s="4"/>
      <c r="E637" s="4"/>
      <c r="F637" s="4"/>
    </row>
    <row r="638" spans="1:6" ht="15.75" x14ac:dyDescent="0.3">
      <c r="A638" s="4"/>
      <c r="B638" s="4"/>
      <c r="C638" s="4"/>
      <c r="D638" s="4"/>
      <c r="E638" s="4"/>
      <c r="F638" s="4"/>
    </row>
    <row r="639" spans="1:6" ht="15.75" x14ac:dyDescent="0.3">
      <c r="A639" s="4"/>
      <c r="B639" s="4"/>
      <c r="C639" s="4"/>
      <c r="D639" s="4"/>
      <c r="E639" s="4"/>
      <c r="F639" s="4"/>
    </row>
    <row r="640" spans="1:6" ht="15.75" x14ac:dyDescent="0.3">
      <c r="A640" s="4"/>
      <c r="B640" s="4"/>
      <c r="C640" s="4"/>
      <c r="D640" s="4"/>
      <c r="E640" s="4"/>
      <c r="F640" s="4"/>
    </row>
    <row r="641" spans="1:6" ht="15.75" x14ac:dyDescent="0.3">
      <c r="A641" s="4"/>
      <c r="B641" s="4"/>
      <c r="C641" s="4"/>
      <c r="D641" s="4"/>
      <c r="E641" s="4"/>
      <c r="F641" s="4"/>
    </row>
    <row r="642" spans="1:6" ht="15.75" x14ac:dyDescent="0.3">
      <c r="A642" s="4"/>
      <c r="B642" s="4"/>
      <c r="C642" s="4"/>
      <c r="D642" s="4"/>
      <c r="E642" s="4"/>
      <c r="F642" s="4"/>
    </row>
    <row r="643" spans="1:6" ht="15.75" x14ac:dyDescent="0.3">
      <c r="A643" s="4"/>
      <c r="B643" s="4"/>
      <c r="C643" s="4"/>
      <c r="D643" s="4"/>
      <c r="E643" s="4"/>
      <c r="F643" s="4"/>
    </row>
    <row r="644" spans="1:6" ht="15.75" x14ac:dyDescent="0.3">
      <c r="A644" s="4"/>
      <c r="B644" s="4"/>
      <c r="C644" s="4"/>
      <c r="D644" s="4"/>
      <c r="E644" s="4"/>
      <c r="F644" s="4"/>
    </row>
    <row r="645" spans="1:6" ht="15.75" x14ac:dyDescent="0.3">
      <c r="A645" s="4"/>
      <c r="B645" s="4"/>
      <c r="C645" s="4"/>
      <c r="D645" s="4"/>
      <c r="E645" s="4"/>
      <c r="F645" s="4"/>
    </row>
    <row r="646" spans="1:6" ht="15.75" x14ac:dyDescent="0.3">
      <c r="A646" s="4"/>
      <c r="B646" s="4"/>
      <c r="C646" s="4"/>
      <c r="D646" s="4"/>
      <c r="E646" s="4"/>
      <c r="F646" s="4"/>
    </row>
    <row r="647" spans="1:6" ht="15.75" x14ac:dyDescent="0.3">
      <c r="A647" s="4"/>
      <c r="B647" s="4"/>
      <c r="C647" s="4"/>
      <c r="D647" s="4"/>
      <c r="E647" s="4"/>
      <c r="F647" s="4"/>
    </row>
    <row r="648" spans="1:6" ht="15.75" x14ac:dyDescent="0.3">
      <c r="A648" s="4"/>
      <c r="B648" s="4"/>
      <c r="C648" s="4"/>
      <c r="D648" s="4"/>
      <c r="E648" s="4"/>
      <c r="F648" s="4"/>
    </row>
    <row r="649" spans="1:6" ht="15.75" x14ac:dyDescent="0.3">
      <c r="A649" s="4"/>
      <c r="B649" s="4"/>
      <c r="C649" s="4"/>
      <c r="D649" s="4"/>
      <c r="E649" s="4"/>
      <c r="F649" s="4"/>
    </row>
    <row r="650" spans="1:6" ht="15.75" x14ac:dyDescent="0.3">
      <c r="A650" s="4"/>
      <c r="B650" s="4"/>
      <c r="C650" s="4"/>
      <c r="D650" s="4"/>
      <c r="E650" s="4"/>
      <c r="F650" s="4"/>
    </row>
    <row r="651" spans="1:6" ht="15.75" x14ac:dyDescent="0.3">
      <c r="A651" s="4"/>
      <c r="B651" s="4"/>
      <c r="C651" s="4"/>
      <c r="D651" s="4"/>
      <c r="E651" s="4"/>
      <c r="F651" s="4"/>
    </row>
    <row r="652" spans="1:6" ht="15.75" x14ac:dyDescent="0.3">
      <c r="A652" s="4"/>
      <c r="B652" s="4"/>
      <c r="C652" s="4"/>
      <c r="D652" s="4"/>
      <c r="E652" s="4"/>
      <c r="F652" s="4"/>
    </row>
    <row r="653" spans="1:6" ht="15.75" x14ac:dyDescent="0.3">
      <c r="A653" s="4"/>
      <c r="B653" s="4"/>
      <c r="C653" s="4"/>
      <c r="D653" s="4"/>
      <c r="E653" s="4"/>
      <c r="F653" s="4"/>
    </row>
    <row r="654" spans="1:6" ht="15.75" x14ac:dyDescent="0.3">
      <c r="A654" s="4"/>
      <c r="B654" s="4"/>
      <c r="C654" s="4"/>
      <c r="D654" s="4"/>
      <c r="E654" s="4"/>
      <c r="F654" s="4"/>
    </row>
    <row r="655" spans="1:6" ht="15.75" x14ac:dyDescent="0.3">
      <c r="A655" s="4"/>
      <c r="B655" s="4"/>
      <c r="C655" s="4"/>
      <c r="D655" s="4"/>
      <c r="E655" s="4"/>
      <c r="F655" s="4"/>
    </row>
    <row r="656" spans="1:6" ht="15.75" x14ac:dyDescent="0.3">
      <c r="A656" s="4"/>
      <c r="B656" s="4"/>
      <c r="C656" s="4"/>
      <c r="D656" s="4"/>
      <c r="E656" s="4"/>
      <c r="F656" s="4"/>
    </row>
    <row r="657" spans="1:6" ht="15.75" x14ac:dyDescent="0.3">
      <c r="A657" s="4"/>
      <c r="B657" s="4"/>
      <c r="C657" s="4"/>
      <c r="D657" s="4"/>
      <c r="E657" s="4"/>
      <c r="F657" s="4"/>
    </row>
    <row r="658" spans="1:6" ht="15.75" x14ac:dyDescent="0.3">
      <c r="A658" s="4"/>
      <c r="B658" s="4"/>
      <c r="C658" s="4"/>
      <c r="D658" s="4"/>
      <c r="E658" s="4"/>
      <c r="F658" s="4"/>
    </row>
    <row r="659" spans="1:6" ht="15.75" x14ac:dyDescent="0.3">
      <c r="A659" s="4"/>
      <c r="B659" s="4"/>
      <c r="C659" s="4"/>
      <c r="D659" s="4"/>
      <c r="E659" s="4"/>
      <c r="F659" s="4"/>
    </row>
    <row r="660" spans="1:6" ht="15.75" x14ac:dyDescent="0.3">
      <c r="A660" s="4"/>
      <c r="B660" s="4"/>
      <c r="C660" s="4"/>
      <c r="D660" s="4"/>
      <c r="E660" s="4"/>
      <c r="F660" s="4"/>
    </row>
    <row r="661" spans="1:6" ht="15.75" x14ac:dyDescent="0.3">
      <c r="A661" s="4"/>
      <c r="B661" s="4"/>
      <c r="C661" s="4"/>
      <c r="D661" s="4"/>
      <c r="E661" s="4"/>
      <c r="F661" s="4"/>
    </row>
    <row r="662" spans="1:6" ht="15.75" x14ac:dyDescent="0.3">
      <c r="A662" s="4"/>
      <c r="B662" s="4"/>
      <c r="C662" s="4"/>
      <c r="D662" s="4"/>
      <c r="E662" s="4"/>
      <c r="F662" s="4"/>
    </row>
    <row r="663" spans="1:6" ht="15.75" x14ac:dyDescent="0.3">
      <c r="A663" s="4"/>
      <c r="B663" s="4"/>
      <c r="C663" s="4"/>
      <c r="D663" s="4"/>
      <c r="E663" s="4"/>
      <c r="F663" s="4"/>
    </row>
    <row r="664" spans="1:6" ht="15.75" x14ac:dyDescent="0.3">
      <c r="A664" s="4"/>
      <c r="B664" s="4"/>
      <c r="C664" s="4"/>
      <c r="D664" s="4"/>
      <c r="E664" s="4"/>
      <c r="F664" s="4"/>
    </row>
    <row r="665" spans="1:6" ht="15.75" x14ac:dyDescent="0.3">
      <c r="A665" s="4"/>
      <c r="B665" s="4"/>
      <c r="C665" s="4"/>
      <c r="D665" s="4"/>
      <c r="E665" s="4"/>
      <c r="F665" s="4"/>
    </row>
    <row r="666" spans="1:6" ht="15.75" x14ac:dyDescent="0.3">
      <c r="A666" s="4"/>
      <c r="B666" s="4"/>
      <c r="C666" s="4"/>
      <c r="D666" s="4"/>
      <c r="E666" s="4"/>
      <c r="F666" s="4"/>
    </row>
    <row r="667" spans="1:6" ht="15.75" x14ac:dyDescent="0.3">
      <c r="A667" s="4"/>
      <c r="B667" s="4"/>
      <c r="C667" s="4"/>
      <c r="D667" s="4"/>
      <c r="E667" s="4"/>
      <c r="F667" s="4"/>
    </row>
    <row r="668" spans="1:6" ht="15.75" x14ac:dyDescent="0.3">
      <c r="A668" s="4"/>
      <c r="B668" s="4"/>
      <c r="C668" s="4"/>
      <c r="D668" s="4"/>
      <c r="E668" s="4"/>
      <c r="F668" s="4"/>
    </row>
    <row r="669" spans="1:6" ht="15.75" x14ac:dyDescent="0.3">
      <c r="A669" s="4"/>
      <c r="B669" s="4"/>
      <c r="C669" s="4"/>
      <c r="D669" s="4"/>
      <c r="E669" s="4"/>
      <c r="F669" s="4"/>
    </row>
    <row r="670" spans="1:6" ht="15.75" x14ac:dyDescent="0.3">
      <c r="A670" s="4"/>
      <c r="B670" s="4"/>
      <c r="C670" s="4"/>
      <c r="D670" s="4"/>
      <c r="E670" s="4"/>
      <c r="F670" s="4"/>
    </row>
    <row r="671" spans="1:6" ht="15.75" x14ac:dyDescent="0.3">
      <c r="A671" s="4"/>
      <c r="B671" s="4"/>
      <c r="C671" s="4"/>
      <c r="D671" s="4"/>
      <c r="E671" s="4"/>
      <c r="F671" s="4"/>
    </row>
    <row r="672" spans="1:6" ht="15.75" x14ac:dyDescent="0.3">
      <c r="A672" s="4"/>
      <c r="B672" s="4"/>
      <c r="C672" s="4"/>
      <c r="D672" s="4"/>
      <c r="E672" s="4"/>
      <c r="F672" s="4"/>
    </row>
    <row r="673" spans="1:6" ht="15.75" x14ac:dyDescent="0.3">
      <c r="A673" s="4"/>
      <c r="B673" s="4"/>
      <c r="C673" s="4"/>
      <c r="D673" s="4"/>
      <c r="E673" s="4"/>
      <c r="F673" s="4"/>
    </row>
    <row r="674" spans="1:6" ht="15.75" x14ac:dyDescent="0.3">
      <c r="A674" s="4"/>
      <c r="B674" s="4"/>
      <c r="C674" s="4"/>
      <c r="D674" s="4"/>
      <c r="E674" s="4"/>
      <c r="F674" s="4"/>
    </row>
    <row r="675" spans="1:6" ht="15.75" x14ac:dyDescent="0.3">
      <c r="A675" s="4"/>
      <c r="B675" s="4"/>
      <c r="C675" s="4"/>
      <c r="D675" s="4"/>
      <c r="E675" s="4"/>
      <c r="F675" s="4"/>
    </row>
    <row r="676" spans="1:6" ht="15.75" x14ac:dyDescent="0.3">
      <c r="A676" s="4"/>
      <c r="B676" s="4"/>
      <c r="C676" s="4"/>
      <c r="D676" s="4"/>
      <c r="E676" s="4"/>
      <c r="F676" s="4"/>
    </row>
    <row r="677" spans="1:6" ht="15.75" x14ac:dyDescent="0.3">
      <c r="A677" s="4"/>
      <c r="B677" s="4"/>
      <c r="C677" s="4"/>
      <c r="D677" s="4"/>
      <c r="E677" s="4"/>
      <c r="F677" s="4"/>
    </row>
    <row r="678" spans="1:6" ht="15.75" x14ac:dyDescent="0.3">
      <c r="A678" s="4"/>
      <c r="B678" s="4"/>
      <c r="C678" s="4"/>
      <c r="D678" s="4"/>
      <c r="E678" s="4"/>
      <c r="F678" s="4"/>
    </row>
    <row r="679" spans="1:6" ht="15.75" x14ac:dyDescent="0.3">
      <c r="A679" s="4"/>
      <c r="B679" s="4"/>
      <c r="C679" s="4"/>
      <c r="D679" s="4"/>
      <c r="E679" s="4"/>
      <c r="F679" s="4"/>
    </row>
    <row r="680" spans="1:6" ht="15.75" x14ac:dyDescent="0.3">
      <c r="A680" s="4"/>
      <c r="B680" s="4"/>
      <c r="C680" s="4"/>
      <c r="D680" s="4"/>
      <c r="E680" s="4"/>
      <c r="F680" s="4"/>
    </row>
    <row r="681" spans="1:6" ht="15.75" x14ac:dyDescent="0.3">
      <c r="A681" s="4"/>
      <c r="B681" s="4"/>
      <c r="C681" s="4"/>
      <c r="D681" s="4"/>
      <c r="E681" s="4"/>
      <c r="F681" s="4"/>
    </row>
    <row r="682" spans="1:6" ht="15.75" x14ac:dyDescent="0.3">
      <c r="A682" s="4"/>
      <c r="B682" s="4"/>
      <c r="C682" s="4"/>
      <c r="D682" s="4"/>
      <c r="E682" s="4"/>
      <c r="F682" s="4"/>
    </row>
    <row r="683" spans="1:6" ht="15.75" x14ac:dyDescent="0.3">
      <c r="A683" s="4"/>
      <c r="B683" s="4"/>
      <c r="C683" s="4"/>
      <c r="D683" s="4"/>
      <c r="E683" s="4"/>
      <c r="F683" s="4"/>
    </row>
    <row r="684" spans="1:6" ht="15.75" x14ac:dyDescent="0.3">
      <c r="A684" s="4"/>
      <c r="B684" s="4"/>
      <c r="C684" s="4"/>
      <c r="D684" s="4"/>
      <c r="E684" s="4"/>
      <c r="F684" s="4"/>
    </row>
    <row r="685" spans="1:6" ht="15.75" x14ac:dyDescent="0.3">
      <c r="A685" s="4"/>
      <c r="B685" s="4"/>
      <c r="C685" s="4"/>
      <c r="D685" s="4"/>
      <c r="E685" s="4"/>
      <c r="F685" s="4"/>
    </row>
    <row r="686" spans="1:6" ht="15.75" x14ac:dyDescent="0.3">
      <c r="A686" s="4"/>
      <c r="B686" s="4"/>
      <c r="C686" s="4"/>
      <c r="D686" s="4"/>
      <c r="E686" s="4"/>
      <c r="F686" s="4"/>
    </row>
    <row r="687" spans="1:6" ht="15.75" x14ac:dyDescent="0.3">
      <c r="A687" s="4"/>
      <c r="B687" s="4"/>
      <c r="C687" s="4"/>
      <c r="D687" s="4"/>
      <c r="E687" s="4"/>
      <c r="F687" s="4"/>
    </row>
    <row r="688" spans="1:6" ht="15.75" x14ac:dyDescent="0.3">
      <c r="A688" s="4"/>
      <c r="B688" s="4"/>
      <c r="C688" s="4"/>
      <c r="D688" s="4"/>
      <c r="E688" s="4"/>
      <c r="F688" s="4"/>
    </row>
    <row r="689" spans="1:6" ht="15.75" x14ac:dyDescent="0.3">
      <c r="A689" s="4"/>
      <c r="B689" s="4"/>
      <c r="C689" s="4"/>
      <c r="D689" s="4"/>
      <c r="E689" s="4"/>
      <c r="F689" s="4"/>
    </row>
    <row r="690" spans="1:6" ht="15.75" x14ac:dyDescent="0.3">
      <c r="A690" s="4"/>
      <c r="B690" s="4"/>
      <c r="C690" s="4"/>
      <c r="D690" s="4"/>
      <c r="E690" s="4"/>
      <c r="F690" s="4"/>
    </row>
    <row r="691" spans="1:6" ht="15.75" x14ac:dyDescent="0.3">
      <c r="A691" s="4"/>
      <c r="B691" s="4"/>
      <c r="C691" s="4"/>
      <c r="D691" s="4"/>
      <c r="E691" s="4"/>
      <c r="F691" s="4"/>
    </row>
    <row r="692" spans="1:6" ht="15.75" x14ac:dyDescent="0.3">
      <c r="A692" s="4"/>
      <c r="B692" s="4"/>
      <c r="C692" s="4"/>
      <c r="D692" s="4"/>
      <c r="E692" s="4"/>
      <c r="F692" s="4"/>
    </row>
    <row r="693" spans="1:6" ht="15.75" x14ac:dyDescent="0.3">
      <c r="A693" s="4"/>
      <c r="B693" s="4"/>
      <c r="C693" s="4"/>
      <c r="D693" s="4"/>
      <c r="E693" s="4"/>
      <c r="F693" s="4"/>
    </row>
    <row r="694" spans="1:6" ht="15.75" x14ac:dyDescent="0.3">
      <c r="A694" s="4"/>
      <c r="B694" s="4"/>
      <c r="C694" s="4"/>
      <c r="D694" s="4"/>
      <c r="E694" s="4"/>
      <c r="F694" s="4"/>
    </row>
    <row r="695" spans="1:6" ht="15.75" x14ac:dyDescent="0.3">
      <c r="A695" s="4"/>
      <c r="B695" s="4"/>
      <c r="C695" s="4"/>
      <c r="D695" s="4"/>
      <c r="E695" s="4"/>
      <c r="F695" s="4"/>
    </row>
    <row r="696" spans="1:6" ht="15.75" x14ac:dyDescent="0.3">
      <c r="A696" s="4"/>
      <c r="B696" s="4"/>
      <c r="C696" s="4"/>
      <c r="D696" s="4"/>
      <c r="E696" s="4"/>
      <c r="F696" s="4"/>
    </row>
    <row r="697" spans="1:6" ht="15.75" x14ac:dyDescent="0.3">
      <c r="A697" s="4"/>
      <c r="B697" s="4"/>
      <c r="C697" s="4"/>
      <c r="D697" s="4"/>
      <c r="E697" s="4"/>
      <c r="F697" s="4"/>
    </row>
    <row r="698" spans="1:6" ht="15.75" x14ac:dyDescent="0.3">
      <c r="A698" s="4"/>
      <c r="B698" s="4"/>
      <c r="C698" s="4"/>
      <c r="D698" s="4"/>
      <c r="E698" s="4"/>
      <c r="F698" s="4"/>
    </row>
    <row r="699" spans="1:6" ht="15.75" x14ac:dyDescent="0.3">
      <c r="A699" s="4"/>
      <c r="B699" s="4"/>
      <c r="C699" s="4"/>
      <c r="D699" s="4"/>
      <c r="E699" s="4"/>
      <c r="F699" s="4"/>
    </row>
    <row r="700" spans="1:6" ht="15.75" x14ac:dyDescent="0.3">
      <c r="A700" s="4"/>
      <c r="B700" s="4"/>
      <c r="C700" s="4"/>
      <c r="D700" s="4"/>
      <c r="E700" s="4"/>
      <c r="F700" s="4"/>
    </row>
    <row r="701" spans="1:6" ht="15.75" x14ac:dyDescent="0.3">
      <c r="A701" s="4"/>
      <c r="B701" s="4"/>
      <c r="C701" s="4"/>
      <c r="D701" s="4"/>
      <c r="E701" s="4"/>
      <c r="F701" s="4"/>
    </row>
    <row r="702" spans="1:6" ht="15.75" x14ac:dyDescent="0.3">
      <c r="A702" s="4"/>
      <c r="B702" s="4"/>
      <c r="C702" s="4"/>
      <c r="D702" s="4"/>
      <c r="E702" s="4"/>
      <c r="F702" s="4"/>
    </row>
    <row r="703" spans="1:6" ht="15.75" x14ac:dyDescent="0.3">
      <c r="A703" s="4"/>
      <c r="B703" s="4"/>
      <c r="C703" s="4"/>
      <c r="D703" s="4"/>
      <c r="E703" s="4"/>
      <c r="F703" s="4"/>
    </row>
    <row r="704" spans="1:6" ht="15.75" x14ac:dyDescent="0.3">
      <c r="A704" s="4"/>
      <c r="B704" s="4"/>
      <c r="C704" s="4"/>
      <c r="D704" s="4"/>
      <c r="E704" s="4"/>
      <c r="F704" s="4"/>
    </row>
    <row r="705" spans="1:6" ht="15.75" x14ac:dyDescent="0.3">
      <c r="A705" s="4"/>
      <c r="B705" s="4"/>
      <c r="C705" s="4"/>
      <c r="D705" s="4"/>
      <c r="E705" s="4"/>
      <c r="F705" s="4"/>
    </row>
    <row r="706" spans="1:6" ht="15.75" x14ac:dyDescent="0.3">
      <c r="A706" s="4"/>
      <c r="B706" s="4"/>
      <c r="C706" s="4"/>
      <c r="D706" s="4"/>
      <c r="E706" s="4"/>
      <c r="F706" s="4"/>
    </row>
    <row r="707" spans="1:6" ht="15.75" x14ac:dyDescent="0.3">
      <c r="A707" s="4"/>
      <c r="B707" s="4"/>
      <c r="C707" s="4"/>
      <c r="D707" s="4"/>
      <c r="E707" s="4"/>
      <c r="F707" s="4"/>
    </row>
    <row r="708" spans="1:6" ht="15.75" x14ac:dyDescent="0.3">
      <c r="A708" s="4"/>
      <c r="B708" s="4"/>
      <c r="C708" s="4"/>
      <c r="D708" s="4"/>
      <c r="E708" s="4"/>
      <c r="F708" s="4"/>
    </row>
    <row r="709" spans="1:6" ht="15.75" x14ac:dyDescent="0.3">
      <c r="A709" s="4"/>
      <c r="B709" s="4"/>
      <c r="C709" s="4"/>
      <c r="D709" s="4"/>
      <c r="E709" s="4"/>
      <c r="F709" s="4"/>
    </row>
    <row r="710" spans="1:6" ht="15.75" x14ac:dyDescent="0.3">
      <c r="A710" s="4"/>
      <c r="B710" s="4"/>
      <c r="C710" s="4"/>
      <c r="D710" s="4"/>
      <c r="E710" s="4"/>
      <c r="F710" s="4"/>
    </row>
    <row r="711" spans="1:6" ht="15.75" x14ac:dyDescent="0.3">
      <c r="A711" s="4"/>
      <c r="B711" s="4"/>
      <c r="C711" s="4"/>
      <c r="D711" s="4"/>
      <c r="E711" s="4"/>
      <c r="F711" s="4"/>
    </row>
    <row r="712" spans="1:6" ht="15.75" x14ac:dyDescent="0.3">
      <c r="A712" s="4"/>
      <c r="B712" s="4"/>
      <c r="C712" s="4"/>
      <c r="D712" s="4"/>
      <c r="E712" s="4"/>
      <c r="F712" s="4"/>
    </row>
    <row r="713" spans="1:6" ht="15.75" x14ac:dyDescent="0.3">
      <c r="A713" s="4"/>
      <c r="B713" s="4"/>
      <c r="C713" s="4"/>
      <c r="D713" s="4"/>
      <c r="E713" s="4"/>
      <c r="F713" s="4"/>
    </row>
    <row r="714" spans="1:6" ht="15.75" x14ac:dyDescent="0.3">
      <c r="A714" s="4"/>
      <c r="B714" s="4"/>
      <c r="C714" s="4"/>
      <c r="D714" s="4"/>
      <c r="E714" s="4"/>
      <c r="F714" s="4"/>
    </row>
    <row r="715" spans="1:6" ht="15.75" x14ac:dyDescent="0.3">
      <c r="A715" s="4"/>
      <c r="B715" s="4"/>
      <c r="C715" s="4"/>
      <c r="D715" s="4"/>
      <c r="E715" s="4"/>
      <c r="F715" s="4"/>
    </row>
    <row r="716" spans="1:6" ht="15.75" x14ac:dyDescent="0.3">
      <c r="A716" s="4"/>
      <c r="B716" s="4"/>
      <c r="C716" s="4"/>
      <c r="D716" s="4"/>
      <c r="E716" s="4"/>
      <c r="F716" s="4"/>
    </row>
    <row r="717" spans="1:6" ht="15.75" x14ac:dyDescent="0.3">
      <c r="A717" s="4"/>
      <c r="B717" s="4"/>
      <c r="C717" s="4"/>
      <c r="D717" s="4"/>
      <c r="E717" s="4"/>
      <c r="F717" s="4"/>
    </row>
    <row r="718" spans="1:6" ht="15.75" x14ac:dyDescent="0.3">
      <c r="A718" s="4"/>
      <c r="B718" s="4"/>
      <c r="C718" s="4"/>
      <c r="D718" s="4"/>
      <c r="E718" s="4"/>
      <c r="F718" s="4"/>
    </row>
    <row r="719" spans="1:6" ht="15.75" x14ac:dyDescent="0.3">
      <c r="A719" s="4"/>
      <c r="B719" s="4"/>
      <c r="C719" s="4"/>
      <c r="D719" s="4"/>
      <c r="E719" s="4"/>
      <c r="F719" s="4"/>
    </row>
    <row r="720" spans="1:6" ht="15.75" x14ac:dyDescent="0.3">
      <c r="A720" s="4"/>
      <c r="B720" s="4"/>
      <c r="C720" s="4"/>
      <c r="D720" s="4"/>
      <c r="E720" s="4"/>
      <c r="F720" s="4"/>
    </row>
    <row r="721" spans="1:6" ht="15.75" x14ac:dyDescent="0.3">
      <c r="A721" s="4"/>
      <c r="B721" s="4"/>
      <c r="C721" s="4"/>
      <c r="D721" s="4"/>
      <c r="E721" s="4"/>
      <c r="F721" s="4"/>
    </row>
    <row r="722" spans="1:6" ht="15.75" x14ac:dyDescent="0.3">
      <c r="A722" s="4"/>
      <c r="B722" s="4"/>
      <c r="C722" s="4"/>
      <c r="D722" s="4"/>
      <c r="E722" s="4"/>
      <c r="F722" s="4"/>
    </row>
    <row r="723" spans="1:6" ht="15.75" x14ac:dyDescent="0.3">
      <c r="A723" s="4"/>
      <c r="B723" s="4"/>
      <c r="C723" s="4"/>
      <c r="D723" s="4"/>
      <c r="E723" s="4"/>
      <c r="F723" s="4"/>
    </row>
    <row r="724" spans="1:6" ht="15.75" x14ac:dyDescent="0.3">
      <c r="A724" s="4"/>
      <c r="B724" s="4"/>
      <c r="C724" s="4"/>
      <c r="D724" s="4"/>
      <c r="E724" s="4"/>
      <c r="F724" s="4"/>
    </row>
    <row r="725" spans="1:6" ht="15.75" x14ac:dyDescent="0.3">
      <c r="A725" s="4"/>
      <c r="B725" s="4"/>
      <c r="C725" s="4"/>
      <c r="D725" s="4"/>
      <c r="E725" s="4"/>
      <c r="F725" s="4"/>
    </row>
    <row r="726" spans="1:6" ht="15.75" x14ac:dyDescent="0.3">
      <c r="A726" s="4"/>
      <c r="B726" s="4"/>
      <c r="C726" s="4"/>
      <c r="D726" s="4"/>
      <c r="E726" s="4"/>
      <c r="F726" s="4"/>
    </row>
    <row r="727" spans="1:6" ht="15.75" x14ac:dyDescent="0.3">
      <c r="A727" s="4"/>
      <c r="B727" s="4"/>
      <c r="C727" s="4"/>
      <c r="D727" s="4"/>
      <c r="E727" s="4"/>
      <c r="F727" s="4"/>
    </row>
    <row r="728" spans="1:6" ht="15.75" x14ac:dyDescent="0.3">
      <c r="A728" s="4"/>
      <c r="B728" s="4"/>
      <c r="C728" s="4"/>
      <c r="D728" s="4"/>
      <c r="E728" s="4"/>
      <c r="F728" s="4"/>
    </row>
    <row r="729" spans="1:6" ht="15.75" x14ac:dyDescent="0.3">
      <c r="A729" s="4"/>
      <c r="B729" s="4"/>
      <c r="C729" s="4"/>
      <c r="D729" s="4"/>
      <c r="E729" s="4"/>
      <c r="F729" s="4"/>
    </row>
    <row r="730" spans="1:6" ht="15.75" x14ac:dyDescent="0.3">
      <c r="A730" s="4"/>
      <c r="B730" s="4"/>
      <c r="C730" s="4"/>
      <c r="D730" s="4"/>
      <c r="E730" s="4"/>
      <c r="F730" s="4"/>
    </row>
    <row r="731" spans="1:6" ht="15.75" x14ac:dyDescent="0.3">
      <c r="A731" s="4"/>
      <c r="B731" s="4"/>
      <c r="C731" s="4"/>
      <c r="D731" s="4"/>
      <c r="E731" s="4"/>
      <c r="F731" s="4"/>
    </row>
    <row r="732" spans="1:6" ht="15.75" x14ac:dyDescent="0.3">
      <c r="A732" s="4"/>
      <c r="B732" s="4"/>
      <c r="C732" s="4"/>
      <c r="D732" s="4"/>
      <c r="E732" s="4"/>
      <c r="F732" s="4"/>
    </row>
    <row r="733" spans="1:6" ht="15.75" x14ac:dyDescent="0.3">
      <c r="A733" s="4"/>
      <c r="B733" s="4"/>
      <c r="C733" s="4"/>
      <c r="D733" s="4"/>
      <c r="E733" s="4"/>
      <c r="F733" s="4"/>
    </row>
    <row r="734" spans="1:6" ht="15.75" x14ac:dyDescent="0.3">
      <c r="A734" s="4"/>
      <c r="B734" s="4"/>
      <c r="C734" s="4"/>
      <c r="D734" s="4"/>
      <c r="E734" s="4"/>
      <c r="F734" s="4"/>
    </row>
    <row r="735" spans="1:6" ht="15.75" x14ac:dyDescent="0.3">
      <c r="A735" s="4"/>
      <c r="B735" s="4"/>
      <c r="C735" s="4"/>
      <c r="D735" s="4"/>
      <c r="E735" s="4"/>
      <c r="F735" s="4"/>
    </row>
    <row r="736" spans="1:6" ht="15.75" x14ac:dyDescent="0.3">
      <c r="A736" s="4"/>
      <c r="B736" s="4"/>
      <c r="C736" s="4"/>
      <c r="D736" s="4"/>
      <c r="E736" s="4"/>
      <c r="F736" s="4"/>
    </row>
    <row r="737" spans="1:6" ht="15.75" x14ac:dyDescent="0.3">
      <c r="A737" s="4"/>
      <c r="B737" s="4"/>
      <c r="C737" s="4"/>
      <c r="D737" s="4"/>
      <c r="E737" s="4"/>
      <c r="F737" s="4"/>
    </row>
    <row r="738" spans="1:6" ht="15.75" x14ac:dyDescent="0.3">
      <c r="A738" s="4"/>
      <c r="B738" s="4"/>
      <c r="C738" s="4"/>
      <c r="D738" s="4"/>
      <c r="E738" s="4"/>
      <c r="F738" s="4"/>
    </row>
    <row r="739" spans="1:6" ht="15.75" x14ac:dyDescent="0.3">
      <c r="A739" s="4"/>
      <c r="B739" s="4"/>
      <c r="C739" s="4"/>
      <c r="D739" s="4"/>
      <c r="E739" s="4"/>
      <c r="F739" s="4"/>
    </row>
    <row r="740" spans="1:6" ht="15.75" x14ac:dyDescent="0.3">
      <c r="A740" s="4"/>
      <c r="B740" s="4"/>
      <c r="C740" s="4"/>
      <c r="D740" s="4"/>
      <c r="E740" s="4"/>
      <c r="F740" s="4"/>
    </row>
    <row r="741" spans="1:6" ht="15.75" x14ac:dyDescent="0.3">
      <c r="A741" s="4"/>
      <c r="B741" s="4"/>
      <c r="C741" s="4"/>
      <c r="D741" s="4"/>
      <c r="E741" s="4"/>
      <c r="F741" s="4"/>
    </row>
    <row r="742" spans="1:6" ht="15.75" x14ac:dyDescent="0.3">
      <c r="A742" s="4"/>
      <c r="B742" s="4"/>
      <c r="C742" s="4"/>
      <c r="D742" s="4"/>
      <c r="E742" s="4"/>
      <c r="F742" s="4"/>
    </row>
    <row r="743" spans="1:6" ht="15.75" x14ac:dyDescent="0.3">
      <c r="A743" s="4"/>
      <c r="B743" s="4"/>
      <c r="C743" s="4"/>
      <c r="D743" s="4"/>
      <c r="E743" s="4"/>
      <c r="F743" s="4"/>
    </row>
    <row r="744" spans="1:6" ht="15.75" x14ac:dyDescent="0.3">
      <c r="A744" s="4"/>
      <c r="B744" s="4"/>
      <c r="C744" s="4"/>
      <c r="D744" s="4"/>
      <c r="E744" s="4"/>
      <c r="F744" s="4"/>
    </row>
    <row r="745" spans="1:6" ht="15.75" x14ac:dyDescent="0.3">
      <c r="A745" s="4"/>
      <c r="B745" s="4"/>
      <c r="C745" s="4"/>
      <c r="D745" s="4"/>
      <c r="E745" s="4"/>
      <c r="F745" s="4"/>
    </row>
    <row r="746" spans="1:6" ht="15.75" x14ac:dyDescent="0.3">
      <c r="A746" s="4"/>
      <c r="B746" s="4"/>
      <c r="C746" s="4"/>
      <c r="D746" s="4"/>
      <c r="E746" s="4"/>
      <c r="F746" s="4"/>
    </row>
    <row r="747" spans="1:6" ht="15.75" x14ac:dyDescent="0.3">
      <c r="A747" s="4"/>
      <c r="B747" s="4"/>
      <c r="C747" s="4"/>
      <c r="D747" s="4"/>
      <c r="E747" s="4"/>
      <c r="F747" s="4"/>
    </row>
    <row r="748" spans="1:6" ht="15.75" x14ac:dyDescent="0.3">
      <c r="A748" s="4"/>
      <c r="B748" s="4"/>
      <c r="C748" s="4"/>
      <c r="D748" s="4"/>
      <c r="E748" s="4"/>
      <c r="F748" s="4"/>
    </row>
    <row r="749" spans="1:6" ht="15.75" x14ac:dyDescent="0.3">
      <c r="A749" s="4"/>
      <c r="B749" s="4"/>
      <c r="C749" s="4"/>
      <c r="D749" s="4"/>
      <c r="E749" s="4"/>
      <c r="F749" s="4"/>
    </row>
    <row r="750" spans="1:6" ht="15.75" x14ac:dyDescent="0.3">
      <c r="A750" s="4"/>
      <c r="B750" s="4"/>
      <c r="C750" s="4"/>
      <c r="D750" s="4"/>
      <c r="E750" s="4"/>
      <c r="F750" s="4"/>
    </row>
    <row r="751" spans="1:6" ht="15.75" x14ac:dyDescent="0.3">
      <c r="A751" s="4"/>
      <c r="B751" s="4"/>
      <c r="C751" s="4"/>
      <c r="D751" s="4"/>
      <c r="E751" s="4"/>
      <c r="F751" s="4"/>
    </row>
    <row r="752" spans="1:6" ht="15.75" x14ac:dyDescent="0.3">
      <c r="A752" s="4"/>
      <c r="B752" s="4"/>
      <c r="C752" s="4"/>
      <c r="D752" s="4"/>
      <c r="E752" s="4"/>
      <c r="F752" s="4"/>
    </row>
    <row r="753" spans="1:6" ht="15.75" x14ac:dyDescent="0.3">
      <c r="A753" s="4"/>
      <c r="B753" s="4"/>
      <c r="C753" s="4"/>
      <c r="D753" s="4"/>
      <c r="E753" s="4"/>
      <c r="F753" s="4"/>
    </row>
    <row r="754" spans="1:6" ht="15.75" x14ac:dyDescent="0.3">
      <c r="A754" s="4"/>
      <c r="B754" s="4"/>
      <c r="C754" s="4"/>
      <c r="D754" s="4"/>
      <c r="E754" s="4"/>
      <c r="F754" s="4"/>
    </row>
    <row r="755" spans="1:6" ht="15.75" x14ac:dyDescent="0.3">
      <c r="A755" s="4"/>
      <c r="B755" s="4"/>
      <c r="C755" s="4"/>
      <c r="D755" s="4"/>
      <c r="E755" s="4"/>
      <c r="F755" s="4"/>
    </row>
    <row r="756" spans="1:6" ht="15.75" x14ac:dyDescent="0.3">
      <c r="A756" s="4"/>
      <c r="B756" s="4"/>
      <c r="C756" s="4"/>
      <c r="D756" s="4"/>
      <c r="E756" s="4"/>
      <c r="F756" s="4"/>
    </row>
    <row r="757" spans="1:6" ht="15.75" x14ac:dyDescent="0.3">
      <c r="A757" s="4"/>
      <c r="B757" s="4"/>
      <c r="C757" s="4"/>
      <c r="D757" s="4"/>
      <c r="E757" s="4"/>
      <c r="F757" s="4"/>
    </row>
    <row r="758" spans="1:6" ht="15.75" x14ac:dyDescent="0.3">
      <c r="A758" s="4"/>
      <c r="B758" s="4"/>
      <c r="C758" s="4"/>
      <c r="D758" s="4"/>
      <c r="E758" s="4"/>
      <c r="F758" s="4"/>
    </row>
    <row r="759" spans="1:6" ht="15.75" x14ac:dyDescent="0.3">
      <c r="A759" s="4"/>
      <c r="B759" s="4"/>
      <c r="C759" s="4"/>
      <c r="D759" s="4"/>
      <c r="E759" s="4"/>
      <c r="F759" s="4"/>
    </row>
    <row r="760" spans="1:6" ht="15.75" x14ac:dyDescent="0.3">
      <c r="A760" s="4"/>
      <c r="B760" s="4"/>
      <c r="C760" s="4"/>
      <c r="D760" s="4"/>
      <c r="E760" s="4"/>
      <c r="F760" s="4"/>
    </row>
    <row r="761" spans="1:6" ht="15.75" x14ac:dyDescent="0.3">
      <c r="A761" s="4"/>
      <c r="B761" s="4"/>
      <c r="C761" s="4"/>
      <c r="D761" s="4"/>
      <c r="E761" s="4"/>
      <c r="F761" s="4"/>
    </row>
    <row r="762" spans="1:6" ht="15.75" x14ac:dyDescent="0.3">
      <c r="A762" s="4"/>
      <c r="B762" s="4"/>
      <c r="C762" s="4"/>
      <c r="D762" s="4"/>
      <c r="E762" s="4"/>
      <c r="F762" s="4"/>
    </row>
    <row r="763" spans="1:6" ht="15.75" x14ac:dyDescent="0.3">
      <c r="A763" s="4"/>
      <c r="B763" s="4"/>
      <c r="C763" s="4"/>
      <c r="D763" s="4"/>
      <c r="E763" s="4"/>
      <c r="F763" s="4"/>
    </row>
    <row r="764" spans="1:6" ht="15.75" x14ac:dyDescent="0.3">
      <c r="A764" s="4"/>
      <c r="B764" s="4"/>
      <c r="C764" s="4"/>
      <c r="D764" s="4"/>
      <c r="E764" s="4"/>
      <c r="F764" s="4"/>
    </row>
    <row r="765" spans="1:6" ht="15.75" x14ac:dyDescent="0.3">
      <c r="A765" s="4"/>
      <c r="B765" s="4"/>
      <c r="C765" s="4"/>
      <c r="D765" s="4"/>
      <c r="E765" s="4"/>
      <c r="F765" s="4"/>
    </row>
    <row r="766" spans="1:6" ht="15.75" x14ac:dyDescent="0.3">
      <c r="A766" s="4"/>
      <c r="B766" s="4"/>
      <c r="C766" s="4"/>
      <c r="D766" s="4"/>
      <c r="E766" s="4"/>
      <c r="F766" s="4"/>
    </row>
    <row r="767" spans="1:6" ht="15.75" x14ac:dyDescent="0.3">
      <c r="A767" s="4"/>
      <c r="B767" s="4"/>
      <c r="C767" s="4"/>
      <c r="D767" s="4"/>
      <c r="E767" s="4"/>
      <c r="F767" s="4"/>
    </row>
    <row r="768" spans="1:6" ht="15.75" x14ac:dyDescent="0.3">
      <c r="A768" s="4"/>
      <c r="B768" s="4"/>
      <c r="C768" s="4"/>
      <c r="D768" s="4"/>
      <c r="E768" s="4"/>
      <c r="F768" s="4"/>
    </row>
    <row r="769" spans="1:6" ht="15.75" x14ac:dyDescent="0.3">
      <c r="A769" s="4"/>
      <c r="B769" s="4"/>
      <c r="C769" s="4"/>
      <c r="D769" s="4"/>
      <c r="E769" s="4"/>
      <c r="F769" s="4"/>
    </row>
    <row r="770" spans="1:6" ht="15.75" x14ac:dyDescent="0.3">
      <c r="A770" s="4"/>
      <c r="B770" s="4"/>
      <c r="C770" s="4"/>
      <c r="D770" s="4"/>
      <c r="E770" s="4"/>
      <c r="F770" s="4"/>
    </row>
    <row r="771" spans="1:6" ht="15.75" x14ac:dyDescent="0.3">
      <c r="A771" s="4"/>
      <c r="B771" s="4"/>
      <c r="C771" s="4"/>
      <c r="D771" s="4"/>
      <c r="E771" s="4"/>
      <c r="F771" s="4"/>
    </row>
    <row r="772" spans="1:6" ht="15.75" x14ac:dyDescent="0.3">
      <c r="A772" s="4"/>
      <c r="B772" s="4"/>
      <c r="C772" s="4"/>
      <c r="D772" s="4"/>
      <c r="E772" s="4"/>
      <c r="F772" s="4"/>
    </row>
    <row r="773" spans="1:6" ht="15.75" x14ac:dyDescent="0.3">
      <c r="A773" s="4"/>
      <c r="B773" s="4"/>
      <c r="C773" s="4"/>
      <c r="D773" s="4"/>
      <c r="E773" s="4"/>
      <c r="F773" s="4"/>
    </row>
    <row r="774" spans="1:6" ht="15.75" x14ac:dyDescent="0.3">
      <c r="A774" s="4"/>
      <c r="B774" s="4"/>
      <c r="C774" s="4"/>
      <c r="D774" s="4"/>
      <c r="E774" s="4"/>
      <c r="F774" s="4"/>
    </row>
    <row r="775" spans="1:6" ht="15.75" x14ac:dyDescent="0.3">
      <c r="A775" s="4"/>
      <c r="B775" s="4"/>
      <c r="C775" s="4"/>
      <c r="D775" s="4"/>
      <c r="E775" s="4"/>
      <c r="F775" s="4"/>
    </row>
    <row r="776" spans="1:6" ht="15.75" x14ac:dyDescent="0.3">
      <c r="A776" s="4"/>
      <c r="B776" s="4"/>
      <c r="C776" s="4"/>
      <c r="D776" s="4"/>
      <c r="E776" s="4"/>
      <c r="F776" s="4"/>
    </row>
    <row r="777" spans="1:6" ht="15.75" x14ac:dyDescent="0.3">
      <c r="A777" s="4"/>
      <c r="B777" s="4"/>
      <c r="C777" s="4"/>
      <c r="D777" s="4"/>
      <c r="E777" s="4"/>
      <c r="F777" s="4"/>
    </row>
    <row r="778" spans="1:6" ht="15.75" x14ac:dyDescent="0.3">
      <c r="A778" s="4"/>
      <c r="B778" s="4"/>
      <c r="C778" s="4"/>
      <c r="D778" s="4"/>
      <c r="E778" s="4"/>
      <c r="F778" s="4"/>
    </row>
    <row r="779" spans="1:6" ht="15.75" x14ac:dyDescent="0.3">
      <c r="A779" s="4"/>
      <c r="B779" s="4"/>
      <c r="C779" s="4"/>
      <c r="D779" s="4"/>
      <c r="E779" s="4"/>
      <c r="F779" s="4"/>
    </row>
    <row r="780" spans="1:6" ht="15.75" x14ac:dyDescent="0.3">
      <c r="A780" s="4"/>
      <c r="B780" s="4"/>
      <c r="C780" s="4"/>
      <c r="D780" s="4"/>
      <c r="E780" s="4"/>
      <c r="F780" s="4"/>
    </row>
    <row r="781" spans="1:6" ht="15.75" x14ac:dyDescent="0.3">
      <c r="A781" s="4"/>
      <c r="B781" s="4"/>
      <c r="C781" s="4"/>
      <c r="D781" s="4"/>
      <c r="E781" s="4"/>
      <c r="F781" s="4"/>
    </row>
    <row r="782" spans="1:6" ht="15.75" x14ac:dyDescent="0.3">
      <c r="A782" s="4"/>
      <c r="B782" s="4"/>
      <c r="C782" s="4"/>
      <c r="D782" s="4"/>
      <c r="E782" s="4"/>
      <c r="F782" s="4"/>
    </row>
    <row r="783" spans="1:6" ht="15.75" x14ac:dyDescent="0.3">
      <c r="A783" s="4"/>
      <c r="B783" s="4"/>
      <c r="C783" s="4"/>
      <c r="D783" s="4"/>
      <c r="E783" s="4"/>
      <c r="F783" s="4"/>
    </row>
    <row r="784" spans="1:6" ht="15.75" x14ac:dyDescent="0.3">
      <c r="A784" s="4"/>
      <c r="B784" s="4"/>
      <c r="C784" s="4"/>
      <c r="D784" s="4"/>
      <c r="E784" s="4"/>
      <c r="F784" s="4"/>
    </row>
    <row r="785" spans="1:6" ht="15.75" x14ac:dyDescent="0.3">
      <c r="A785" s="4"/>
      <c r="B785" s="4"/>
      <c r="C785" s="4"/>
      <c r="D785" s="4"/>
      <c r="E785" s="4"/>
      <c r="F785" s="4"/>
    </row>
    <row r="786" spans="1:6" ht="15.75" x14ac:dyDescent="0.3">
      <c r="A786" s="4"/>
      <c r="B786" s="4"/>
      <c r="C786" s="4"/>
      <c r="D786" s="4"/>
      <c r="E786" s="4"/>
      <c r="F786" s="4"/>
    </row>
    <row r="787" spans="1:6" ht="15.75" x14ac:dyDescent="0.3">
      <c r="A787" s="4"/>
      <c r="B787" s="4"/>
      <c r="C787" s="4"/>
      <c r="D787" s="4"/>
      <c r="E787" s="4"/>
      <c r="F787" s="4"/>
    </row>
    <row r="788" spans="1:6" ht="15.75" x14ac:dyDescent="0.3">
      <c r="A788" s="4"/>
      <c r="B788" s="4"/>
      <c r="C788" s="4"/>
      <c r="D788" s="4"/>
      <c r="E788" s="4"/>
      <c r="F788" s="4"/>
    </row>
    <row r="789" spans="1:6" ht="15.75" x14ac:dyDescent="0.3">
      <c r="A789" s="4"/>
      <c r="B789" s="4"/>
      <c r="C789" s="4"/>
      <c r="D789" s="4"/>
      <c r="E789" s="4"/>
      <c r="F789" s="4"/>
    </row>
    <row r="790" spans="1:6" ht="15.75" x14ac:dyDescent="0.3">
      <c r="A790" s="4"/>
      <c r="B790" s="4"/>
      <c r="C790" s="4"/>
      <c r="D790" s="4"/>
      <c r="E790" s="4"/>
      <c r="F790" s="4"/>
    </row>
    <row r="791" spans="1:6" ht="15.75" x14ac:dyDescent="0.3">
      <c r="A791" s="4"/>
      <c r="B791" s="4"/>
      <c r="C791" s="4"/>
      <c r="D791" s="4"/>
      <c r="E791" s="4"/>
      <c r="F791" s="4"/>
    </row>
    <row r="792" spans="1:6" ht="15.75" x14ac:dyDescent="0.3">
      <c r="A792" s="4"/>
      <c r="B792" s="4"/>
      <c r="C792" s="4"/>
      <c r="D792" s="4"/>
      <c r="E792" s="4"/>
      <c r="F792" s="4"/>
    </row>
    <row r="793" spans="1:6" ht="15.75" x14ac:dyDescent="0.3">
      <c r="A793" s="4"/>
      <c r="B793" s="4"/>
      <c r="C793" s="4"/>
      <c r="D793" s="4"/>
      <c r="E793" s="4"/>
      <c r="F793" s="4"/>
    </row>
    <row r="794" spans="1:6" ht="15.75" x14ac:dyDescent="0.3">
      <c r="A794" s="4"/>
      <c r="B794" s="4"/>
      <c r="C794" s="4"/>
      <c r="D794" s="4"/>
      <c r="E794" s="4"/>
      <c r="F794" s="4"/>
    </row>
    <row r="795" spans="1:6" ht="15.75" x14ac:dyDescent="0.3">
      <c r="A795" s="4"/>
      <c r="B795" s="4"/>
      <c r="C795" s="4"/>
      <c r="D795" s="4"/>
      <c r="E795" s="4"/>
      <c r="F795" s="4"/>
    </row>
    <row r="796" spans="1:6" ht="15.75" x14ac:dyDescent="0.3">
      <c r="A796" s="4"/>
      <c r="B796" s="4"/>
      <c r="C796" s="4"/>
      <c r="D796" s="4"/>
      <c r="E796" s="4"/>
      <c r="F796" s="4"/>
    </row>
    <row r="797" spans="1:6" ht="15.75" x14ac:dyDescent="0.3">
      <c r="A797" s="4"/>
      <c r="B797" s="4"/>
      <c r="C797" s="4"/>
      <c r="D797" s="4"/>
      <c r="E797" s="4"/>
      <c r="F797" s="4"/>
    </row>
    <row r="798" spans="1:6" ht="15.75" x14ac:dyDescent="0.3">
      <c r="A798" s="4"/>
      <c r="B798" s="4"/>
      <c r="C798" s="4"/>
      <c r="D798" s="4"/>
      <c r="E798" s="4"/>
      <c r="F798" s="4"/>
    </row>
    <row r="799" spans="1:6" ht="15.75" x14ac:dyDescent="0.3">
      <c r="A799" s="4"/>
      <c r="B799" s="4"/>
      <c r="C799" s="4"/>
      <c r="D799" s="4"/>
      <c r="E799" s="4"/>
      <c r="F799" s="4"/>
    </row>
    <row r="800" spans="1:6" ht="15.75" x14ac:dyDescent="0.3">
      <c r="A800" s="4"/>
      <c r="B800" s="4"/>
      <c r="C800" s="4"/>
      <c r="D800" s="4"/>
      <c r="E800" s="4"/>
      <c r="F800" s="4"/>
    </row>
    <row r="801" spans="1:6" ht="15.75" x14ac:dyDescent="0.3">
      <c r="A801" s="4"/>
      <c r="B801" s="4"/>
      <c r="C801" s="4"/>
      <c r="D801" s="4"/>
      <c r="E801" s="4"/>
      <c r="F801" s="4"/>
    </row>
    <row r="802" spans="1:6" ht="15.75" x14ac:dyDescent="0.3">
      <c r="A802" s="4"/>
      <c r="B802" s="4"/>
      <c r="C802" s="4"/>
      <c r="D802" s="4"/>
      <c r="E802" s="4"/>
      <c r="F802" s="4"/>
    </row>
    <row r="803" spans="1:6" ht="15.75" x14ac:dyDescent="0.3">
      <c r="A803" s="4"/>
      <c r="B803" s="4"/>
      <c r="C803" s="4"/>
      <c r="D803" s="4"/>
      <c r="E803" s="4"/>
      <c r="F803" s="4"/>
    </row>
    <row r="804" spans="1:6" ht="15.75" x14ac:dyDescent="0.3">
      <c r="A804" s="4"/>
      <c r="B804" s="4"/>
      <c r="C804" s="4"/>
      <c r="D804" s="4"/>
      <c r="E804" s="4"/>
      <c r="F804" s="4"/>
    </row>
    <row r="805" spans="1:6" ht="15.75" x14ac:dyDescent="0.3">
      <c r="A805" s="4"/>
      <c r="B805" s="4"/>
      <c r="C805" s="4"/>
      <c r="D805" s="4"/>
      <c r="E805" s="4"/>
      <c r="F805" s="4"/>
    </row>
    <row r="806" spans="1:6" ht="15.75" x14ac:dyDescent="0.3">
      <c r="A806" s="4"/>
      <c r="B806" s="4"/>
      <c r="C806" s="4"/>
      <c r="D806" s="4"/>
      <c r="E806" s="4"/>
      <c r="F806" s="4"/>
    </row>
    <row r="807" spans="1:6" ht="15.75" x14ac:dyDescent="0.3">
      <c r="A807" s="4"/>
      <c r="B807" s="4"/>
      <c r="C807" s="4"/>
      <c r="D807" s="4"/>
      <c r="E807" s="4"/>
      <c r="F807" s="4"/>
    </row>
    <row r="808" spans="1:6" ht="15.75" x14ac:dyDescent="0.3">
      <c r="A808" s="4"/>
      <c r="B808" s="4"/>
      <c r="C808" s="4"/>
      <c r="D808" s="4"/>
      <c r="E808" s="4"/>
      <c r="F808" s="4"/>
    </row>
    <row r="809" spans="1:6" ht="15.75" x14ac:dyDescent="0.3">
      <c r="A809" s="4"/>
      <c r="B809" s="4"/>
      <c r="C809" s="4"/>
      <c r="D809" s="4"/>
      <c r="E809" s="4"/>
      <c r="F809" s="4"/>
    </row>
    <row r="810" spans="1:6" ht="15.75" x14ac:dyDescent="0.3">
      <c r="A810" s="4"/>
      <c r="B810" s="4"/>
      <c r="C810" s="4"/>
      <c r="D810" s="4"/>
      <c r="E810" s="4"/>
      <c r="F810" s="4"/>
    </row>
    <row r="811" spans="1:6" ht="15.75" x14ac:dyDescent="0.3">
      <c r="A811" s="4"/>
      <c r="B811" s="4"/>
      <c r="C811" s="4"/>
      <c r="D811" s="4"/>
      <c r="E811" s="4"/>
      <c r="F811" s="4"/>
    </row>
    <row r="812" spans="1:6" ht="15.75" x14ac:dyDescent="0.3">
      <c r="A812" s="4"/>
      <c r="B812" s="4"/>
      <c r="C812" s="4"/>
      <c r="D812" s="4"/>
      <c r="E812" s="4"/>
      <c r="F812" s="4"/>
    </row>
    <row r="813" spans="1:6" ht="15.75" x14ac:dyDescent="0.3">
      <c r="A813" s="4"/>
      <c r="B813" s="4"/>
      <c r="C813" s="4"/>
      <c r="D813" s="4"/>
      <c r="E813" s="4"/>
      <c r="F813" s="4"/>
    </row>
    <row r="814" spans="1:6" ht="15.75" x14ac:dyDescent="0.3">
      <c r="A814" s="4"/>
      <c r="B814" s="4"/>
      <c r="C814" s="4"/>
      <c r="D814" s="4"/>
      <c r="E814" s="4"/>
      <c r="F814" s="4"/>
    </row>
    <row r="815" spans="1:6" ht="15.75" x14ac:dyDescent="0.3">
      <c r="A815" s="4"/>
      <c r="B815" s="4"/>
      <c r="C815" s="4"/>
      <c r="D815" s="4"/>
      <c r="E815" s="4"/>
      <c r="F815" s="4"/>
    </row>
    <row r="816" spans="1:6" ht="15.75" x14ac:dyDescent="0.3">
      <c r="A816" s="4"/>
      <c r="B816" s="4"/>
      <c r="C816" s="4"/>
      <c r="D816" s="4"/>
      <c r="E816" s="4"/>
      <c r="F816" s="4"/>
    </row>
    <row r="817" spans="1:6" ht="15.75" x14ac:dyDescent="0.3">
      <c r="A817" s="4"/>
      <c r="B817" s="4"/>
      <c r="C817" s="4"/>
      <c r="D817" s="4"/>
      <c r="E817" s="4"/>
      <c r="F817" s="4"/>
    </row>
    <row r="818" spans="1:6" ht="15.75" x14ac:dyDescent="0.3">
      <c r="A818" s="4"/>
      <c r="B818" s="4"/>
      <c r="C818" s="4"/>
      <c r="D818" s="4"/>
      <c r="E818" s="4"/>
      <c r="F818" s="4"/>
    </row>
    <row r="819" spans="1:6" ht="15.75" x14ac:dyDescent="0.3">
      <c r="A819" s="4"/>
      <c r="B819" s="4"/>
      <c r="C819" s="4"/>
      <c r="D819" s="4"/>
      <c r="E819" s="4"/>
      <c r="F819" s="4"/>
    </row>
    <row r="820" spans="1:6" ht="15.75" x14ac:dyDescent="0.3">
      <c r="A820" s="4"/>
      <c r="B820" s="4"/>
      <c r="C820" s="4"/>
      <c r="D820" s="4"/>
      <c r="E820" s="4"/>
      <c r="F820" s="4"/>
    </row>
    <row r="821" spans="1:6" ht="15.75" x14ac:dyDescent="0.3">
      <c r="A821" s="4"/>
      <c r="B821" s="4"/>
      <c r="C821" s="4"/>
      <c r="D821" s="4"/>
      <c r="E821" s="4"/>
      <c r="F821" s="4"/>
    </row>
    <row r="822" spans="1:6" ht="15.75" x14ac:dyDescent="0.3">
      <c r="A822" s="4"/>
      <c r="B822" s="4"/>
      <c r="C822" s="4"/>
      <c r="D822" s="4"/>
      <c r="E822" s="4"/>
      <c r="F822" s="4"/>
    </row>
    <row r="823" spans="1:6" ht="15.75" x14ac:dyDescent="0.3">
      <c r="A823" s="4"/>
      <c r="B823" s="4"/>
      <c r="C823" s="4"/>
      <c r="D823" s="4"/>
      <c r="E823" s="4"/>
      <c r="F823" s="4"/>
    </row>
    <row r="824" spans="1:6" ht="15.75" x14ac:dyDescent="0.3">
      <c r="A824" s="4"/>
      <c r="B824" s="4"/>
      <c r="C824" s="4"/>
      <c r="D824" s="4"/>
      <c r="E824" s="4"/>
      <c r="F824" s="4"/>
    </row>
    <row r="825" spans="1:6" ht="15.75" x14ac:dyDescent="0.3">
      <c r="A825" s="4"/>
      <c r="B825" s="4"/>
      <c r="C825" s="4"/>
      <c r="D825" s="4"/>
      <c r="E825" s="4"/>
      <c r="F825" s="4"/>
    </row>
    <row r="826" spans="1:6" ht="15.75" x14ac:dyDescent="0.3">
      <c r="A826" s="4"/>
      <c r="B826" s="4"/>
      <c r="C826" s="4"/>
      <c r="D826" s="4"/>
      <c r="E826" s="4"/>
      <c r="F826" s="4"/>
    </row>
    <row r="827" spans="1:6" ht="15.75" x14ac:dyDescent="0.3">
      <c r="A827" s="4"/>
      <c r="B827" s="4"/>
      <c r="C827" s="4"/>
      <c r="D827" s="4"/>
      <c r="E827" s="4"/>
      <c r="F827" s="4"/>
    </row>
    <row r="828" spans="1:6" ht="15.75" x14ac:dyDescent="0.3">
      <c r="A828" s="4"/>
      <c r="B828" s="4"/>
      <c r="C828" s="4"/>
      <c r="D828" s="4"/>
      <c r="E828" s="4"/>
      <c r="F828" s="4"/>
    </row>
    <row r="829" spans="1:6" ht="15.75" x14ac:dyDescent="0.3">
      <c r="A829" s="4"/>
      <c r="B829" s="4"/>
      <c r="C829" s="4"/>
      <c r="D829" s="4"/>
      <c r="E829" s="4"/>
      <c r="F829" s="4"/>
    </row>
    <row r="830" spans="1:6" ht="15.75" x14ac:dyDescent="0.3">
      <c r="A830" s="4"/>
      <c r="B830" s="4"/>
      <c r="C830" s="4"/>
      <c r="D830" s="4"/>
      <c r="E830" s="4"/>
      <c r="F830" s="4"/>
    </row>
    <row r="831" spans="1:6" ht="15.75" x14ac:dyDescent="0.3">
      <c r="A831" s="4"/>
      <c r="B831" s="4"/>
      <c r="C831" s="4"/>
      <c r="D831" s="4"/>
      <c r="E831" s="4"/>
      <c r="F831" s="4"/>
    </row>
    <row r="832" spans="1:6" ht="15.75" x14ac:dyDescent="0.3">
      <c r="A832" s="4"/>
      <c r="B832" s="4"/>
      <c r="C832" s="4"/>
      <c r="D832" s="4"/>
      <c r="E832" s="4"/>
      <c r="F832" s="4"/>
    </row>
    <row r="833" spans="1:6" ht="15.75" x14ac:dyDescent="0.3">
      <c r="A833" s="4"/>
      <c r="B833" s="4"/>
      <c r="C833" s="4"/>
      <c r="D833" s="4"/>
      <c r="E833" s="4"/>
      <c r="F833" s="4"/>
    </row>
    <row r="834" spans="1:6" ht="15.75" x14ac:dyDescent="0.3">
      <c r="A834" s="4"/>
      <c r="B834" s="4"/>
      <c r="C834" s="4"/>
      <c r="D834" s="4"/>
      <c r="E834" s="4"/>
      <c r="F834" s="4"/>
    </row>
    <row r="835" spans="1:6" ht="15.75" x14ac:dyDescent="0.3">
      <c r="A835" s="4"/>
      <c r="B835" s="4"/>
      <c r="C835" s="4"/>
      <c r="D835" s="4"/>
      <c r="E835" s="4"/>
      <c r="F835" s="4"/>
    </row>
    <row r="836" spans="1:6" ht="15.75" x14ac:dyDescent="0.3">
      <c r="A836" s="4"/>
      <c r="B836" s="4"/>
      <c r="C836" s="4"/>
      <c r="D836" s="4"/>
      <c r="E836" s="4"/>
      <c r="F836" s="4"/>
    </row>
    <row r="837" spans="1:6" ht="15.75" x14ac:dyDescent="0.3">
      <c r="A837" s="4"/>
      <c r="B837" s="4"/>
      <c r="C837" s="4"/>
      <c r="D837" s="4"/>
      <c r="E837" s="4"/>
      <c r="F837" s="4"/>
    </row>
    <row r="838" spans="1:6" ht="15.75" x14ac:dyDescent="0.3">
      <c r="A838" s="4"/>
      <c r="B838" s="4"/>
      <c r="C838" s="4"/>
      <c r="D838" s="4"/>
      <c r="E838" s="4"/>
      <c r="F838" s="4"/>
    </row>
    <row r="839" spans="1:6" ht="15.75" x14ac:dyDescent="0.3">
      <c r="A839" s="4"/>
      <c r="B839" s="4"/>
      <c r="C839" s="4"/>
      <c r="D839" s="4"/>
      <c r="E839" s="4"/>
      <c r="F839" s="4"/>
    </row>
    <row r="840" spans="1:6" ht="15.75" x14ac:dyDescent="0.3">
      <c r="A840" s="4"/>
      <c r="B840" s="4"/>
      <c r="C840" s="4"/>
      <c r="D840" s="4"/>
      <c r="E840" s="4"/>
      <c r="F840" s="4"/>
    </row>
    <row r="841" spans="1:6" ht="15.75" x14ac:dyDescent="0.3">
      <c r="A841" s="4"/>
      <c r="B841" s="4"/>
      <c r="C841" s="4"/>
      <c r="D841" s="4"/>
      <c r="E841" s="4"/>
      <c r="F841" s="4"/>
    </row>
    <row r="842" spans="1:6" ht="15.75" x14ac:dyDescent="0.3">
      <c r="A842" s="4"/>
      <c r="B842" s="4"/>
      <c r="C842" s="4"/>
      <c r="D842" s="4"/>
      <c r="E842" s="4"/>
      <c r="F842" s="4"/>
    </row>
    <row r="843" spans="1:6" ht="15.75" x14ac:dyDescent="0.3">
      <c r="A843" s="4"/>
      <c r="B843" s="4"/>
      <c r="C843" s="4"/>
      <c r="D843" s="4"/>
      <c r="E843" s="4"/>
      <c r="F843" s="4"/>
    </row>
    <row r="844" spans="1:6" ht="15.75" x14ac:dyDescent="0.3">
      <c r="A844" s="4"/>
      <c r="B844" s="4"/>
      <c r="C844" s="4"/>
      <c r="D844" s="4"/>
      <c r="E844" s="4"/>
      <c r="F844" s="4"/>
    </row>
    <row r="845" spans="1:6" ht="15.75" x14ac:dyDescent="0.3">
      <c r="A845" s="4"/>
      <c r="B845" s="4"/>
      <c r="C845" s="4"/>
      <c r="D845" s="4"/>
      <c r="E845" s="4"/>
      <c r="F845" s="4"/>
    </row>
    <row r="846" spans="1:6" ht="15.75" x14ac:dyDescent="0.3">
      <c r="A846" s="4"/>
      <c r="B846" s="4"/>
      <c r="C846" s="4"/>
      <c r="D846" s="4"/>
      <c r="E846" s="4"/>
      <c r="F846" s="4"/>
    </row>
    <row r="847" spans="1:6" ht="15.75" x14ac:dyDescent="0.3">
      <c r="A847" s="4"/>
      <c r="B847" s="4"/>
      <c r="C847" s="4"/>
      <c r="D847" s="4"/>
      <c r="E847" s="4"/>
      <c r="F847" s="4"/>
    </row>
    <row r="848" spans="1:6" ht="15.75" x14ac:dyDescent="0.3">
      <c r="A848" s="4"/>
      <c r="B848" s="4"/>
      <c r="C848" s="4"/>
      <c r="D848" s="4"/>
      <c r="E848" s="4"/>
      <c r="F848" s="4"/>
    </row>
    <row r="849" spans="1:6" ht="15.75" x14ac:dyDescent="0.3">
      <c r="A849" s="4"/>
      <c r="B849" s="4"/>
      <c r="C849" s="4"/>
      <c r="D849" s="4"/>
      <c r="E849" s="4"/>
      <c r="F849" s="4"/>
    </row>
    <row r="850" spans="1:6" ht="15.75" x14ac:dyDescent="0.3">
      <c r="A850" s="4"/>
      <c r="B850" s="4"/>
      <c r="C850" s="4"/>
      <c r="D850" s="4"/>
      <c r="E850" s="4"/>
      <c r="F850" s="4"/>
    </row>
    <row r="851" spans="1:6" ht="15.75" x14ac:dyDescent="0.3">
      <c r="A851" s="4"/>
      <c r="B851" s="4"/>
      <c r="C851" s="4"/>
      <c r="D851" s="4"/>
      <c r="E851" s="4"/>
      <c r="F851" s="4"/>
    </row>
    <row r="852" spans="1:6" ht="15.75" x14ac:dyDescent="0.3">
      <c r="A852" s="4"/>
      <c r="B852" s="4"/>
      <c r="C852" s="4"/>
      <c r="D852" s="4"/>
      <c r="E852" s="4"/>
      <c r="F852" s="4"/>
    </row>
    <row r="853" spans="1:6" ht="15.75" x14ac:dyDescent="0.3">
      <c r="A853" s="4"/>
      <c r="B853" s="4"/>
      <c r="C853" s="4"/>
      <c r="D853" s="4"/>
      <c r="E853" s="4"/>
      <c r="F853" s="4"/>
    </row>
    <row r="854" spans="1:6" ht="15.75" x14ac:dyDescent="0.3">
      <c r="A854" s="4"/>
      <c r="B854" s="4"/>
      <c r="C854" s="4"/>
      <c r="D854" s="4"/>
      <c r="E854" s="4"/>
      <c r="F854" s="4"/>
    </row>
    <row r="855" spans="1:6" ht="15.75" x14ac:dyDescent="0.3">
      <c r="A855" s="4"/>
      <c r="B855" s="4"/>
      <c r="C855" s="4"/>
      <c r="D855" s="4"/>
      <c r="E855" s="4"/>
      <c r="F855" s="4"/>
    </row>
    <row r="856" spans="1:6" ht="15.75" x14ac:dyDescent="0.3">
      <c r="A856" s="4"/>
      <c r="B856" s="4"/>
      <c r="C856" s="4"/>
      <c r="D856" s="4"/>
      <c r="E856" s="4"/>
      <c r="F856" s="4"/>
    </row>
    <row r="857" spans="1:6" ht="15.75" x14ac:dyDescent="0.3">
      <c r="A857" s="4"/>
      <c r="B857" s="4"/>
      <c r="C857" s="4"/>
      <c r="D857" s="4"/>
      <c r="E857" s="4"/>
      <c r="F857" s="4"/>
    </row>
    <row r="858" spans="1:6" ht="15.75" x14ac:dyDescent="0.3">
      <c r="A858" s="4"/>
      <c r="B858" s="4"/>
      <c r="C858" s="4"/>
      <c r="D858" s="4"/>
      <c r="E858" s="4"/>
      <c r="F858" s="4"/>
    </row>
    <row r="859" spans="1:6" ht="15.75" x14ac:dyDescent="0.3">
      <c r="A859" s="4"/>
      <c r="B859" s="4"/>
      <c r="C859" s="4"/>
      <c r="D859" s="4"/>
      <c r="E859" s="4"/>
      <c r="F859" s="4"/>
    </row>
    <row r="860" spans="1:6" ht="15.75" x14ac:dyDescent="0.3">
      <c r="A860" s="4"/>
      <c r="B860" s="4"/>
      <c r="C860" s="4"/>
      <c r="D860" s="4"/>
      <c r="E860" s="4"/>
      <c r="F860" s="4"/>
    </row>
    <row r="861" spans="1:6" ht="15.75" x14ac:dyDescent="0.3">
      <c r="A861" s="4"/>
      <c r="B861" s="4"/>
      <c r="C861" s="4"/>
      <c r="D861" s="4"/>
      <c r="E861" s="4"/>
      <c r="F861" s="4"/>
    </row>
    <row r="862" spans="1:6" ht="15.75" x14ac:dyDescent="0.3">
      <c r="A862" s="4"/>
      <c r="B862" s="4"/>
      <c r="C862" s="4"/>
      <c r="D862" s="4"/>
      <c r="E862" s="4"/>
      <c r="F862" s="4"/>
    </row>
    <row r="863" spans="1:6" ht="15.75" x14ac:dyDescent="0.3">
      <c r="A863" s="4"/>
      <c r="B863" s="4"/>
      <c r="C863" s="4"/>
      <c r="D863" s="4"/>
      <c r="E863" s="4"/>
      <c r="F863" s="4"/>
    </row>
    <row r="864" spans="1:6" ht="15.75" x14ac:dyDescent="0.3">
      <c r="A864" s="4"/>
      <c r="B864" s="4"/>
      <c r="C864" s="4"/>
      <c r="D864" s="4"/>
      <c r="E864" s="4"/>
      <c r="F864" s="4"/>
    </row>
    <row r="865" spans="1:6" ht="15.75" x14ac:dyDescent="0.3">
      <c r="A865" s="4"/>
      <c r="B865" s="4"/>
      <c r="C865" s="4"/>
      <c r="D865" s="4"/>
      <c r="E865" s="4"/>
      <c r="F865" s="4"/>
    </row>
    <row r="866" spans="1:6" ht="15.75" x14ac:dyDescent="0.3">
      <c r="A866" s="4"/>
      <c r="B866" s="4"/>
      <c r="C866" s="4"/>
      <c r="D866" s="4"/>
      <c r="E866" s="4"/>
      <c r="F866" s="4"/>
    </row>
    <row r="867" spans="1:6" ht="15.75" x14ac:dyDescent="0.3">
      <c r="A867" s="4"/>
      <c r="B867" s="4"/>
      <c r="C867" s="4"/>
      <c r="D867" s="4"/>
      <c r="E867" s="4"/>
      <c r="F867" s="4"/>
    </row>
    <row r="868" spans="1:6" ht="15.75" x14ac:dyDescent="0.3">
      <c r="A868" s="4"/>
      <c r="B868" s="4"/>
      <c r="C868" s="4"/>
      <c r="D868" s="4"/>
      <c r="E868" s="4"/>
      <c r="F868" s="4"/>
    </row>
    <row r="869" spans="1:6" ht="15.75" x14ac:dyDescent="0.3">
      <c r="A869" s="4"/>
      <c r="B869" s="4"/>
      <c r="C869" s="4"/>
      <c r="D869" s="4"/>
      <c r="E869" s="4"/>
      <c r="F869" s="4"/>
    </row>
    <row r="870" spans="1:6" ht="15.75" x14ac:dyDescent="0.3">
      <c r="A870" s="4"/>
      <c r="B870" s="4"/>
      <c r="C870" s="4"/>
      <c r="D870" s="4"/>
      <c r="E870" s="4"/>
      <c r="F870" s="4"/>
    </row>
    <row r="871" spans="1:6" ht="15.75" x14ac:dyDescent="0.3">
      <c r="A871" s="4"/>
      <c r="B871" s="4"/>
      <c r="C871" s="4"/>
      <c r="D871" s="4"/>
      <c r="E871" s="4"/>
      <c r="F871" s="4"/>
    </row>
    <row r="872" spans="1:6" ht="15.75" x14ac:dyDescent="0.3">
      <c r="A872" s="4"/>
      <c r="B872" s="4"/>
      <c r="C872" s="4"/>
      <c r="D872" s="4"/>
      <c r="E872" s="4"/>
      <c r="F872" s="4"/>
    </row>
    <row r="873" spans="1:6" ht="15.75" x14ac:dyDescent="0.3">
      <c r="A873" s="4"/>
      <c r="B873" s="4"/>
      <c r="C873" s="4"/>
      <c r="D873" s="4"/>
      <c r="E873" s="4"/>
      <c r="F873" s="4"/>
    </row>
    <row r="874" spans="1:6" ht="15.75" x14ac:dyDescent="0.3">
      <c r="A874" s="4"/>
      <c r="B874" s="4"/>
      <c r="C874" s="4"/>
      <c r="D874" s="4"/>
      <c r="E874" s="4"/>
      <c r="F874" s="4"/>
    </row>
    <row r="875" spans="1:6" ht="15.75" x14ac:dyDescent="0.3">
      <c r="A875" s="4"/>
      <c r="B875" s="4"/>
      <c r="C875" s="4"/>
      <c r="D875" s="4"/>
      <c r="E875" s="4"/>
      <c r="F875" s="4"/>
    </row>
    <row r="876" spans="1:6" ht="15.75" x14ac:dyDescent="0.3">
      <c r="A876" s="4"/>
      <c r="B876" s="4"/>
      <c r="C876" s="4"/>
      <c r="D876" s="4"/>
      <c r="E876" s="4"/>
      <c r="F876" s="4"/>
    </row>
    <row r="877" spans="1:6" ht="15.75" x14ac:dyDescent="0.3">
      <c r="A877" s="4"/>
      <c r="B877" s="4"/>
      <c r="C877" s="4"/>
      <c r="D877" s="4"/>
      <c r="E877" s="4"/>
      <c r="F877" s="4"/>
    </row>
    <row r="878" spans="1:6" ht="15.75" x14ac:dyDescent="0.3">
      <c r="A878" s="4"/>
      <c r="B878" s="4"/>
      <c r="C878" s="4"/>
      <c r="D878" s="4"/>
      <c r="E878" s="4"/>
      <c r="F878" s="4"/>
    </row>
    <row r="879" spans="1:6" ht="15.75" x14ac:dyDescent="0.3">
      <c r="A879" s="4"/>
      <c r="B879" s="4"/>
      <c r="C879" s="4"/>
      <c r="D879" s="4"/>
      <c r="E879" s="4"/>
      <c r="F879" s="4"/>
    </row>
    <row r="880" spans="1:6" ht="15.75" x14ac:dyDescent="0.3">
      <c r="A880" s="4"/>
      <c r="B880" s="4"/>
      <c r="C880" s="4"/>
      <c r="D880" s="4"/>
      <c r="E880" s="4"/>
      <c r="F880" s="4"/>
    </row>
    <row r="881" spans="1:6" ht="15.75" x14ac:dyDescent="0.3">
      <c r="A881" s="4"/>
      <c r="B881" s="4"/>
      <c r="C881" s="4"/>
      <c r="D881" s="4"/>
      <c r="E881" s="4"/>
      <c r="F881" s="4"/>
    </row>
    <row r="882" spans="1:6" ht="15.75" x14ac:dyDescent="0.3">
      <c r="A882" s="4"/>
      <c r="B882" s="4"/>
      <c r="C882" s="4"/>
      <c r="D882" s="4"/>
      <c r="E882" s="4"/>
      <c r="F882" s="4"/>
    </row>
    <row r="883" spans="1:6" ht="15.75" x14ac:dyDescent="0.3">
      <c r="A883" s="4"/>
      <c r="B883" s="4"/>
      <c r="C883" s="4"/>
      <c r="D883" s="4"/>
      <c r="E883" s="4"/>
      <c r="F883" s="4"/>
    </row>
    <row r="884" spans="1:6" ht="15.75" x14ac:dyDescent="0.3">
      <c r="A884" s="4"/>
      <c r="B884" s="4"/>
      <c r="C884" s="4"/>
      <c r="D884" s="4"/>
      <c r="E884" s="4"/>
      <c r="F884" s="4"/>
    </row>
    <row r="885" spans="1:6" ht="15.75" x14ac:dyDescent="0.3">
      <c r="A885" s="4"/>
      <c r="B885" s="4"/>
      <c r="C885" s="4"/>
      <c r="D885" s="4"/>
      <c r="E885" s="4"/>
      <c r="F885" s="4"/>
    </row>
    <row r="886" spans="1:6" ht="15.75" x14ac:dyDescent="0.3">
      <c r="A886" s="4"/>
      <c r="B886" s="4"/>
      <c r="C886" s="4"/>
      <c r="D886" s="4"/>
      <c r="E886" s="4"/>
      <c r="F886" s="4"/>
    </row>
    <row r="887" spans="1:6" ht="15.75" x14ac:dyDescent="0.3">
      <c r="A887" s="4"/>
      <c r="B887" s="4"/>
      <c r="C887" s="4"/>
      <c r="D887" s="4"/>
      <c r="E887" s="4"/>
      <c r="F887" s="4"/>
    </row>
    <row r="888" spans="1:6" ht="15.75" x14ac:dyDescent="0.3">
      <c r="A888" s="4"/>
      <c r="B888" s="4"/>
      <c r="C888" s="4"/>
      <c r="D888" s="4"/>
      <c r="E888" s="4"/>
      <c r="F888" s="4"/>
    </row>
    <row r="889" spans="1:6" ht="15.75" x14ac:dyDescent="0.3">
      <c r="A889" s="4"/>
      <c r="B889" s="4"/>
      <c r="C889" s="4"/>
      <c r="D889" s="4"/>
      <c r="E889" s="4"/>
      <c r="F889" s="4"/>
    </row>
    <row r="890" spans="1:6" ht="15.75" x14ac:dyDescent="0.3">
      <c r="A890" s="4"/>
      <c r="B890" s="4"/>
      <c r="C890" s="4"/>
      <c r="D890" s="4"/>
      <c r="E890" s="4"/>
      <c r="F890" s="4"/>
    </row>
    <row r="891" spans="1:6" ht="15.75" x14ac:dyDescent="0.3">
      <c r="A891" s="4"/>
      <c r="B891" s="4"/>
      <c r="C891" s="4"/>
      <c r="D891" s="4"/>
      <c r="E891" s="4"/>
      <c r="F891" s="4"/>
    </row>
    <row r="892" spans="1:6" ht="15.75" x14ac:dyDescent="0.3">
      <c r="A892" s="4"/>
      <c r="B892" s="4"/>
      <c r="C892" s="4"/>
      <c r="D892" s="4"/>
      <c r="E892" s="4"/>
      <c r="F892" s="4"/>
    </row>
    <row r="893" spans="1:6" ht="15.75" x14ac:dyDescent="0.3">
      <c r="A893" s="4"/>
      <c r="B893" s="4"/>
      <c r="C893" s="4"/>
      <c r="D893" s="4"/>
      <c r="E893" s="4"/>
      <c r="F893" s="4"/>
    </row>
    <row r="894" spans="1:6" ht="15.75" x14ac:dyDescent="0.3">
      <c r="A894" s="4"/>
      <c r="B894" s="4"/>
      <c r="C894" s="4"/>
      <c r="D894" s="4"/>
      <c r="E894" s="4"/>
      <c r="F894" s="4"/>
    </row>
    <row r="895" spans="1:6" ht="15.75" x14ac:dyDescent="0.3">
      <c r="A895" s="4"/>
      <c r="B895" s="4"/>
      <c r="C895" s="4"/>
      <c r="D895" s="4"/>
      <c r="E895" s="4"/>
      <c r="F895" s="4"/>
    </row>
    <row r="896" spans="1:6" ht="15.75" x14ac:dyDescent="0.3">
      <c r="A896" s="4"/>
      <c r="B896" s="4"/>
      <c r="C896" s="4"/>
      <c r="D896" s="4"/>
      <c r="E896" s="4"/>
      <c r="F896" s="4"/>
    </row>
    <row r="897" spans="1:6" ht="15.75" x14ac:dyDescent="0.3">
      <c r="A897" s="4"/>
      <c r="B897" s="4"/>
      <c r="C897" s="4"/>
      <c r="D897" s="4"/>
      <c r="E897" s="4"/>
      <c r="F897" s="4"/>
    </row>
    <row r="898" spans="1:6" ht="15.75" x14ac:dyDescent="0.3">
      <c r="A898" s="4"/>
      <c r="B898" s="4"/>
      <c r="C898" s="4"/>
      <c r="D898" s="4"/>
      <c r="E898" s="4"/>
      <c r="F898" s="4"/>
    </row>
    <row r="899" spans="1:6" ht="15.75" x14ac:dyDescent="0.3">
      <c r="A899" s="4"/>
      <c r="B899" s="4"/>
      <c r="C899" s="4"/>
      <c r="D899" s="4"/>
      <c r="E899" s="4"/>
      <c r="F899" s="4"/>
    </row>
    <row r="900" spans="1:6" ht="15.75" x14ac:dyDescent="0.3">
      <c r="A900" s="4"/>
      <c r="B900" s="4"/>
      <c r="C900" s="4"/>
      <c r="D900" s="4"/>
      <c r="E900" s="4"/>
      <c r="F900" s="4"/>
    </row>
    <row r="901" spans="1:6" ht="15.75" x14ac:dyDescent="0.3">
      <c r="A901" s="4"/>
      <c r="B901" s="4"/>
      <c r="C901" s="4"/>
      <c r="D901" s="4"/>
      <c r="E901" s="4"/>
      <c r="F901" s="4"/>
    </row>
    <row r="902" spans="1:6" ht="15.75" x14ac:dyDescent="0.3">
      <c r="A902" s="4"/>
      <c r="B902" s="4"/>
      <c r="C902" s="4"/>
      <c r="D902" s="4"/>
      <c r="E902" s="4"/>
      <c r="F902" s="4"/>
    </row>
    <row r="903" spans="1:6" ht="15.75" x14ac:dyDescent="0.3">
      <c r="A903" s="4"/>
      <c r="B903" s="4"/>
      <c r="C903" s="4"/>
      <c r="D903" s="4"/>
      <c r="E903" s="4"/>
      <c r="F903" s="4"/>
    </row>
    <row r="904" spans="1:6" ht="15.75" x14ac:dyDescent="0.3">
      <c r="A904" s="4"/>
      <c r="B904" s="4"/>
      <c r="C904" s="4"/>
      <c r="D904" s="4"/>
      <c r="E904" s="4"/>
      <c r="F904" s="4"/>
    </row>
    <row r="905" spans="1:6" ht="15.75" x14ac:dyDescent="0.3">
      <c r="A905" s="4"/>
      <c r="B905" s="4"/>
      <c r="C905" s="4"/>
      <c r="D905" s="4"/>
      <c r="E905" s="4"/>
      <c r="F905" s="4"/>
    </row>
    <row r="906" spans="1:6" ht="15.75" x14ac:dyDescent="0.3">
      <c r="A906" s="4"/>
      <c r="B906" s="4"/>
      <c r="C906" s="4"/>
      <c r="D906" s="4"/>
      <c r="E906" s="4"/>
      <c r="F906" s="4"/>
    </row>
    <row r="907" spans="1:6" ht="15.75" x14ac:dyDescent="0.3">
      <c r="A907" s="4"/>
      <c r="B907" s="4"/>
      <c r="C907" s="4"/>
      <c r="D907" s="4"/>
      <c r="E907" s="4"/>
      <c r="F907" s="4"/>
    </row>
    <row r="908" spans="1:6" ht="15.75" x14ac:dyDescent="0.3">
      <c r="A908" s="4"/>
      <c r="B908" s="4"/>
      <c r="C908" s="4"/>
      <c r="D908" s="4"/>
      <c r="E908" s="4"/>
      <c r="F908" s="4"/>
    </row>
    <row r="909" spans="1:6" ht="15.75" x14ac:dyDescent="0.3">
      <c r="A909" s="4"/>
      <c r="B909" s="4"/>
      <c r="C909" s="4"/>
      <c r="D909" s="4"/>
      <c r="E909" s="4"/>
      <c r="F909" s="4"/>
    </row>
    <row r="910" spans="1:6" ht="15.75" x14ac:dyDescent="0.3">
      <c r="A910" s="4"/>
      <c r="B910" s="4"/>
      <c r="C910" s="4"/>
      <c r="D910" s="4"/>
      <c r="E910" s="4"/>
      <c r="F910" s="4"/>
    </row>
    <row r="911" spans="1:6" ht="15.75" x14ac:dyDescent="0.3">
      <c r="A911" s="4"/>
      <c r="B911" s="4"/>
      <c r="C911" s="4"/>
      <c r="D911" s="4"/>
      <c r="E911" s="4"/>
      <c r="F911" s="4"/>
    </row>
    <row r="912" spans="1:6" ht="15.75" x14ac:dyDescent="0.3">
      <c r="A912" s="4"/>
      <c r="B912" s="4"/>
      <c r="C912" s="4"/>
      <c r="D912" s="4"/>
      <c r="E912" s="4"/>
      <c r="F912" s="4"/>
    </row>
    <row r="913" spans="1:6" ht="15.75" x14ac:dyDescent="0.3">
      <c r="A913" s="4"/>
      <c r="B913" s="4"/>
      <c r="C913" s="4"/>
      <c r="D913" s="4"/>
      <c r="E913" s="4"/>
      <c r="F913" s="4"/>
    </row>
    <row r="914" spans="1:6" ht="15.75" x14ac:dyDescent="0.3">
      <c r="A914" s="4"/>
      <c r="B914" s="4"/>
      <c r="C914" s="4"/>
      <c r="D914" s="4"/>
      <c r="E914" s="4"/>
      <c r="F914" s="4"/>
    </row>
    <row r="915" spans="1:6" ht="15.75" x14ac:dyDescent="0.3">
      <c r="A915" s="4"/>
      <c r="B915" s="4"/>
      <c r="C915" s="4"/>
      <c r="D915" s="4"/>
      <c r="E915" s="4"/>
      <c r="F915" s="4"/>
    </row>
    <row r="916" spans="1:6" ht="15.75" x14ac:dyDescent="0.3">
      <c r="A916" s="4"/>
      <c r="B916" s="4"/>
      <c r="C916" s="4"/>
      <c r="D916" s="4"/>
      <c r="E916" s="4"/>
      <c r="F916" s="4"/>
    </row>
    <row r="917" spans="1:6" ht="15.75" x14ac:dyDescent="0.3">
      <c r="A917" s="4"/>
      <c r="B917" s="4"/>
      <c r="C917" s="4"/>
      <c r="D917" s="4"/>
      <c r="E917" s="4"/>
      <c r="F917" s="4"/>
    </row>
    <row r="918" spans="1:6" ht="15.75" x14ac:dyDescent="0.3">
      <c r="A918" s="4"/>
      <c r="B918" s="4"/>
      <c r="C918" s="4"/>
      <c r="D918" s="4"/>
      <c r="E918" s="4"/>
      <c r="F918" s="4"/>
    </row>
    <row r="919" spans="1:6" ht="15.75" x14ac:dyDescent="0.3">
      <c r="A919" s="4"/>
      <c r="B919" s="4"/>
      <c r="C919" s="4"/>
      <c r="D919" s="4"/>
      <c r="E919" s="4"/>
      <c r="F919" s="4"/>
    </row>
    <row r="920" spans="1:6" ht="15.75" x14ac:dyDescent="0.3">
      <c r="A920" s="4"/>
      <c r="B920" s="4"/>
      <c r="C920" s="4"/>
      <c r="D920" s="4"/>
      <c r="E920" s="4"/>
      <c r="F920" s="4"/>
    </row>
    <row r="921" spans="1:6" ht="15.75" x14ac:dyDescent="0.3">
      <c r="A921" s="4"/>
      <c r="B921" s="4"/>
      <c r="C921" s="4"/>
      <c r="D921" s="4"/>
      <c r="E921" s="4"/>
      <c r="F921" s="4"/>
    </row>
    <row r="922" spans="1:6" ht="15.75" x14ac:dyDescent="0.3">
      <c r="A922" s="4"/>
      <c r="B922" s="4"/>
      <c r="C922" s="4"/>
      <c r="D922" s="4"/>
      <c r="E922" s="4"/>
      <c r="F922" s="4"/>
    </row>
    <row r="923" spans="1:6" ht="15.75" x14ac:dyDescent="0.3">
      <c r="A923" s="4"/>
      <c r="B923" s="4"/>
      <c r="C923" s="4"/>
      <c r="D923" s="4"/>
      <c r="E923" s="4"/>
      <c r="F923" s="4"/>
    </row>
    <row r="924" spans="1:6" ht="15.75" x14ac:dyDescent="0.3">
      <c r="A924" s="4"/>
      <c r="B924" s="4"/>
      <c r="C924" s="4"/>
      <c r="D924" s="4"/>
      <c r="E924" s="4"/>
      <c r="F924" s="4"/>
    </row>
    <row r="925" spans="1:6" ht="15.75" x14ac:dyDescent="0.3">
      <c r="A925" s="4"/>
      <c r="B925" s="4"/>
      <c r="C925" s="4"/>
      <c r="D925" s="4"/>
      <c r="E925" s="4"/>
      <c r="F925" s="4"/>
    </row>
    <row r="926" spans="1:6" ht="15.75" x14ac:dyDescent="0.3">
      <c r="A926" s="4"/>
      <c r="B926" s="4"/>
      <c r="C926" s="4"/>
      <c r="D926" s="4"/>
      <c r="E926" s="4"/>
      <c r="F926" s="4"/>
    </row>
    <row r="927" spans="1:6" ht="15.75" x14ac:dyDescent="0.3">
      <c r="A927" s="4"/>
      <c r="B927" s="4"/>
      <c r="C927" s="4"/>
      <c r="D927" s="4"/>
      <c r="E927" s="4"/>
      <c r="F927" s="4"/>
    </row>
    <row r="928" spans="1:6" ht="15.75" x14ac:dyDescent="0.3">
      <c r="A928" s="4"/>
      <c r="B928" s="4"/>
      <c r="C928" s="4"/>
      <c r="D928" s="4"/>
      <c r="E928" s="4"/>
      <c r="F928" s="4"/>
    </row>
    <row r="929" spans="1:6" ht="15.75" x14ac:dyDescent="0.3">
      <c r="A929" s="4"/>
      <c r="B929" s="4"/>
      <c r="C929" s="4"/>
      <c r="D929" s="4"/>
      <c r="E929" s="4"/>
      <c r="F929" s="4"/>
    </row>
    <row r="930" spans="1:6" ht="15.75" x14ac:dyDescent="0.3">
      <c r="A930" s="4"/>
      <c r="B930" s="4"/>
      <c r="C930" s="4"/>
      <c r="D930" s="4"/>
      <c r="E930" s="4"/>
      <c r="F930" s="4"/>
    </row>
    <row r="931" spans="1:6" ht="15.75" x14ac:dyDescent="0.3">
      <c r="A931" s="4"/>
      <c r="B931" s="4"/>
      <c r="C931" s="4"/>
      <c r="D931" s="4"/>
      <c r="E931" s="4"/>
      <c r="F931" s="4"/>
    </row>
    <row r="932" spans="1:6" ht="15.75" x14ac:dyDescent="0.3">
      <c r="A932" s="4"/>
      <c r="B932" s="4"/>
      <c r="C932" s="4"/>
      <c r="D932" s="4"/>
      <c r="E932" s="4"/>
      <c r="F932" s="4"/>
    </row>
    <row r="933" spans="1:6" ht="15.75" x14ac:dyDescent="0.3">
      <c r="A933" s="4"/>
      <c r="B933" s="4"/>
      <c r="C933" s="4"/>
      <c r="D933" s="4"/>
      <c r="E933" s="4"/>
      <c r="F933" s="4"/>
    </row>
    <row r="934" spans="1:6" ht="15.75" x14ac:dyDescent="0.3">
      <c r="A934" s="4"/>
      <c r="B934" s="4"/>
      <c r="C934" s="4"/>
      <c r="D934" s="4"/>
      <c r="E934" s="4"/>
      <c r="F934" s="4"/>
    </row>
    <row r="935" spans="1:6" ht="15.75" x14ac:dyDescent="0.3">
      <c r="A935" s="4"/>
      <c r="B935" s="4"/>
      <c r="C935" s="4"/>
      <c r="D935" s="4"/>
      <c r="E935" s="4"/>
      <c r="F935" s="4"/>
    </row>
    <row r="936" spans="1:6" ht="15.75" x14ac:dyDescent="0.3">
      <c r="A936" s="4"/>
      <c r="B936" s="4"/>
      <c r="C936" s="4"/>
      <c r="D936" s="4"/>
      <c r="E936" s="4"/>
      <c r="F936" s="4"/>
    </row>
    <row r="937" spans="1:6" ht="15.75" x14ac:dyDescent="0.3">
      <c r="A937" s="4"/>
      <c r="B937" s="4"/>
      <c r="C937" s="4"/>
      <c r="D937" s="4"/>
      <c r="E937" s="4"/>
      <c r="F937" s="4"/>
    </row>
    <row r="938" spans="1:6" ht="15.75" x14ac:dyDescent="0.3">
      <c r="A938" s="4"/>
      <c r="B938" s="4"/>
      <c r="C938" s="4"/>
      <c r="D938" s="4"/>
      <c r="E938" s="4"/>
      <c r="F938" s="4"/>
    </row>
    <row r="939" spans="1:6" ht="15.75" x14ac:dyDescent="0.3">
      <c r="A939" s="4"/>
      <c r="B939" s="4"/>
      <c r="C939" s="4"/>
      <c r="D939" s="4"/>
      <c r="E939" s="4"/>
      <c r="F939" s="4"/>
    </row>
    <row r="940" spans="1:6" ht="15.75" x14ac:dyDescent="0.3">
      <c r="A940" s="4"/>
      <c r="B940" s="4"/>
      <c r="C940" s="4"/>
      <c r="D940" s="4"/>
      <c r="E940" s="4"/>
      <c r="F940" s="4"/>
    </row>
    <row r="941" spans="1:6" ht="15.75" x14ac:dyDescent="0.3">
      <c r="A941" s="4"/>
      <c r="B941" s="4"/>
      <c r="C941" s="4"/>
      <c r="D941" s="4"/>
      <c r="E941" s="4"/>
      <c r="F941" s="4"/>
    </row>
    <row r="942" spans="1:6" ht="15.75" x14ac:dyDescent="0.3">
      <c r="A942" s="4"/>
      <c r="B942" s="4"/>
      <c r="C942" s="4"/>
      <c r="D942" s="4"/>
      <c r="E942" s="4"/>
      <c r="F942" s="4"/>
    </row>
    <row r="943" spans="1:6" ht="15.75" x14ac:dyDescent="0.3">
      <c r="A943" s="4"/>
      <c r="B943" s="4"/>
      <c r="C943" s="4"/>
      <c r="D943" s="4"/>
      <c r="E943" s="4"/>
      <c r="F943" s="4"/>
    </row>
    <row r="944" spans="1:6" ht="15.75" x14ac:dyDescent="0.3">
      <c r="A944" s="4"/>
      <c r="B944" s="4"/>
      <c r="C944" s="4"/>
      <c r="D944" s="4"/>
      <c r="E944" s="4"/>
      <c r="F944" s="4"/>
    </row>
    <row r="945" spans="1:6" ht="15.75" x14ac:dyDescent="0.3">
      <c r="A945" s="4"/>
      <c r="B945" s="4"/>
      <c r="C945" s="4"/>
      <c r="D945" s="4"/>
      <c r="E945" s="4"/>
      <c r="F945" s="4"/>
    </row>
    <row r="946" spans="1:6" ht="15.75" x14ac:dyDescent="0.3">
      <c r="A946" s="4"/>
      <c r="B946" s="4"/>
      <c r="C946" s="4"/>
      <c r="D946" s="4"/>
      <c r="E946" s="4"/>
      <c r="F946" s="4"/>
    </row>
    <row r="947" spans="1:6" ht="15.75" x14ac:dyDescent="0.3">
      <c r="A947" s="4"/>
      <c r="B947" s="4"/>
      <c r="C947" s="4"/>
      <c r="D947" s="4"/>
      <c r="E947" s="4"/>
      <c r="F947" s="4"/>
    </row>
    <row r="948" spans="1:6" ht="15.75" x14ac:dyDescent="0.3">
      <c r="A948" s="4"/>
      <c r="B948" s="4"/>
      <c r="C948" s="4"/>
      <c r="D948" s="4"/>
      <c r="E948" s="4"/>
      <c r="F948" s="4"/>
    </row>
    <row r="949" spans="1:6" ht="15.75" x14ac:dyDescent="0.3">
      <c r="A949" s="4"/>
      <c r="B949" s="4"/>
      <c r="C949" s="4"/>
      <c r="D949" s="4"/>
      <c r="E949" s="4"/>
      <c r="F949" s="4"/>
    </row>
    <row r="950" spans="1:6" ht="15.75" x14ac:dyDescent="0.3">
      <c r="A950" s="4"/>
      <c r="B950" s="4"/>
      <c r="C950" s="4"/>
      <c r="D950" s="4"/>
      <c r="E950" s="4"/>
      <c r="F950" s="4"/>
    </row>
    <row r="951" spans="1:6" ht="15.75" x14ac:dyDescent="0.3">
      <c r="A951" s="4"/>
      <c r="B951" s="4"/>
      <c r="C951" s="4"/>
      <c r="D951" s="4"/>
      <c r="E951" s="4"/>
      <c r="F951" s="4"/>
    </row>
    <row r="952" spans="1:6" ht="15.75" x14ac:dyDescent="0.3">
      <c r="A952" s="4"/>
      <c r="B952" s="4"/>
      <c r="C952" s="4"/>
      <c r="D952" s="4"/>
      <c r="E952" s="4"/>
      <c r="F952" s="4"/>
    </row>
    <row r="953" spans="1:6" ht="15.75" x14ac:dyDescent="0.3">
      <c r="A953" s="4"/>
      <c r="B953" s="4"/>
      <c r="C953" s="4"/>
      <c r="D953" s="4"/>
      <c r="E953" s="4"/>
      <c r="F953" s="4"/>
    </row>
    <row r="954" spans="1:6" ht="15.75" x14ac:dyDescent="0.3">
      <c r="A954" s="4"/>
      <c r="B954" s="4"/>
      <c r="C954" s="4"/>
      <c r="D954" s="4"/>
      <c r="E954" s="4"/>
      <c r="F954" s="4"/>
    </row>
    <row r="955" spans="1:6" ht="15.75" x14ac:dyDescent="0.3">
      <c r="A955" s="4"/>
      <c r="B955" s="4"/>
      <c r="C955" s="4"/>
      <c r="D955" s="4"/>
      <c r="E955" s="4"/>
      <c r="F955" s="4"/>
    </row>
    <row r="956" spans="1:6" ht="15.75" x14ac:dyDescent="0.3">
      <c r="A956" s="4"/>
      <c r="B956" s="4"/>
      <c r="C956" s="4"/>
      <c r="D956" s="4"/>
      <c r="E956" s="4"/>
      <c r="F956" s="4"/>
    </row>
    <row r="957" spans="1:6" ht="15.75" x14ac:dyDescent="0.3">
      <c r="A957" s="4"/>
      <c r="B957" s="4"/>
      <c r="C957" s="4"/>
      <c r="D957" s="4"/>
      <c r="E957" s="4"/>
      <c r="F957" s="4"/>
    </row>
    <row r="958" spans="1:6" ht="15.75" x14ac:dyDescent="0.3">
      <c r="A958" s="4"/>
      <c r="B958" s="4"/>
      <c r="C958" s="4"/>
      <c r="D958" s="4"/>
      <c r="E958" s="4"/>
      <c r="F958" s="4"/>
    </row>
    <row r="959" spans="1:6" ht="15.75" x14ac:dyDescent="0.3">
      <c r="A959" s="4"/>
      <c r="B959" s="4"/>
      <c r="C959" s="4"/>
      <c r="D959" s="4"/>
      <c r="E959" s="4"/>
      <c r="F959" s="4"/>
    </row>
    <row r="960" spans="1:6" ht="15.75" x14ac:dyDescent="0.3">
      <c r="A960" s="4"/>
      <c r="B960" s="4"/>
      <c r="C960" s="4"/>
      <c r="D960" s="4"/>
      <c r="E960" s="4"/>
      <c r="F960" s="4"/>
    </row>
    <row r="961" spans="1:6" ht="15.75" x14ac:dyDescent="0.3">
      <c r="A961" s="4"/>
      <c r="B961" s="4"/>
      <c r="C961" s="4"/>
      <c r="D961" s="4"/>
      <c r="E961" s="4"/>
      <c r="F961" s="4"/>
    </row>
    <row r="962" spans="1:6" ht="15.75" x14ac:dyDescent="0.3">
      <c r="A962" s="4"/>
      <c r="B962" s="4"/>
      <c r="C962" s="4"/>
      <c r="D962" s="4"/>
      <c r="E962" s="4"/>
      <c r="F962" s="4"/>
    </row>
    <row r="963" spans="1:6" ht="15.75" x14ac:dyDescent="0.3">
      <c r="A963" s="4"/>
      <c r="B963" s="4"/>
      <c r="C963" s="4"/>
      <c r="D963" s="4"/>
      <c r="E963" s="4"/>
      <c r="F963" s="4"/>
    </row>
    <row r="964" spans="1:6" ht="15.75" x14ac:dyDescent="0.3">
      <c r="A964" s="4"/>
      <c r="B964" s="4"/>
      <c r="C964" s="4"/>
      <c r="D964" s="4"/>
      <c r="E964" s="4"/>
      <c r="F964" s="4"/>
    </row>
    <row r="965" spans="1:6" ht="15.75" x14ac:dyDescent="0.3">
      <c r="A965" s="4"/>
      <c r="B965" s="4"/>
      <c r="C965" s="4"/>
      <c r="D965" s="4"/>
      <c r="E965" s="4"/>
      <c r="F965" s="4"/>
    </row>
    <row r="966" spans="1:6" ht="15.75" x14ac:dyDescent="0.3">
      <c r="A966" s="4"/>
      <c r="B966" s="4"/>
      <c r="C966" s="4"/>
      <c r="D966" s="4"/>
      <c r="E966" s="4"/>
      <c r="F966" s="4"/>
    </row>
    <row r="967" spans="1:6" ht="15.75" x14ac:dyDescent="0.3">
      <c r="A967" s="4"/>
      <c r="B967" s="4"/>
      <c r="C967" s="4"/>
      <c r="D967" s="4"/>
      <c r="E967" s="4"/>
      <c r="F967" s="4"/>
    </row>
    <row r="968" spans="1:6" ht="15.75" x14ac:dyDescent="0.3">
      <c r="A968" s="4"/>
      <c r="B968" s="4"/>
      <c r="C968" s="4"/>
      <c r="D968" s="4"/>
      <c r="E968" s="4"/>
      <c r="F968" s="4"/>
    </row>
    <row r="969" spans="1:6" ht="15.75" x14ac:dyDescent="0.3">
      <c r="A969" s="4"/>
      <c r="B969" s="4"/>
      <c r="C969" s="4"/>
      <c r="D969" s="4"/>
      <c r="E969" s="4"/>
      <c r="F969" s="4"/>
    </row>
    <row r="970" spans="1:6" ht="15.75" x14ac:dyDescent="0.3">
      <c r="A970" s="4"/>
      <c r="B970" s="4"/>
      <c r="C970" s="4"/>
      <c r="D970" s="4"/>
      <c r="E970" s="4"/>
      <c r="F970" s="4"/>
    </row>
    <row r="971" spans="1:6" ht="15.75" x14ac:dyDescent="0.3">
      <c r="A971" s="4"/>
      <c r="B971" s="4"/>
      <c r="C971" s="4"/>
      <c r="D971" s="4"/>
      <c r="E971" s="4"/>
      <c r="F971" s="4"/>
    </row>
    <row r="972" spans="1:6" ht="15.75" x14ac:dyDescent="0.3">
      <c r="A972" s="4"/>
      <c r="B972" s="4"/>
      <c r="C972" s="4"/>
      <c r="D972" s="4"/>
      <c r="E972" s="4"/>
      <c r="F972" s="4"/>
    </row>
    <row r="973" spans="1:6" ht="15.75" x14ac:dyDescent="0.3">
      <c r="A973" s="4"/>
      <c r="B973" s="4"/>
      <c r="C973" s="4"/>
      <c r="D973" s="4"/>
      <c r="E973" s="4"/>
      <c r="F973" s="4"/>
    </row>
    <row r="974" spans="1:6" ht="15.75" x14ac:dyDescent="0.3">
      <c r="A974" s="4"/>
      <c r="B974" s="4"/>
      <c r="C974" s="4"/>
      <c r="D974" s="4"/>
      <c r="E974" s="4"/>
      <c r="F974" s="4"/>
    </row>
    <row r="975" spans="1:6" ht="15.75" x14ac:dyDescent="0.3">
      <c r="A975" s="4"/>
      <c r="B975" s="4"/>
      <c r="C975" s="4"/>
      <c r="D975" s="4"/>
      <c r="E975" s="4"/>
      <c r="F975" s="4"/>
    </row>
    <row r="976" spans="1:6" ht="15.75" x14ac:dyDescent="0.3">
      <c r="A976" s="4"/>
      <c r="B976" s="4"/>
      <c r="C976" s="4"/>
      <c r="D976" s="4"/>
      <c r="E976" s="4"/>
      <c r="F976" s="4"/>
    </row>
    <row r="977" spans="1:6" ht="15.75" x14ac:dyDescent="0.3">
      <c r="A977" s="4"/>
      <c r="B977" s="4"/>
      <c r="C977" s="4"/>
      <c r="D977" s="4"/>
      <c r="E977" s="4"/>
      <c r="F977" s="4"/>
    </row>
    <row r="978" spans="1:6" ht="15.75" x14ac:dyDescent="0.3">
      <c r="A978" s="4"/>
      <c r="B978" s="4"/>
      <c r="C978" s="4"/>
      <c r="D978" s="4"/>
      <c r="E978" s="4"/>
      <c r="F978" s="4"/>
    </row>
    <row r="979" spans="1:6" ht="15.75" x14ac:dyDescent="0.3">
      <c r="A979" s="4"/>
      <c r="B979" s="4"/>
      <c r="C979" s="4"/>
      <c r="D979" s="4"/>
      <c r="E979" s="4"/>
      <c r="F979" s="4"/>
    </row>
    <row r="980" spans="1:6" ht="15.75" x14ac:dyDescent="0.3">
      <c r="A980" s="4"/>
      <c r="B980" s="4"/>
      <c r="C980" s="4"/>
      <c r="D980" s="4"/>
      <c r="E980" s="4"/>
      <c r="F980" s="4"/>
    </row>
    <row r="981" spans="1:6" ht="15.75" x14ac:dyDescent="0.3">
      <c r="A981" s="4"/>
      <c r="B981" s="4"/>
      <c r="C981" s="4"/>
      <c r="D981" s="4"/>
      <c r="E981" s="4"/>
      <c r="F981" s="4"/>
    </row>
    <row r="982" spans="1:6" ht="15.75" x14ac:dyDescent="0.3">
      <c r="A982" s="4"/>
      <c r="B982" s="4"/>
      <c r="C982" s="4"/>
      <c r="D982" s="4"/>
      <c r="E982" s="4"/>
      <c r="F982" s="4"/>
    </row>
    <row r="983" spans="1:6" ht="15.75" x14ac:dyDescent="0.3">
      <c r="A983" s="4"/>
      <c r="B983" s="4"/>
      <c r="C983" s="4"/>
      <c r="D983" s="4"/>
      <c r="E983" s="4"/>
      <c r="F983" s="4"/>
    </row>
    <row r="984" spans="1:6" ht="15.75" x14ac:dyDescent="0.3">
      <c r="A984" s="4"/>
      <c r="B984" s="4"/>
      <c r="C984" s="4"/>
      <c r="D984" s="4"/>
      <c r="E984" s="4"/>
      <c r="F984" s="4"/>
    </row>
    <row r="985" spans="1:6" ht="15.75" x14ac:dyDescent="0.3">
      <c r="A985" s="4"/>
      <c r="B985" s="4"/>
      <c r="C985" s="4"/>
      <c r="D985" s="4"/>
      <c r="E985" s="4"/>
      <c r="F985" s="4"/>
    </row>
    <row r="986" spans="1:6" ht="15.75" x14ac:dyDescent="0.3">
      <c r="A986" s="4"/>
      <c r="B986" s="4"/>
      <c r="C986" s="4"/>
      <c r="D986" s="4"/>
      <c r="E986" s="4"/>
      <c r="F986" s="4"/>
    </row>
    <row r="987" spans="1:6" ht="15.75" x14ac:dyDescent="0.3">
      <c r="A987" s="4"/>
      <c r="B987" s="4"/>
      <c r="C987" s="4"/>
      <c r="D987" s="4"/>
      <c r="E987" s="4"/>
      <c r="F987" s="4"/>
    </row>
    <row r="988" spans="1:6" ht="15.75" x14ac:dyDescent="0.3">
      <c r="A988" s="4"/>
      <c r="B988" s="4"/>
      <c r="C988" s="4"/>
      <c r="D988" s="4"/>
      <c r="E988" s="4"/>
      <c r="F988" s="4"/>
    </row>
    <row r="989" spans="1:6" ht="15.75" x14ac:dyDescent="0.3">
      <c r="A989" s="4"/>
      <c r="B989" s="4"/>
      <c r="C989" s="4"/>
      <c r="D989" s="4"/>
      <c r="E989" s="4"/>
      <c r="F989" s="4"/>
    </row>
    <row r="990" spans="1:6" ht="15.75" x14ac:dyDescent="0.3">
      <c r="A990" s="4"/>
      <c r="B990" s="4"/>
      <c r="C990" s="4"/>
      <c r="D990" s="4"/>
      <c r="E990" s="4"/>
      <c r="F990" s="4"/>
    </row>
    <row r="991" spans="1:6" ht="15.75" x14ac:dyDescent="0.3">
      <c r="A991" s="4"/>
      <c r="B991" s="4"/>
      <c r="C991" s="4"/>
      <c r="D991" s="4"/>
      <c r="E991" s="4"/>
      <c r="F991" s="4"/>
    </row>
    <row r="992" spans="1:6" ht="15.75" x14ac:dyDescent="0.3">
      <c r="A992" s="4"/>
      <c r="B992" s="4"/>
      <c r="C992" s="4"/>
      <c r="D992" s="4"/>
      <c r="E992" s="4"/>
      <c r="F992" s="4"/>
    </row>
    <row r="993" spans="1:6" ht="15.75" x14ac:dyDescent="0.3">
      <c r="A993" s="4"/>
      <c r="B993" s="4"/>
      <c r="C993" s="4"/>
      <c r="D993" s="4"/>
      <c r="E993" s="4"/>
      <c r="F993" s="4"/>
    </row>
    <row r="994" spans="1:6" ht="15.75" x14ac:dyDescent="0.3">
      <c r="A994" s="4"/>
      <c r="B994" s="4"/>
      <c r="C994" s="4"/>
      <c r="D994" s="4"/>
      <c r="E994" s="4"/>
      <c r="F994" s="4"/>
    </row>
    <row r="995" spans="1:6" ht="15.75" x14ac:dyDescent="0.3">
      <c r="A995" s="4"/>
      <c r="B995" s="4"/>
      <c r="C995" s="4"/>
      <c r="D995" s="4"/>
      <c r="E995" s="4"/>
      <c r="F995" s="4"/>
    </row>
    <row r="996" spans="1:6" ht="15.75" x14ac:dyDescent="0.3">
      <c r="A996" s="4"/>
      <c r="B996" s="4"/>
      <c r="C996" s="4"/>
      <c r="D996" s="4"/>
      <c r="E996" s="4"/>
      <c r="F996" s="4"/>
    </row>
    <row r="997" spans="1:6" ht="15.75" x14ac:dyDescent="0.3">
      <c r="A997" s="4"/>
      <c r="B997" s="4"/>
      <c r="C997" s="4"/>
      <c r="D997" s="4"/>
      <c r="E997" s="4"/>
      <c r="F997" s="4"/>
    </row>
    <row r="998" spans="1:6" ht="15.75" x14ac:dyDescent="0.3">
      <c r="A998" s="4"/>
      <c r="B998" s="4"/>
      <c r="C998" s="4"/>
      <c r="D998" s="4"/>
      <c r="E998" s="4"/>
      <c r="F998" s="4"/>
    </row>
    <row r="999" spans="1:6" ht="15.75" x14ac:dyDescent="0.3">
      <c r="A999" s="4"/>
      <c r="B999" s="4"/>
      <c r="C999" s="4"/>
      <c r="D999" s="4"/>
      <c r="E999" s="4"/>
      <c r="F999" s="4"/>
    </row>
    <row r="1000" spans="1:6" ht="15.75" x14ac:dyDescent="0.3">
      <c r="A1000" s="4"/>
      <c r="B1000" s="4"/>
      <c r="C1000" s="4"/>
      <c r="D1000" s="4"/>
      <c r="E1000" s="4"/>
      <c r="F1000" s="4"/>
    </row>
    <row r="1001" spans="1:6" ht="15.75" x14ac:dyDescent="0.3">
      <c r="A1001" s="4"/>
      <c r="B1001" s="4"/>
      <c r="C1001" s="4"/>
      <c r="D1001" s="4"/>
      <c r="E1001" s="4"/>
      <c r="F1001" s="4"/>
    </row>
    <row r="1002" spans="1:6" ht="15.75" x14ac:dyDescent="0.3">
      <c r="A1002" s="4"/>
      <c r="B1002" s="4"/>
      <c r="C1002" s="4"/>
      <c r="D1002" s="4"/>
      <c r="E1002" s="4"/>
      <c r="F1002" s="4"/>
    </row>
    <row r="1003" spans="1:6" ht="15.75" x14ac:dyDescent="0.3">
      <c r="A1003" s="4"/>
      <c r="B1003" s="4"/>
      <c r="C1003" s="4"/>
      <c r="D1003" s="4"/>
      <c r="E1003" s="4"/>
      <c r="F1003" s="4"/>
    </row>
    <row r="1004" spans="1:6" ht="15.75" x14ac:dyDescent="0.3">
      <c r="A1004" s="4"/>
      <c r="B1004" s="4"/>
      <c r="C1004" s="4"/>
      <c r="D1004" s="4"/>
      <c r="E1004" s="4"/>
      <c r="F1004" s="4"/>
    </row>
    <row r="1005" spans="1:6" ht="15.75" x14ac:dyDescent="0.3">
      <c r="A1005" s="4"/>
      <c r="B1005" s="4"/>
      <c r="C1005" s="4"/>
      <c r="D1005" s="4"/>
      <c r="E1005" s="4"/>
      <c r="F1005" s="4"/>
    </row>
    <row r="1006" spans="1:6" ht="15.75" x14ac:dyDescent="0.3">
      <c r="A1006" s="4"/>
      <c r="B1006" s="4"/>
      <c r="C1006" s="4"/>
      <c r="D1006" s="4"/>
      <c r="E1006" s="4"/>
      <c r="F1006" s="4"/>
    </row>
    <row r="1007" spans="1:6" ht="15.75" x14ac:dyDescent="0.3">
      <c r="A1007" s="4"/>
      <c r="B1007" s="4"/>
      <c r="C1007" s="4"/>
      <c r="D1007" s="4"/>
      <c r="E1007" s="4"/>
      <c r="F1007" s="4"/>
    </row>
    <row r="1008" spans="1:6" ht="15.75" x14ac:dyDescent="0.3">
      <c r="A1008" s="4"/>
      <c r="B1008" s="4"/>
      <c r="C1008" s="4"/>
      <c r="D1008" s="4"/>
      <c r="E1008" s="4"/>
      <c r="F1008" s="4"/>
    </row>
    <row r="1009" spans="1:6" ht="15.75" x14ac:dyDescent="0.3">
      <c r="A1009" s="4"/>
      <c r="B1009" s="4"/>
      <c r="C1009" s="4"/>
      <c r="D1009" s="4"/>
      <c r="E1009" s="4"/>
      <c r="F1009" s="4"/>
    </row>
    <row r="1010" spans="1:6" ht="15.75" x14ac:dyDescent="0.3">
      <c r="A1010" s="4"/>
      <c r="B1010" s="4"/>
      <c r="C1010" s="4"/>
      <c r="D1010" s="4"/>
      <c r="E1010" s="4"/>
      <c r="F1010" s="4"/>
    </row>
    <row r="1011" spans="1:6" ht="15.75" x14ac:dyDescent="0.3">
      <c r="A1011" s="4"/>
      <c r="B1011" s="4"/>
      <c r="C1011" s="4"/>
      <c r="D1011" s="4"/>
      <c r="E1011" s="4"/>
      <c r="F1011" s="4"/>
    </row>
    <row r="1012" spans="1:6" ht="15.75" x14ac:dyDescent="0.3">
      <c r="A1012" s="4"/>
      <c r="B1012" s="4"/>
      <c r="C1012" s="4"/>
      <c r="D1012" s="4"/>
      <c r="E1012" s="4"/>
      <c r="F1012" s="4"/>
    </row>
    <row r="1013" spans="1:6" ht="15.75" x14ac:dyDescent="0.3">
      <c r="A1013" s="4"/>
      <c r="B1013" s="4"/>
      <c r="C1013" s="4"/>
      <c r="D1013" s="4"/>
      <c r="E1013" s="4"/>
      <c r="F1013" s="4"/>
    </row>
    <row r="1014" spans="1:6" ht="15.75" x14ac:dyDescent="0.3">
      <c r="A1014" s="4"/>
      <c r="B1014" s="4"/>
      <c r="C1014" s="4"/>
      <c r="D1014" s="4"/>
      <c r="E1014" s="4"/>
      <c r="F1014" s="4"/>
    </row>
    <row r="1015" spans="1:6" ht="15.75" x14ac:dyDescent="0.3">
      <c r="A1015" s="4"/>
      <c r="B1015" s="4"/>
      <c r="C1015" s="4"/>
      <c r="D1015" s="4"/>
      <c r="E1015" s="4"/>
      <c r="F1015" s="4"/>
    </row>
    <row r="1016" spans="1:6" ht="15.75" x14ac:dyDescent="0.3">
      <c r="A1016" s="4"/>
      <c r="B1016" s="4"/>
      <c r="C1016" s="4"/>
      <c r="D1016" s="4"/>
      <c r="E1016" s="4"/>
      <c r="F1016" s="4"/>
    </row>
    <row r="1017" spans="1:6" ht="15.75" x14ac:dyDescent="0.3">
      <c r="A1017" s="4"/>
      <c r="B1017" s="4"/>
      <c r="C1017" s="4"/>
      <c r="D1017" s="4"/>
      <c r="E1017" s="4"/>
      <c r="F1017" s="4"/>
    </row>
    <row r="1018" spans="1:6" ht="15.75" x14ac:dyDescent="0.3">
      <c r="A1018" s="4"/>
      <c r="B1018" s="4"/>
      <c r="C1018" s="4"/>
      <c r="D1018" s="4"/>
      <c r="E1018" s="4"/>
      <c r="F1018" s="4"/>
    </row>
    <row r="1019" spans="1:6" ht="15.75" x14ac:dyDescent="0.3">
      <c r="A1019" s="4"/>
      <c r="B1019" s="4"/>
      <c r="C1019" s="4"/>
      <c r="D1019" s="4"/>
      <c r="E1019" s="4"/>
      <c r="F1019" s="4"/>
    </row>
    <row r="1020" spans="1:6" ht="15.75" x14ac:dyDescent="0.3">
      <c r="A1020" s="4"/>
      <c r="B1020" s="4"/>
      <c r="C1020" s="4"/>
      <c r="D1020" s="4"/>
      <c r="E1020" s="4"/>
      <c r="F1020" s="4"/>
    </row>
    <row r="1021" spans="1:6" ht="15.75" x14ac:dyDescent="0.3">
      <c r="A1021" s="4"/>
      <c r="B1021" s="4"/>
      <c r="C1021" s="4"/>
      <c r="D1021" s="4"/>
      <c r="E1021" s="4"/>
      <c r="F1021" s="4"/>
    </row>
    <row r="1022" spans="1:6" ht="15.75" x14ac:dyDescent="0.3">
      <c r="A1022" s="4"/>
      <c r="B1022" s="4"/>
      <c r="C1022" s="4"/>
      <c r="D1022" s="4"/>
      <c r="E1022" s="4"/>
      <c r="F1022" s="4"/>
    </row>
    <row r="1023" spans="1:6" ht="15.75" x14ac:dyDescent="0.3">
      <c r="A1023" s="4"/>
      <c r="B1023" s="4"/>
      <c r="C1023" s="4"/>
      <c r="D1023" s="4"/>
      <c r="E1023" s="4"/>
      <c r="F1023" s="4"/>
    </row>
    <row r="1024" spans="1:6" ht="15.75" x14ac:dyDescent="0.3">
      <c r="A1024" s="4"/>
      <c r="B1024" s="4"/>
      <c r="C1024" s="4"/>
      <c r="D1024" s="4"/>
      <c r="E1024" s="4"/>
      <c r="F1024" s="4"/>
    </row>
    <row r="1025" spans="1:6" ht="15.75" x14ac:dyDescent="0.3">
      <c r="A1025" s="4"/>
      <c r="B1025" s="4"/>
      <c r="C1025" s="4"/>
      <c r="D1025" s="4"/>
      <c r="E1025" s="4"/>
      <c r="F1025" s="4"/>
    </row>
    <row r="1026" spans="1:6" ht="15.75" x14ac:dyDescent="0.3">
      <c r="A1026" s="4"/>
      <c r="B1026" s="4"/>
      <c r="C1026" s="4"/>
      <c r="D1026" s="4"/>
      <c r="E1026" s="4"/>
      <c r="F1026" s="4"/>
    </row>
    <row r="1027" spans="1:6" ht="15.75" x14ac:dyDescent="0.3">
      <c r="A1027" s="4"/>
      <c r="B1027" s="4"/>
      <c r="C1027" s="4"/>
      <c r="D1027" s="4"/>
      <c r="E1027" s="4"/>
      <c r="F1027" s="4"/>
    </row>
    <row r="1028" spans="1:6" ht="15.75" x14ac:dyDescent="0.3">
      <c r="A1028" s="4"/>
      <c r="B1028" s="4"/>
      <c r="C1028" s="4"/>
      <c r="D1028" s="4"/>
      <c r="E1028" s="4"/>
      <c r="F1028" s="4"/>
    </row>
    <row r="1029" spans="1:6" ht="15.75" x14ac:dyDescent="0.3">
      <c r="A1029" s="4"/>
      <c r="B1029" s="4"/>
      <c r="C1029" s="4"/>
      <c r="D1029" s="4"/>
      <c r="E1029" s="4"/>
      <c r="F1029" s="4"/>
    </row>
    <row r="1030" spans="1:6" ht="15.75" x14ac:dyDescent="0.3">
      <c r="A1030" s="4"/>
      <c r="B1030" s="4"/>
      <c r="C1030" s="4"/>
      <c r="D1030" s="4"/>
      <c r="E1030" s="4"/>
      <c r="F1030" s="4"/>
    </row>
    <row r="1031" spans="1:6" ht="15.75" x14ac:dyDescent="0.3">
      <c r="A1031" s="4"/>
      <c r="B1031" s="4"/>
      <c r="C1031" s="4"/>
      <c r="D1031" s="4"/>
      <c r="E1031" s="4"/>
      <c r="F1031" s="4"/>
    </row>
    <row r="1032" spans="1:6" ht="15.75" x14ac:dyDescent="0.3">
      <c r="A1032" s="4"/>
      <c r="B1032" s="4"/>
      <c r="C1032" s="4"/>
      <c r="D1032" s="4"/>
      <c r="E1032" s="4"/>
      <c r="F1032" s="4"/>
    </row>
    <row r="1033" spans="1:6" ht="15.75" x14ac:dyDescent="0.3">
      <c r="A1033" s="4"/>
      <c r="B1033" s="4"/>
      <c r="C1033" s="4"/>
      <c r="D1033" s="4"/>
      <c r="E1033" s="4"/>
      <c r="F1033" s="4"/>
    </row>
    <row r="1034" spans="1:6" ht="15.75" x14ac:dyDescent="0.3">
      <c r="A1034" s="4"/>
      <c r="B1034" s="4"/>
      <c r="C1034" s="4"/>
      <c r="D1034" s="4"/>
      <c r="E1034" s="4"/>
      <c r="F1034" s="4"/>
    </row>
    <row r="1035" spans="1:6" ht="15.75" x14ac:dyDescent="0.3">
      <c r="A1035" s="4"/>
      <c r="B1035" s="4"/>
      <c r="C1035" s="4"/>
      <c r="D1035" s="4"/>
      <c r="E1035" s="4"/>
      <c r="F1035" s="4"/>
    </row>
    <row r="1036" spans="1:6" ht="15.75" x14ac:dyDescent="0.3">
      <c r="A1036" s="4"/>
      <c r="B1036" s="4"/>
      <c r="C1036" s="4"/>
      <c r="D1036" s="4"/>
      <c r="E1036" s="4"/>
      <c r="F1036" s="4"/>
    </row>
    <row r="1037" spans="1:6" ht="15.75" x14ac:dyDescent="0.3">
      <c r="A1037" s="4"/>
      <c r="B1037" s="4"/>
      <c r="C1037" s="4"/>
      <c r="D1037" s="4"/>
      <c r="E1037" s="4"/>
      <c r="F1037" s="4"/>
    </row>
    <row r="1038" spans="1:6" ht="15.75" x14ac:dyDescent="0.3">
      <c r="A1038" s="4"/>
      <c r="B1038" s="4"/>
      <c r="C1038" s="4"/>
      <c r="D1038" s="4"/>
      <c r="E1038" s="4"/>
      <c r="F1038" s="4"/>
    </row>
    <row r="1039" spans="1:6" ht="15.75" x14ac:dyDescent="0.3">
      <c r="A1039" s="4"/>
      <c r="B1039" s="4"/>
      <c r="C1039" s="4"/>
      <c r="D1039" s="4"/>
      <c r="E1039" s="4"/>
      <c r="F1039" s="4"/>
    </row>
    <row r="1040" spans="1:6" ht="15.75" x14ac:dyDescent="0.3">
      <c r="A1040" s="4"/>
      <c r="B1040" s="4"/>
      <c r="C1040" s="4"/>
      <c r="D1040" s="4"/>
      <c r="E1040" s="4"/>
      <c r="F1040" s="4"/>
    </row>
    <row r="1041" spans="1:6" ht="15.75" x14ac:dyDescent="0.3">
      <c r="A1041" s="4"/>
      <c r="B1041" s="4"/>
      <c r="C1041" s="4"/>
      <c r="D1041" s="4"/>
      <c r="E1041" s="4"/>
      <c r="F1041" s="4"/>
    </row>
    <row r="1042" spans="1:6" ht="15.75" x14ac:dyDescent="0.3">
      <c r="A1042" s="4"/>
      <c r="B1042" s="4"/>
      <c r="C1042" s="4"/>
      <c r="D1042" s="4"/>
      <c r="E1042" s="4"/>
      <c r="F1042" s="4"/>
    </row>
    <row r="1043" spans="1:6" ht="15.75" x14ac:dyDescent="0.3">
      <c r="A1043" s="4"/>
      <c r="B1043" s="4"/>
      <c r="C1043" s="4"/>
      <c r="D1043" s="4"/>
      <c r="E1043" s="4"/>
      <c r="F1043" s="4"/>
    </row>
    <row r="1044" spans="1:6" ht="15.75" x14ac:dyDescent="0.3">
      <c r="A1044" s="4"/>
      <c r="B1044" s="4"/>
      <c r="C1044" s="4"/>
      <c r="D1044" s="4"/>
      <c r="E1044" s="4"/>
      <c r="F1044" s="4"/>
    </row>
    <row r="1045" spans="1:6" ht="15.75" x14ac:dyDescent="0.3">
      <c r="A1045" s="4"/>
      <c r="B1045" s="4"/>
      <c r="C1045" s="4"/>
      <c r="D1045" s="4"/>
      <c r="E1045" s="4"/>
      <c r="F1045" s="4"/>
    </row>
    <row r="1046" spans="1:6" ht="15.75" x14ac:dyDescent="0.3">
      <c r="A1046" s="4"/>
      <c r="B1046" s="4"/>
      <c r="C1046" s="4"/>
      <c r="D1046" s="4"/>
      <c r="E1046" s="4"/>
      <c r="F1046" s="4"/>
    </row>
    <row r="1047" spans="1:6" ht="15.75" x14ac:dyDescent="0.3">
      <c r="A1047" s="4"/>
      <c r="B1047" s="4"/>
      <c r="C1047" s="4"/>
      <c r="D1047" s="4"/>
      <c r="E1047" s="4"/>
      <c r="F1047" s="4"/>
    </row>
    <row r="1048" spans="1:6" ht="15.75" x14ac:dyDescent="0.3">
      <c r="A1048" s="4"/>
      <c r="B1048" s="4"/>
      <c r="C1048" s="4"/>
      <c r="D1048" s="4"/>
      <c r="E1048" s="4"/>
      <c r="F1048" s="4"/>
    </row>
    <row r="1049" spans="1:6" ht="15.75" x14ac:dyDescent="0.3">
      <c r="A1049" s="4"/>
      <c r="B1049" s="4"/>
      <c r="C1049" s="4"/>
      <c r="D1049" s="4"/>
      <c r="E1049" s="4"/>
      <c r="F1049" s="4"/>
    </row>
    <row r="1050" spans="1:6" ht="15.75" x14ac:dyDescent="0.3">
      <c r="A1050" s="4"/>
      <c r="B1050" s="4"/>
      <c r="C1050" s="4"/>
      <c r="D1050" s="4"/>
      <c r="E1050" s="4"/>
      <c r="F1050" s="4"/>
    </row>
    <row r="1051" spans="1:6" ht="15.75" x14ac:dyDescent="0.3">
      <c r="A1051" s="4"/>
      <c r="B1051" s="4"/>
      <c r="C1051" s="4"/>
      <c r="D1051" s="4"/>
      <c r="E1051" s="4"/>
      <c r="F1051" s="4"/>
    </row>
    <row r="1052" spans="1:6" ht="15.75" x14ac:dyDescent="0.3">
      <c r="A1052" s="4"/>
      <c r="B1052" s="4"/>
      <c r="C1052" s="4"/>
      <c r="D1052" s="4"/>
      <c r="E1052" s="4"/>
      <c r="F1052" s="4"/>
    </row>
    <row r="1053" spans="1:6" ht="15.75" x14ac:dyDescent="0.3">
      <c r="A1053" s="4"/>
      <c r="B1053" s="4"/>
      <c r="C1053" s="4"/>
      <c r="D1053" s="4"/>
      <c r="E1053" s="4"/>
      <c r="F1053" s="4"/>
    </row>
    <row r="1054" spans="1:6" ht="15.75" x14ac:dyDescent="0.3">
      <c r="A1054" s="4"/>
      <c r="B1054" s="4"/>
      <c r="C1054" s="4"/>
      <c r="D1054" s="4"/>
      <c r="E1054" s="4"/>
      <c r="F1054" s="4"/>
    </row>
    <row r="1055" spans="1:6" ht="15.75" x14ac:dyDescent="0.3">
      <c r="A1055" s="4"/>
      <c r="B1055" s="4"/>
      <c r="C1055" s="4"/>
      <c r="D1055" s="4"/>
      <c r="E1055" s="4"/>
      <c r="F1055" s="4"/>
    </row>
    <row r="1056" spans="1:6" ht="15.75" x14ac:dyDescent="0.3">
      <c r="A1056" s="4"/>
      <c r="B1056" s="4"/>
      <c r="C1056" s="4"/>
      <c r="D1056" s="4"/>
      <c r="E1056" s="4"/>
      <c r="F1056" s="4"/>
    </row>
    <row r="1057" spans="1:6" ht="15.75" x14ac:dyDescent="0.3">
      <c r="A1057" s="4"/>
      <c r="B1057" s="4"/>
      <c r="C1057" s="4"/>
      <c r="D1057" s="4"/>
      <c r="E1057" s="4"/>
      <c r="F1057" s="4"/>
    </row>
    <row r="1058" spans="1:6" ht="15.75" x14ac:dyDescent="0.3">
      <c r="A1058" s="4"/>
      <c r="B1058" s="4"/>
      <c r="C1058" s="4"/>
      <c r="D1058" s="4"/>
      <c r="E1058" s="4"/>
      <c r="F1058" s="4"/>
    </row>
    <row r="1059" spans="1:6" ht="15.75" x14ac:dyDescent="0.3">
      <c r="A1059" s="4"/>
      <c r="B1059" s="4"/>
      <c r="C1059" s="4"/>
      <c r="D1059" s="4"/>
      <c r="E1059" s="4"/>
      <c r="F1059" s="4"/>
    </row>
    <row r="1060" spans="1:6" ht="15.75" x14ac:dyDescent="0.3">
      <c r="A1060" s="4"/>
      <c r="B1060" s="4"/>
      <c r="C1060" s="4"/>
      <c r="D1060" s="4"/>
      <c r="E1060" s="4"/>
      <c r="F1060" s="4"/>
    </row>
    <row r="1061" spans="1:6" ht="15.75" x14ac:dyDescent="0.3">
      <c r="A1061" s="4"/>
      <c r="B1061" s="4"/>
      <c r="C1061" s="4"/>
      <c r="D1061" s="4"/>
      <c r="E1061" s="4"/>
      <c r="F1061" s="4"/>
    </row>
    <row r="1062" spans="1:6" ht="15.75" x14ac:dyDescent="0.3">
      <c r="A1062" s="4"/>
      <c r="B1062" s="4"/>
      <c r="C1062" s="4"/>
      <c r="D1062" s="4"/>
      <c r="E1062" s="4"/>
      <c r="F1062" s="4"/>
    </row>
    <row r="1063" spans="1:6" ht="15.75" x14ac:dyDescent="0.3">
      <c r="A1063" s="4"/>
      <c r="B1063" s="4"/>
      <c r="C1063" s="4"/>
      <c r="D1063" s="4"/>
      <c r="E1063" s="4"/>
      <c r="F1063" s="4"/>
    </row>
    <row r="1064" spans="1:6" ht="15.75" x14ac:dyDescent="0.3">
      <c r="A1064" s="4"/>
      <c r="B1064" s="4"/>
      <c r="C1064" s="4"/>
      <c r="D1064" s="4"/>
      <c r="E1064" s="4"/>
      <c r="F1064" s="4"/>
    </row>
    <row r="1065" spans="1:6" ht="15.75" x14ac:dyDescent="0.3">
      <c r="A1065" s="4"/>
      <c r="B1065" s="4"/>
      <c r="C1065" s="4"/>
      <c r="D1065" s="4"/>
      <c r="E1065" s="4"/>
      <c r="F1065" s="4"/>
    </row>
    <row r="1066" spans="1:6" ht="15.75" x14ac:dyDescent="0.3">
      <c r="A1066" s="4"/>
      <c r="B1066" s="4"/>
      <c r="C1066" s="4"/>
      <c r="D1066" s="4"/>
      <c r="E1066" s="4"/>
      <c r="F1066" s="4"/>
    </row>
    <row r="1067" spans="1:6" ht="15.75" x14ac:dyDescent="0.3">
      <c r="A1067" s="4"/>
      <c r="B1067" s="4"/>
      <c r="C1067" s="4"/>
      <c r="D1067" s="4"/>
      <c r="E1067" s="4"/>
      <c r="F1067" s="4"/>
    </row>
    <row r="1068" spans="1:6" ht="15.75" x14ac:dyDescent="0.3">
      <c r="A1068" s="4"/>
      <c r="B1068" s="4"/>
      <c r="C1068" s="4"/>
      <c r="D1068" s="4"/>
      <c r="E1068" s="4"/>
      <c r="F1068" s="4"/>
    </row>
    <row r="1069" spans="1:6" ht="15.75" x14ac:dyDescent="0.3">
      <c r="A1069" s="4"/>
      <c r="B1069" s="4"/>
      <c r="C1069" s="4"/>
      <c r="D1069" s="4"/>
      <c r="E1069" s="4"/>
      <c r="F1069" s="4"/>
    </row>
    <row r="1070" spans="1:6" ht="15.75" x14ac:dyDescent="0.3">
      <c r="A1070" s="4"/>
      <c r="B1070" s="4"/>
      <c r="C1070" s="4"/>
      <c r="D1070" s="4"/>
      <c r="E1070" s="4"/>
      <c r="F1070" s="4"/>
    </row>
    <row r="1071" spans="1:6" ht="15.75" x14ac:dyDescent="0.3">
      <c r="A1071" s="4"/>
      <c r="B1071" s="4"/>
      <c r="C1071" s="4"/>
      <c r="D1071" s="4"/>
      <c r="E1071" s="4"/>
      <c r="F1071" s="4"/>
    </row>
    <row r="1072" spans="1:6" ht="15.75" x14ac:dyDescent="0.3">
      <c r="A1072" s="4"/>
      <c r="B1072" s="4"/>
      <c r="C1072" s="4"/>
      <c r="D1072" s="4"/>
      <c r="E1072" s="4"/>
      <c r="F1072" s="4"/>
    </row>
    <row r="1073" spans="1:6" ht="15.75" x14ac:dyDescent="0.3">
      <c r="A1073" s="4"/>
      <c r="B1073" s="4"/>
      <c r="C1073" s="4"/>
      <c r="D1073" s="4"/>
      <c r="E1073" s="4"/>
      <c r="F1073" s="4"/>
    </row>
    <row r="1074" spans="1:6" ht="15.75" x14ac:dyDescent="0.3">
      <c r="A1074" s="4"/>
      <c r="B1074" s="4"/>
      <c r="C1074" s="4"/>
      <c r="D1074" s="4"/>
      <c r="E1074" s="4"/>
      <c r="F1074" s="4"/>
    </row>
    <row r="1075" spans="1:6" ht="15.75" x14ac:dyDescent="0.3">
      <c r="A1075" s="4"/>
      <c r="B1075" s="4"/>
      <c r="C1075" s="4"/>
      <c r="D1075" s="4"/>
      <c r="E1075" s="4"/>
      <c r="F1075" s="4"/>
    </row>
    <row r="1076" spans="1:6" ht="15.75" x14ac:dyDescent="0.3">
      <c r="A1076" s="4"/>
      <c r="B1076" s="4"/>
      <c r="C1076" s="4"/>
      <c r="D1076" s="4"/>
      <c r="E1076" s="4"/>
      <c r="F1076" s="4"/>
    </row>
    <row r="1077" spans="1:6" ht="15.75" x14ac:dyDescent="0.3">
      <c r="A1077" s="4"/>
      <c r="B1077" s="4"/>
      <c r="C1077" s="4"/>
      <c r="D1077" s="4"/>
      <c r="E1077" s="4"/>
      <c r="F1077" s="4"/>
    </row>
    <row r="1078" spans="1:6" ht="15.75" x14ac:dyDescent="0.3">
      <c r="A1078" s="4"/>
      <c r="B1078" s="4"/>
      <c r="C1078" s="4"/>
      <c r="D1078" s="4"/>
      <c r="E1078" s="4"/>
      <c r="F1078" s="4"/>
    </row>
    <row r="1079" spans="1:6" ht="15.75" x14ac:dyDescent="0.3">
      <c r="A1079" s="4"/>
      <c r="B1079" s="4"/>
      <c r="C1079" s="4"/>
      <c r="D1079" s="4"/>
      <c r="E1079" s="4"/>
      <c r="F1079" s="4"/>
    </row>
    <row r="1080" spans="1:6" ht="15.75" x14ac:dyDescent="0.3">
      <c r="A1080" s="4"/>
      <c r="B1080" s="4"/>
      <c r="C1080" s="4"/>
      <c r="D1080" s="4"/>
      <c r="E1080" s="4"/>
      <c r="F1080" s="4"/>
    </row>
    <row r="1081" spans="1:6" ht="15.75" x14ac:dyDescent="0.3">
      <c r="A1081" s="4"/>
      <c r="B1081" s="4"/>
      <c r="C1081" s="4"/>
      <c r="D1081" s="4"/>
      <c r="E1081" s="4"/>
      <c r="F1081" s="4"/>
    </row>
    <row r="1082" spans="1:6" ht="15.75" x14ac:dyDescent="0.3">
      <c r="A1082" s="4"/>
      <c r="B1082" s="4"/>
      <c r="C1082" s="4"/>
      <c r="D1082" s="4"/>
      <c r="E1082" s="4"/>
      <c r="F1082" s="4"/>
    </row>
    <row r="1083" spans="1:6" ht="15.75" x14ac:dyDescent="0.3">
      <c r="A1083" s="4"/>
      <c r="B1083" s="4"/>
      <c r="C1083" s="4"/>
      <c r="D1083" s="4"/>
      <c r="E1083" s="4"/>
      <c r="F1083" s="4"/>
    </row>
    <row r="1084" spans="1:6" ht="15.75" x14ac:dyDescent="0.3">
      <c r="A1084" s="4"/>
      <c r="B1084" s="4"/>
      <c r="C1084" s="4"/>
      <c r="D1084" s="4"/>
      <c r="E1084" s="4"/>
      <c r="F1084" s="4"/>
    </row>
    <row r="1085" spans="1:6" ht="15.75" x14ac:dyDescent="0.3">
      <c r="A1085" s="4"/>
      <c r="B1085" s="4"/>
      <c r="C1085" s="4"/>
      <c r="D1085" s="4"/>
      <c r="E1085" s="4"/>
      <c r="F1085" s="4"/>
    </row>
    <row r="1086" spans="1:6" ht="15.75" x14ac:dyDescent="0.3">
      <c r="A1086" s="4"/>
      <c r="B1086" s="4"/>
      <c r="C1086" s="4"/>
      <c r="D1086" s="4"/>
      <c r="E1086" s="4"/>
      <c r="F1086" s="4"/>
    </row>
    <row r="1087" spans="1:6" ht="15.75" x14ac:dyDescent="0.3">
      <c r="A1087" s="4"/>
      <c r="B1087" s="4"/>
      <c r="C1087" s="4"/>
      <c r="D1087" s="4"/>
      <c r="E1087" s="4"/>
      <c r="F1087" s="4"/>
    </row>
    <row r="1088" spans="1:6" ht="15.75" x14ac:dyDescent="0.3">
      <c r="A1088" s="4"/>
      <c r="B1088" s="4"/>
      <c r="C1088" s="4"/>
      <c r="D1088" s="4"/>
      <c r="E1088" s="4"/>
      <c r="F1088" s="4"/>
    </row>
    <row r="1089" spans="1:6" ht="15.75" x14ac:dyDescent="0.3">
      <c r="A1089" s="4"/>
      <c r="B1089" s="4"/>
      <c r="C1089" s="4"/>
      <c r="D1089" s="4"/>
      <c r="E1089" s="4"/>
      <c r="F1089" s="4"/>
    </row>
    <row r="1090" spans="1:6" ht="15.75" x14ac:dyDescent="0.3">
      <c r="A1090" s="4"/>
      <c r="B1090" s="4"/>
      <c r="C1090" s="4"/>
      <c r="D1090" s="4"/>
      <c r="E1090" s="4"/>
      <c r="F1090" s="4"/>
    </row>
    <row r="1091" spans="1:6" ht="15.75" x14ac:dyDescent="0.3">
      <c r="A1091" s="4"/>
      <c r="B1091" s="4"/>
      <c r="C1091" s="4"/>
      <c r="D1091" s="4"/>
      <c r="E1091" s="4"/>
      <c r="F1091" s="4"/>
    </row>
    <row r="1092" spans="1:6" ht="15.75" x14ac:dyDescent="0.3">
      <c r="A1092" s="4"/>
      <c r="B1092" s="4"/>
      <c r="C1092" s="4"/>
      <c r="D1092" s="4"/>
      <c r="E1092" s="4"/>
      <c r="F1092" s="4"/>
    </row>
    <row r="1093" spans="1:6" ht="15.75" x14ac:dyDescent="0.3">
      <c r="A1093" s="4"/>
      <c r="B1093" s="4"/>
      <c r="C1093" s="4"/>
      <c r="D1093" s="4"/>
      <c r="E1093" s="4"/>
      <c r="F1093" s="4"/>
    </row>
    <row r="1094" spans="1:6" ht="15.75" x14ac:dyDescent="0.3">
      <c r="A1094" s="4"/>
      <c r="B1094" s="4"/>
      <c r="C1094" s="4"/>
      <c r="D1094" s="4"/>
      <c r="E1094" s="4"/>
      <c r="F1094" s="4"/>
    </row>
    <row r="1095" spans="1:6" ht="15.75" x14ac:dyDescent="0.3">
      <c r="A1095" s="4"/>
      <c r="B1095" s="4"/>
      <c r="C1095" s="4"/>
      <c r="D1095" s="4"/>
      <c r="E1095" s="4"/>
      <c r="F1095" s="4"/>
    </row>
    <row r="1096" spans="1:6" ht="15.75" x14ac:dyDescent="0.3">
      <c r="A1096" s="4"/>
      <c r="B1096" s="4"/>
      <c r="C1096" s="4"/>
      <c r="D1096" s="4"/>
      <c r="E1096" s="4"/>
      <c r="F1096" s="4"/>
    </row>
    <row r="1097" spans="1:6" ht="15.75" x14ac:dyDescent="0.3">
      <c r="A1097" s="4"/>
      <c r="B1097" s="4"/>
      <c r="C1097" s="4"/>
      <c r="D1097" s="4"/>
      <c r="E1097" s="4"/>
      <c r="F1097" s="4"/>
    </row>
    <row r="1098" spans="1:6" ht="15.75" x14ac:dyDescent="0.3">
      <c r="A1098" s="4"/>
      <c r="B1098" s="4"/>
      <c r="C1098" s="4"/>
      <c r="D1098" s="4"/>
      <c r="E1098" s="4"/>
      <c r="F1098" s="4"/>
    </row>
    <row r="1099" spans="1:6" ht="15.75" x14ac:dyDescent="0.3">
      <c r="A1099" s="4"/>
      <c r="B1099" s="4"/>
      <c r="C1099" s="4"/>
      <c r="D1099" s="4"/>
      <c r="E1099" s="4"/>
      <c r="F1099" s="4"/>
    </row>
    <row r="1100" spans="1:6" ht="15.75" x14ac:dyDescent="0.3">
      <c r="A1100" s="4"/>
      <c r="B1100" s="4"/>
      <c r="C1100" s="4"/>
      <c r="D1100" s="4"/>
      <c r="E1100" s="4"/>
      <c r="F1100" s="4"/>
    </row>
    <row r="1101" spans="1:6" ht="15.75" x14ac:dyDescent="0.3">
      <c r="A1101" s="4"/>
      <c r="B1101" s="4"/>
      <c r="C1101" s="4"/>
      <c r="D1101" s="4"/>
      <c r="E1101" s="4"/>
      <c r="F1101" s="4"/>
    </row>
    <row r="1102" spans="1:6" ht="15.75" x14ac:dyDescent="0.3">
      <c r="A1102" s="4"/>
      <c r="B1102" s="4"/>
      <c r="C1102" s="4"/>
      <c r="D1102" s="4"/>
      <c r="E1102" s="4"/>
      <c r="F1102" s="4"/>
    </row>
    <row r="1103" spans="1:6" ht="15.75" x14ac:dyDescent="0.3">
      <c r="A1103" s="4"/>
      <c r="B1103" s="4"/>
      <c r="C1103" s="4"/>
      <c r="D1103" s="4"/>
      <c r="E1103" s="4"/>
      <c r="F1103" s="4"/>
    </row>
    <row r="1104" spans="1:6" ht="15.75" x14ac:dyDescent="0.3">
      <c r="A1104" s="4"/>
      <c r="B1104" s="4"/>
      <c r="C1104" s="4"/>
      <c r="D1104" s="4"/>
      <c r="E1104" s="4"/>
      <c r="F1104" s="4"/>
    </row>
    <row r="1105" spans="1:6" ht="15.75" x14ac:dyDescent="0.3">
      <c r="A1105" s="4"/>
      <c r="B1105" s="4"/>
      <c r="C1105" s="4"/>
      <c r="D1105" s="4"/>
      <c r="E1105" s="4"/>
      <c r="F1105" s="4"/>
    </row>
    <row r="1106" spans="1:6" ht="15.75" x14ac:dyDescent="0.3">
      <c r="A1106" s="4"/>
      <c r="B1106" s="4"/>
      <c r="C1106" s="4"/>
      <c r="D1106" s="4"/>
      <c r="E1106" s="4"/>
      <c r="F1106" s="4"/>
    </row>
    <row r="1107" spans="1:6" ht="15.75" x14ac:dyDescent="0.3">
      <c r="A1107" s="4"/>
      <c r="B1107" s="4"/>
      <c r="C1107" s="4"/>
      <c r="D1107" s="4"/>
      <c r="E1107" s="4"/>
      <c r="F1107" s="4"/>
    </row>
    <row r="1108" spans="1:6" ht="15.75" x14ac:dyDescent="0.3">
      <c r="A1108" s="4"/>
      <c r="B1108" s="4"/>
      <c r="C1108" s="4"/>
      <c r="D1108" s="4"/>
      <c r="E1108" s="4"/>
      <c r="F1108" s="4"/>
    </row>
    <row r="1109" spans="1:6" ht="15.75" x14ac:dyDescent="0.3">
      <c r="A1109" s="4"/>
      <c r="B1109" s="4"/>
      <c r="C1109" s="4"/>
      <c r="D1109" s="4"/>
      <c r="E1109" s="4"/>
      <c r="F1109" s="4"/>
    </row>
    <row r="1110" spans="1:6" ht="15.75" x14ac:dyDescent="0.3">
      <c r="A1110" s="4"/>
      <c r="B1110" s="4"/>
      <c r="C1110" s="4"/>
      <c r="D1110" s="4"/>
      <c r="E1110" s="4"/>
      <c r="F1110" s="4"/>
    </row>
    <row r="1111" spans="1:6" ht="15.75" x14ac:dyDescent="0.3">
      <c r="A1111" s="4"/>
      <c r="B1111" s="4"/>
      <c r="C1111" s="4"/>
      <c r="D1111" s="4"/>
      <c r="E1111" s="4"/>
      <c r="F1111" s="4"/>
    </row>
    <row r="1112" spans="1:6" ht="15.75" x14ac:dyDescent="0.3">
      <c r="A1112" s="4"/>
      <c r="B1112" s="4"/>
      <c r="C1112" s="4"/>
      <c r="D1112" s="4"/>
      <c r="E1112" s="4"/>
      <c r="F1112" s="4"/>
    </row>
    <row r="1113" spans="1:6" ht="15.75" x14ac:dyDescent="0.3">
      <c r="A1113" s="4"/>
      <c r="B1113" s="4"/>
      <c r="C1113" s="4"/>
      <c r="D1113" s="4"/>
      <c r="E1113" s="4"/>
      <c r="F1113" s="4"/>
    </row>
    <row r="1114" spans="1:6" ht="15.75" x14ac:dyDescent="0.3">
      <c r="A1114" s="4"/>
      <c r="B1114" s="4"/>
      <c r="C1114" s="4"/>
      <c r="D1114" s="4"/>
      <c r="E1114" s="4"/>
      <c r="F1114" s="4"/>
    </row>
    <row r="1115" spans="1:6" ht="15.75" x14ac:dyDescent="0.3">
      <c r="A1115" s="4"/>
      <c r="B1115" s="4"/>
      <c r="C1115" s="4"/>
      <c r="D1115" s="4"/>
      <c r="E1115" s="4"/>
      <c r="F1115" s="4"/>
    </row>
    <row r="1116" spans="1:6" ht="15.75" x14ac:dyDescent="0.3">
      <c r="A1116" s="4"/>
      <c r="B1116" s="4"/>
      <c r="C1116" s="4"/>
      <c r="D1116" s="4"/>
      <c r="E1116" s="4"/>
      <c r="F1116" s="4"/>
    </row>
    <row r="1117" spans="1:6" ht="15.75" x14ac:dyDescent="0.3">
      <c r="A1117" s="4"/>
      <c r="B1117" s="4"/>
      <c r="C1117" s="4"/>
      <c r="D1117" s="4"/>
      <c r="E1117" s="4"/>
      <c r="F1117" s="4"/>
    </row>
    <row r="1118" spans="1:6" ht="15.75" x14ac:dyDescent="0.3">
      <c r="A1118" s="4"/>
      <c r="B1118" s="4"/>
      <c r="C1118" s="4"/>
      <c r="D1118" s="4"/>
      <c r="E1118" s="4"/>
      <c r="F1118" s="4"/>
    </row>
    <row r="1119" spans="1:6" ht="15.75" x14ac:dyDescent="0.3">
      <c r="A1119" s="4"/>
      <c r="B1119" s="4"/>
      <c r="C1119" s="4"/>
      <c r="D1119" s="4"/>
      <c r="E1119" s="4"/>
      <c r="F1119" s="4"/>
    </row>
    <row r="1120" spans="1:6" ht="15.75" x14ac:dyDescent="0.3">
      <c r="A1120" s="4"/>
      <c r="B1120" s="4"/>
      <c r="C1120" s="4"/>
      <c r="D1120" s="4"/>
      <c r="E1120" s="4"/>
      <c r="F1120" s="4"/>
    </row>
    <row r="1121" spans="1:6" ht="15.75" x14ac:dyDescent="0.3">
      <c r="A1121" s="4"/>
      <c r="B1121" s="4"/>
      <c r="C1121" s="4"/>
      <c r="D1121" s="4"/>
      <c r="E1121" s="4"/>
      <c r="F1121" s="4"/>
    </row>
    <row r="1122" spans="1:6" ht="15.75" x14ac:dyDescent="0.3">
      <c r="A1122" s="4"/>
      <c r="B1122" s="4"/>
      <c r="C1122" s="4"/>
      <c r="D1122" s="4"/>
      <c r="E1122" s="4"/>
      <c r="F1122" s="4"/>
    </row>
    <row r="1123" spans="1:6" ht="15.75" x14ac:dyDescent="0.3">
      <c r="A1123" s="4"/>
      <c r="B1123" s="4"/>
      <c r="C1123" s="4"/>
      <c r="D1123" s="4"/>
      <c r="E1123" s="4"/>
      <c r="F1123" s="4"/>
    </row>
    <row r="1124" spans="1:6" ht="15.75" x14ac:dyDescent="0.3">
      <c r="A1124" s="4"/>
      <c r="B1124" s="4"/>
      <c r="C1124" s="4"/>
      <c r="D1124" s="4"/>
      <c r="E1124" s="4"/>
      <c r="F1124" s="4"/>
    </row>
    <row r="1125" spans="1:6" ht="15.75" x14ac:dyDescent="0.3">
      <c r="A1125" s="4"/>
      <c r="B1125" s="4"/>
      <c r="C1125" s="4"/>
      <c r="D1125" s="4"/>
      <c r="E1125" s="4"/>
      <c r="F1125" s="4"/>
    </row>
    <row r="1126" spans="1:6" ht="15.75" x14ac:dyDescent="0.3">
      <c r="A1126" s="4"/>
      <c r="B1126" s="4"/>
      <c r="C1126" s="4"/>
      <c r="D1126" s="4"/>
      <c r="E1126" s="4"/>
      <c r="F1126" s="4"/>
    </row>
    <row r="1127" spans="1:6" ht="15.75" x14ac:dyDescent="0.3">
      <c r="A1127" s="4"/>
      <c r="B1127" s="4"/>
      <c r="C1127" s="4"/>
      <c r="D1127" s="4"/>
      <c r="E1127" s="4"/>
      <c r="F1127" s="4"/>
    </row>
    <row r="1128" spans="1:6" ht="15.75" x14ac:dyDescent="0.3">
      <c r="A1128" s="4"/>
      <c r="B1128" s="4"/>
      <c r="C1128" s="4"/>
      <c r="D1128" s="4"/>
      <c r="E1128" s="4"/>
      <c r="F1128" s="4"/>
    </row>
    <row r="1129" spans="1:6" ht="15.75" x14ac:dyDescent="0.3">
      <c r="A1129" s="4"/>
      <c r="B1129" s="4"/>
      <c r="C1129" s="4"/>
      <c r="D1129" s="4"/>
      <c r="E1129" s="4"/>
      <c r="F1129" s="4"/>
    </row>
    <row r="1130" spans="1:6" ht="15.75" x14ac:dyDescent="0.3">
      <c r="A1130" s="4"/>
      <c r="B1130" s="4"/>
      <c r="C1130" s="4"/>
      <c r="D1130" s="4"/>
      <c r="E1130" s="4"/>
      <c r="F1130" s="4"/>
    </row>
    <row r="1131" spans="1:6" ht="15.75" x14ac:dyDescent="0.3">
      <c r="A1131" s="4"/>
      <c r="B1131" s="4"/>
      <c r="C1131" s="4"/>
      <c r="D1131" s="4"/>
      <c r="E1131" s="4"/>
      <c r="F1131" s="4"/>
    </row>
    <row r="1132" spans="1:6" ht="15.75" x14ac:dyDescent="0.3">
      <c r="A1132" s="4"/>
      <c r="B1132" s="4"/>
      <c r="C1132" s="4"/>
      <c r="D1132" s="4"/>
      <c r="E1132" s="4"/>
      <c r="F1132" s="4"/>
    </row>
    <row r="1133" spans="1:6" ht="15.75" x14ac:dyDescent="0.3">
      <c r="A1133" s="4"/>
      <c r="B1133" s="4"/>
      <c r="C1133" s="4"/>
      <c r="D1133" s="4"/>
      <c r="E1133" s="4"/>
      <c r="F1133" s="4"/>
    </row>
    <row r="1134" spans="1:6" ht="15.75" x14ac:dyDescent="0.3">
      <c r="A1134" s="4"/>
      <c r="B1134" s="4"/>
      <c r="C1134" s="4"/>
      <c r="D1134" s="4"/>
      <c r="E1134" s="4"/>
      <c r="F1134" s="4"/>
    </row>
    <row r="1135" spans="1:6" ht="15.75" x14ac:dyDescent="0.3">
      <c r="A1135" s="4"/>
      <c r="B1135" s="4"/>
      <c r="C1135" s="4"/>
      <c r="D1135" s="4"/>
      <c r="E1135" s="4"/>
      <c r="F1135" s="4"/>
    </row>
    <row r="1136" spans="1:6" ht="15.75" x14ac:dyDescent="0.3">
      <c r="A1136" s="4"/>
      <c r="B1136" s="4"/>
      <c r="C1136" s="4"/>
      <c r="D1136" s="4"/>
      <c r="E1136" s="4"/>
      <c r="F1136" s="4"/>
    </row>
    <row r="1137" spans="1:6" ht="15.75" x14ac:dyDescent="0.3">
      <c r="A1137" s="4"/>
      <c r="B1137" s="4"/>
      <c r="C1137" s="4"/>
      <c r="D1137" s="4"/>
      <c r="E1137" s="4"/>
      <c r="F1137" s="4"/>
    </row>
    <row r="1138" spans="1:6" ht="15.75" x14ac:dyDescent="0.3">
      <c r="A1138" s="4"/>
      <c r="B1138" s="4"/>
      <c r="C1138" s="4"/>
      <c r="D1138" s="4"/>
      <c r="E1138" s="4"/>
      <c r="F1138" s="4"/>
    </row>
    <row r="1139" spans="1:6" ht="15.75" x14ac:dyDescent="0.3">
      <c r="A1139" s="4"/>
      <c r="B1139" s="4"/>
      <c r="C1139" s="4"/>
      <c r="D1139" s="4"/>
      <c r="E1139" s="4"/>
      <c r="F1139" s="4"/>
    </row>
    <row r="1140" spans="1:6" ht="15.75" x14ac:dyDescent="0.3">
      <c r="A1140" s="4"/>
      <c r="B1140" s="4"/>
      <c r="C1140" s="4"/>
      <c r="D1140" s="4"/>
      <c r="E1140" s="4"/>
      <c r="F1140" s="4"/>
    </row>
    <row r="1141" spans="1:6" ht="15.75" x14ac:dyDescent="0.3">
      <c r="A1141" s="4"/>
      <c r="B1141" s="4"/>
      <c r="C1141" s="4"/>
      <c r="D1141" s="4"/>
      <c r="E1141" s="4"/>
      <c r="F1141" s="4"/>
    </row>
    <row r="1142" spans="1:6" ht="15.75" x14ac:dyDescent="0.3">
      <c r="A1142" s="4"/>
      <c r="B1142" s="4"/>
      <c r="C1142" s="4"/>
      <c r="D1142" s="4"/>
      <c r="E1142" s="4"/>
      <c r="F1142" s="4"/>
    </row>
    <row r="1143" spans="1:6" ht="15.75" x14ac:dyDescent="0.3">
      <c r="A1143" s="4"/>
      <c r="B1143" s="4"/>
      <c r="C1143" s="4"/>
      <c r="D1143" s="4"/>
      <c r="E1143" s="4"/>
      <c r="F1143" s="4"/>
    </row>
    <row r="1144" spans="1:6" ht="15.75" x14ac:dyDescent="0.3">
      <c r="A1144" s="4"/>
      <c r="B1144" s="4"/>
      <c r="C1144" s="4"/>
      <c r="D1144" s="4"/>
      <c r="E1144" s="4"/>
      <c r="F1144" s="4"/>
    </row>
    <row r="1145" spans="1:6" ht="15.75" x14ac:dyDescent="0.3">
      <c r="A1145" s="4"/>
      <c r="B1145" s="4"/>
      <c r="C1145" s="4"/>
      <c r="D1145" s="4"/>
      <c r="E1145" s="4"/>
      <c r="F1145" s="4"/>
    </row>
    <row r="1146" spans="1:6" ht="15.75" x14ac:dyDescent="0.3">
      <c r="A1146" s="4"/>
      <c r="B1146" s="4"/>
      <c r="C1146" s="4"/>
      <c r="D1146" s="4"/>
      <c r="E1146" s="4"/>
      <c r="F1146" s="4"/>
    </row>
    <row r="1147" spans="1:6" ht="15.75" x14ac:dyDescent="0.3">
      <c r="A1147" s="4"/>
      <c r="B1147" s="4"/>
      <c r="C1147" s="4"/>
      <c r="D1147" s="4"/>
      <c r="E1147" s="4"/>
      <c r="F1147" s="4"/>
    </row>
    <row r="1148" spans="1:6" ht="15.75" x14ac:dyDescent="0.3">
      <c r="A1148" s="4"/>
      <c r="B1148" s="4"/>
      <c r="C1148" s="4"/>
      <c r="D1148" s="4"/>
      <c r="E1148" s="4"/>
      <c r="F1148" s="4"/>
    </row>
    <row r="1149" spans="1:6" ht="15.75" x14ac:dyDescent="0.3">
      <c r="A1149" s="4"/>
      <c r="B1149" s="4"/>
      <c r="C1149" s="4"/>
      <c r="D1149" s="4"/>
      <c r="E1149" s="4"/>
      <c r="F1149" s="4"/>
    </row>
    <row r="1150" spans="1:6" ht="15.75" x14ac:dyDescent="0.3">
      <c r="A1150" s="4"/>
      <c r="B1150" s="4"/>
      <c r="C1150" s="4"/>
      <c r="D1150" s="4"/>
      <c r="E1150" s="4"/>
      <c r="F1150" s="4"/>
    </row>
    <row r="1151" spans="1:6" ht="15.75" x14ac:dyDescent="0.3">
      <c r="A1151" s="4"/>
      <c r="B1151" s="4"/>
      <c r="C1151" s="4"/>
      <c r="D1151" s="4"/>
      <c r="E1151" s="4"/>
      <c r="F1151" s="4"/>
    </row>
    <row r="1152" spans="1:6" ht="15.75" x14ac:dyDescent="0.3">
      <c r="A1152" s="4"/>
      <c r="B1152" s="4"/>
      <c r="C1152" s="4"/>
      <c r="D1152" s="4"/>
      <c r="E1152" s="4"/>
      <c r="F1152" s="4"/>
    </row>
    <row r="1153" spans="1:6" ht="15.75" x14ac:dyDescent="0.3">
      <c r="A1153" s="4"/>
      <c r="B1153" s="4"/>
      <c r="C1153" s="4"/>
      <c r="D1153" s="4"/>
      <c r="E1153" s="4"/>
      <c r="F1153" s="4"/>
    </row>
    <row r="1154" spans="1:6" ht="15.75" x14ac:dyDescent="0.3">
      <c r="A1154" s="4"/>
      <c r="B1154" s="4"/>
      <c r="C1154" s="4"/>
      <c r="D1154" s="4"/>
      <c r="E1154" s="4"/>
      <c r="F1154" s="4"/>
    </row>
    <row r="1155" spans="1:6" ht="15.75" x14ac:dyDescent="0.3">
      <c r="A1155" s="4"/>
      <c r="B1155" s="4"/>
      <c r="C1155" s="4"/>
      <c r="D1155" s="4"/>
      <c r="E1155" s="4"/>
      <c r="F1155" s="4"/>
    </row>
    <row r="1156" spans="1:6" ht="15.75" x14ac:dyDescent="0.3">
      <c r="A1156" s="4"/>
      <c r="B1156" s="4"/>
      <c r="C1156" s="4"/>
      <c r="D1156" s="4"/>
      <c r="E1156" s="4"/>
      <c r="F1156" s="4"/>
    </row>
    <row r="1157" spans="1:6" ht="15.75" x14ac:dyDescent="0.3">
      <c r="A1157" s="4"/>
      <c r="B1157" s="4"/>
      <c r="C1157" s="4"/>
      <c r="D1157" s="4"/>
      <c r="E1157" s="4"/>
      <c r="F1157" s="4"/>
    </row>
    <row r="1158" spans="1:6" ht="15.75" x14ac:dyDescent="0.3">
      <c r="A1158" s="4"/>
      <c r="B1158" s="4"/>
      <c r="C1158" s="4"/>
      <c r="D1158" s="4"/>
      <c r="E1158" s="4"/>
      <c r="F1158" s="4"/>
    </row>
    <row r="1159" spans="1:6" ht="15.75" x14ac:dyDescent="0.3">
      <c r="A1159" s="4"/>
      <c r="B1159" s="4"/>
      <c r="C1159" s="4"/>
      <c r="D1159" s="4"/>
      <c r="E1159" s="4"/>
      <c r="F1159" s="4"/>
    </row>
    <row r="1160" spans="1:6" ht="15.75" x14ac:dyDescent="0.3">
      <c r="A1160" s="4"/>
      <c r="B1160" s="4"/>
      <c r="C1160" s="4"/>
      <c r="D1160" s="4"/>
      <c r="E1160" s="4"/>
      <c r="F1160" s="4"/>
    </row>
    <row r="1161" spans="1:6" ht="15.75" x14ac:dyDescent="0.3">
      <c r="A1161" s="4"/>
      <c r="B1161" s="4"/>
      <c r="C1161" s="4"/>
      <c r="D1161" s="4"/>
      <c r="E1161" s="4"/>
      <c r="F1161" s="4"/>
    </row>
    <row r="1162" spans="1:6" ht="15.75" x14ac:dyDescent="0.3">
      <c r="A1162" s="4"/>
      <c r="B1162" s="4"/>
      <c r="C1162" s="4"/>
      <c r="D1162" s="4"/>
      <c r="E1162" s="4"/>
      <c r="F1162" s="4"/>
    </row>
    <row r="1163" spans="1:6" ht="15.75" x14ac:dyDescent="0.3">
      <c r="A1163" s="4"/>
      <c r="B1163" s="4"/>
      <c r="C1163" s="4"/>
      <c r="D1163" s="4"/>
      <c r="E1163" s="4"/>
      <c r="F1163" s="4"/>
    </row>
    <row r="1164" spans="1:6" ht="15.75" x14ac:dyDescent="0.3">
      <c r="A1164" s="4"/>
      <c r="B1164" s="4"/>
      <c r="C1164" s="4"/>
      <c r="D1164" s="4"/>
      <c r="E1164" s="4"/>
      <c r="F1164" s="4"/>
    </row>
    <row r="1165" spans="1:6" ht="15.75" x14ac:dyDescent="0.3">
      <c r="A1165" s="4"/>
      <c r="B1165" s="4"/>
      <c r="C1165" s="4"/>
      <c r="D1165" s="4"/>
      <c r="E1165" s="4"/>
      <c r="F1165" s="4"/>
    </row>
    <row r="1166" spans="1:6" ht="15.75" x14ac:dyDescent="0.3">
      <c r="A1166" s="4"/>
      <c r="B1166" s="4"/>
      <c r="C1166" s="4"/>
      <c r="D1166" s="4"/>
      <c r="E1166" s="4"/>
      <c r="F1166" s="4"/>
    </row>
    <row r="1167" spans="1:6" ht="15.75" x14ac:dyDescent="0.3">
      <c r="A1167" s="4"/>
      <c r="B1167" s="4"/>
      <c r="C1167" s="4"/>
      <c r="D1167" s="4"/>
      <c r="E1167" s="4"/>
      <c r="F1167" s="4"/>
    </row>
    <row r="1168" spans="1:6" ht="15.75" x14ac:dyDescent="0.3">
      <c r="A1168" s="4"/>
      <c r="B1168" s="4"/>
      <c r="C1168" s="4"/>
      <c r="D1168" s="4"/>
      <c r="E1168" s="4"/>
      <c r="F1168" s="4"/>
    </row>
    <row r="1169" spans="1:6" ht="15.75" x14ac:dyDescent="0.3">
      <c r="A1169" s="4"/>
      <c r="B1169" s="4"/>
      <c r="C1169" s="4"/>
      <c r="D1169" s="4"/>
      <c r="E1169" s="4"/>
      <c r="F1169" s="4"/>
    </row>
    <row r="1170" spans="1:6" ht="15.75" x14ac:dyDescent="0.3">
      <c r="A1170" s="4"/>
      <c r="B1170" s="4"/>
      <c r="C1170" s="4"/>
      <c r="D1170" s="4"/>
      <c r="E1170" s="4"/>
      <c r="F1170" s="4"/>
    </row>
    <row r="1171" spans="1:6" ht="15.75" x14ac:dyDescent="0.3">
      <c r="A1171" s="4"/>
      <c r="B1171" s="4"/>
      <c r="C1171" s="4"/>
      <c r="D1171" s="4"/>
      <c r="E1171" s="4"/>
      <c r="F1171" s="4"/>
    </row>
    <row r="1172" spans="1:6" ht="15.75" x14ac:dyDescent="0.3">
      <c r="A1172" s="4"/>
      <c r="B1172" s="4"/>
      <c r="C1172" s="4"/>
      <c r="D1172" s="4"/>
      <c r="E1172" s="4"/>
      <c r="F1172" s="4"/>
    </row>
    <row r="1173" spans="1:6" ht="15.75" x14ac:dyDescent="0.3">
      <c r="A1173" s="4"/>
      <c r="B1173" s="4"/>
      <c r="C1173" s="4"/>
      <c r="D1173" s="4"/>
      <c r="E1173" s="4"/>
      <c r="F1173" s="4"/>
    </row>
    <row r="1174" spans="1:6" ht="15.75" x14ac:dyDescent="0.3">
      <c r="A1174" s="4"/>
      <c r="B1174" s="4"/>
      <c r="C1174" s="4"/>
      <c r="D1174" s="4"/>
      <c r="E1174" s="4"/>
      <c r="F1174" s="4"/>
    </row>
    <row r="1175" spans="1:6" ht="15.75" x14ac:dyDescent="0.3">
      <c r="A1175" s="4"/>
      <c r="B1175" s="4"/>
      <c r="C1175" s="4"/>
      <c r="D1175" s="4"/>
      <c r="E1175" s="4"/>
      <c r="F1175" s="4"/>
    </row>
    <row r="1176" spans="1:6" ht="15.75" x14ac:dyDescent="0.3">
      <c r="A1176" s="4"/>
      <c r="B1176" s="4"/>
      <c r="C1176" s="4"/>
      <c r="D1176" s="4"/>
      <c r="E1176" s="4"/>
      <c r="F1176" s="4"/>
    </row>
    <row r="1177" spans="1:6" ht="15.75" x14ac:dyDescent="0.3">
      <c r="A1177" s="4"/>
      <c r="B1177" s="4"/>
      <c r="C1177" s="4"/>
      <c r="D1177" s="4"/>
      <c r="E1177" s="4"/>
      <c r="F1177" s="4"/>
    </row>
    <row r="1178" spans="1:6" ht="15.75" x14ac:dyDescent="0.3">
      <c r="A1178" s="4"/>
      <c r="B1178" s="4"/>
      <c r="C1178" s="4"/>
      <c r="D1178" s="4"/>
      <c r="E1178" s="4"/>
      <c r="F1178" s="4"/>
    </row>
    <row r="1179" spans="1:6" ht="15.75" x14ac:dyDescent="0.3">
      <c r="A1179" s="4"/>
      <c r="B1179" s="4"/>
      <c r="C1179" s="4"/>
      <c r="D1179" s="4"/>
      <c r="E1179" s="4"/>
      <c r="F1179" s="4"/>
    </row>
    <row r="1180" spans="1:6" ht="15.75" x14ac:dyDescent="0.3">
      <c r="A1180" s="4"/>
      <c r="B1180" s="4"/>
      <c r="C1180" s="4"/>
      <c r="D1180" s="4"/>
      <c r="E1180" s="4"/>
      <c r="F1180" s="4"/>
    </row>
    <row r="1181" spans="1:6" ht="15.75" x14ac:dyDescent="0.3">
      <c r="A1181" s="4"/>
      <c r="B1181" s="4"/>
      <c r="C1181" s="4"/>
      <c r="D1181" s="4"/>
      <c r="E1181" s="4"/>
      <c r="F1181" s="4"/>
    </row>
    <row r="1182" spans="1:6" ht="15.75" x14ac:dyDescent="0.3">
      <c r="A1182" s="4"/>
      <c r="B1182" s="4"/>
      <c r="C1182" s="4"/>
      <c r="D1182" s="4"/>
      <c r="E1182" s="4"/>
      <c r="F1182" s="4"/>
    </row>
    <row r="1183" spans="1:6" ht="15.75" x14ac:dyDescent="0.3">
      <c r="A1183" s="4"/>
      <c r="B1183" s="4"/>
      <c r="C1183" s="4"/>
      <c r="D1183" s="4"/>
      <c r="E1183" s="4"/>
      <c r="F1183" s="4"/>
    </row>
    <row r="1184" spans="1:6" ht="15.75" x14ac:dyDescent="0.3">
      <c r="A1184" s="4"/>
      <c r="B1184" s="4"/>
      <c r="C1184" s="4"/>
      <c r="D1184" s="4"/>
      <c r="E1184" s="4"/>
      <c r="F1184" s="4"/>
    </row>
    <row r="1185" spans="1:6" ht="15.75" x14ac:dyDescent="0.3">
      <c r="A1185" s="4"/>
      <c r="B1185" s="4"/>
      <c r="C1185" s="4"/>
      <c r="D1185" s="4"/>
      <c r="E1185" s="4"/>
      <c r="F1185" s="4"/>
    </row>
    <row r="1186" spans="1:6" ht="15.75" x14ac:dyDescent="0.3">
      <c r="A1186" s="4"/>
      <c r="B1186" s="4"/>
      <c r="C1186" s="4"/>
      <c r="D1186" s="4"/>
      <c r="E1186" s="4"/>
      <c r="F1186" s="4"/>
    </row>
    <row r="1187" spans="1:6" ht="15.75" x14ac:dyDescent="0.3">
      <c r="A1187" s="4"/>
      <c r="B1187" s="4"/>
      <c r="C1187" s="4"/>
      <c r="D1187" s="4"/>
      <c r="E1187" s="4"/>
      <c r="F1187" s="4"/>
    </row>
    <row r="1188" spans="1:6" ht="15.75" x14ac:dyDescent="0.3">
      <c r="A1188" s="4"/>
      <c r="B1188" s="4"/>
      <c r="C1188" s="4"/>
      <c r="D1188" s="4"/>
      <c r="E1188" s="4"/>
      <c r="F1188" s="4"/>
    </row>
    <row r="1189" spans="1:6" ht="15.75" x14ac:dyDescent="0.3">
      <c r="A1189" s="4"/>
      <c r="B1189" s="4"/>
      <c r="C1189" s="4"/>
      <c r="D1189" s="4"/>
      <c r="E1189" s="4"/>
      <c r="F1189" s="4"/>
    </row>
    <row r="1190" spans="1:6" ht="15.75" x14ac:dyDescent="0.3">
      <c r="A1190" s="4"/>
      <c r="B1190" s="4"/>
      <c r="C1190" s="4"/>
      <c r="D1190" s="4"/>
      <c r="E1190" s="4"/>
      <c r="F1190" s="4"/>
    </row>
    <row r="1191" spans="1:6" ht="15.75" x14ac:dyDescent="0.3">
      <c r="A1191" s="4"/>
      <c r="B1191" s="4"/>
      <c r="C1191" s="4"/>
      <c r="D1191" s="4"/>
      <c r="E1191" s="4"/>
      <c r="F1191" s="4"/>
    </row>
    <row r="1192" spans="1:6" ht="15.75" x14ac:dyDescent="0.3">
      <c r="A1192" s="4"/>
      <c r="B1192" s="4"/>
      <c r="C1192" s="4"/>
      <c r="D1192" s="4"/>
      <c r="E1192" s="4"/>
      <c r="F1192" s="4"/>
    </row>
    <row r="1193" spans="1:6" ht="15.75" x14ac:dyDescent="0.3">
      <c r="A1193" s="4"/>
      <c r="B1193" s="4"/>
      <c r="C1193" s="4"/>
      <c r="D1193" s="4"/>
      <c r="E1193" s="4"/>
      <c r="F1193" s="4"/>
    </row>
    <row r="1194" spans="1:6" ht="15.75" x14ac:dyDescent="0.3">
      <c r="A1194" s="4"/>
      <c r="B1194" s="4"/>
      <c r="C1194" s="4"/>
      <c r="D1194" s="4"/>
      <c r="E1194" s="4"/>
      <c r="F1194" s="4"/>
    </row>
    <row r="1195" spans="1:6" ht="15.75" x14ac:dyDescent="0.3">
      <c r="A1195" s="4"/>
      <c r="B1195" s="4"/>
      <c r="C1195" s="4"/>
      <c r="D1195" s="4"/>
      <c r="E1195" s="4"/>
      <c r="F1195" s="4"/>
    </row>
    <row r="1196" spans="1:6" ht="15.75" x14ac:dyDescent="0.3">
      <c r="A1196" s="4"/>
      <c r="B1196" s="4"/>
      <c r="C1196" s="4"/>
      <c r="D1196" s="4"/>
      <c r="E1196" s="4"/>
      <c r="F1196" s="4"/>
    </row>
    <row r="1197" spans="1:6" ht="15.75" x14ac:dyDescent="0.3">
      <c r="A1197" s="4"/>
      <c r="B1197" s="4"/>
      <c r="C1197" s="4"/>
      <c r="D1197" s="4"/>
      <c r="E1197" s="4"/>
      <c r="F1197" s="4"/>
    </row>
    <row r="1198" spans="1:6" ht="15.75" x14ac:dyDescent="0.3">
      <c r="A1198" s="4"/>
      <c r="B1198" s="4"/>
      <c r="C1198" s="4"/>
      <c r="D1198" s="4"/>
      <c r="E1198" s="4"/>
      <c r="F1198" s="4"/>
    </row>
    <row r="1199" spans="1:6" ht="15.75" x14ac:dyDescent="0.3">
      <c r="A1199" s="4"/>
      <c r="B1199" s="4"/>
      <c r="C1199" s="4"/>
      <c r="D1199" s="4"/>
      <c r="E1199" s="4"/>
      <c r="F1199" s="4"/>
    </row>
    <row r="1200" spans="1:6" ht="15.75" x14ac:dyDescent="0.3">
      <c r="A1200" s="4"/>
      <c r="B1200" s="4"/>
      <c r="C1200" s="4"/>
      <c r="D1200" s="4"/>
      <c r="E1200" s="4"/>
      <c r="F1200" s="4"/>
    </row>
    <row r="1201" spans="1:6" ht="15.75" x14ac:dyDescent="0.3">
      <c r="A1201" s="4"/>
      <c r="B1201" s="4"/>
      <c r="C1201" s="4"/>
      <c r="D1201" s="4"/>
      <c r="E1201" s="4"/>
      <c r="F1201" s="4"/>
    </row>
    <row r="1202" spans="1:6" ht="15.75" x14ac:dyDescent="0.3">
      <c r="A1202" s="4"/>
      <c r="B1202" s="4"/>
      <c r="C1202" s="4"/>
      <c r="D1202" s="4"/>
      <c r="E1202" s="4"/>
      <c r="F1202" s="4"/>
    </row>
    <row r="1203" spans="1:6" ht="15.75" x14ac:dyDescent="0.3">
      <c r="A1203" s="4"/>
      <c r="B1203" s="4"/>
      <c r="C1203" s="4"/>
      <c r="D1203" s="4"/>
      <c r="E1203" s="4"/>
      <c r="F1203" s="4"/>
    </row>
    <row r="1204" spans="1:6" ht="15.75" x14ac:dyDescent="0.3">
      <c r="A1204" s="4"/>
      <c r="B1204" s="4"/>
      <c r="C1204" s="4"/>
      <c r="D1204" s="4"/>
      <c r="E1204" s="4"/>
      <c r="F1204" s="4"/>
    </row>
    <row r="1205" spans="1:6" ht="15.75" x14ac:dyDescent="0.3">
      <c r="A1205" s="4"/>
      <c r="B1205" s="4"/>
      <c r="C1205" s="4"/>
      <c r="D1205" s="4"/>
      <c r="E1205" s="4"/>
      <c r="F1205" s="4"/>
    </row>
    <row r="1206" spans="1:6" ht="15.75" x14ac:dyDescent="0.3">
      <c r="A1206" s="4"/>
      <c r="B1206" s="4"/>
      <c r="C1206" s="4"/>
      <c r="D1206" s="4"/>
      <c r="E1206" s="4"/>
      <c r="F1206" s="4"/>
    </row>
    <row r="1207" spans="1:6" ht="15.75" x14ac:dyDescent="0.3">
      <c r="A1207" s="4"/>
      <c r="B1207" s="4"/>
      <c r="C1207" s="4"/>
      <c r="D1207" s="4"/>
      <c r="E1207" s="4"/>
      <c r="F1207" s="4"/>
    </row>
    <row r="1208" spans="1:6" ht="15.75" x14ac:dyDescent="0.3">
      <c r="A1208" s="4"/>
      <c r="B1208" s="4"/>
      <c r="C1208" s="4"/>
      <c r="D1208" s="4"/>
      <c r="E1208" s="4"/>
      <c r="F1208" s="4"/>
    </row>
    <row r="1209" spans="1:6" ht="15.75" x14ac:dyDescent="0.3">
      <c r="A1209" s="4"/>
      <c r="B1209" s="4"/>
      <c r="C1209" s="4"/>
      <c r="D1209" s="4"/>
      <c r="E1209" s="4"/>
      <c r="F1209" s="4"/>
    </row>
    <row r="1210" spans="1:6" ht="15.75" x14ac:dyDescent="0.3">
      <c r="A1210" s="4"/>
      <c r="B1210" s="4"/>
      <c r="C1210" s="4"/>
      <c r="D1210" s="4"/>
      <c r="E1210" s="4"/>
      <c r="F1210" s="4"/>
    </row>
    <row r="1211" spans="1:6" ht="15.75" x14ac:dyDescent="0.3">
      <c r="A1211" s="4"/>
      <c r="B1211" s="4"/>
      <c r="C1211" s="4"/>
      <c r="D1211" s="4"/>
      <c r="E1211" s="4"/>
      <c r="F1211" s="4"/>
    </row>
    <row r="1212" spans="1:6" ht="15.75" x14ac:dyDescent="0.3">
      <c r="A1212" s="4"/>
      <c r="B1212" s="4"/>
      <c r="C1212" s="4"/>
      <c r="D1212" s="4"/>
      <c r="E1212" s="4"/>
      <c r="F1212" s="4"/>
    </row>
    <row r="1213" spans="1:6" ht="15.75" x14ac:dyDescent="0.3">
      <c r="A1213" s="4"/>
      <c r="B1213" s="4"/>
      <c r="C1213" s="4"/>
      <c r="D1213" s="4"/>
      <c r="E1213" s="4"/>
      <c r="F1213" s="4"/>
    </row>
    <row r="1214" spans="1:6" ht="15.75" x14ac:dyDescent="0.3">
      <c r="A1214" s="4"/>
      <c r="B1214" s="4"/>
      <c r="C1214" s="4"/>
      <c r="D1214" s="4"/>
      <c r="E1214" s="4"/>
      <c r="F1214" s="4"/>
    </row>
    <row r="1215" spans="1:6" ht="15.75" x14ac:dyDescent="0.3">
      <c r="A1215" s="4"/>
      <c r="B1215" s="4"/>
      <c r="C1215" s="4"/>
      <c r="D1215" s="4"/>
      <c r="E1215" s="4"/>
      <c r="F1215" s="4"/>
    </row>
    <row r="1216" spans="1:6" ht="15.75" x14ac:dyDescent="0.3">
      <c r="A1216" s="4"/>
      <c r="B1216" s="4"/>
      <c r="C1216" s="4"/>
      <c r="D1216" s="4"/>
      <c r="E1216" s="4"/>
      <c r="F1216" s="4"/>
    </row>
    <row r="1217" spans="1:6" ht="15.75" x14ac:dyDescent="0.3">
      <c r="A1217" s="4"/>
      <c r="B1217" s="4"/>
      <c r="C1217" s="4"/>
      <c r="D1217" s="4"/>
      <c r="E1217" s="4"/>
      <c r="F1217" s="4"/>
    </row>
    <row r="1218" spans="1:6" ht="15.75" x14ac:dyDescent="0.3">
      <c r="A1218" s="4"/>
      <c r="B1218" s="4"/>
      <c r="C1218" s="4"/>
      <c r="D1218" s="4"/>
      <c r="E1218" s="4"/>
      <c r="F1218" s="4"/>
    </row>
    <row r="1219" spans="1:6" ht="15.75" x14ac:dyDescent="0.3">
      <c r="A1219" s="4"/>
      <c r="B1219" s="4"/>
      <c r="C1219" s="4"/>
      <c r="D1219" s="4"/>
      <c r="E1219" s="4"/>
      <c r="F1219" s="4"/>
    </row>
    <row r="1220" spans="1:6" ht="15.75" x14ac:dyDescent="0.3">
      <c r="A1220" s="4"/>
      <c r="B1220" s="4"/>
      <c r="C1220" s="4"/>
      <c r="D1220" s="4"/>
      <c r="E1220" s="4"/>
      <c r="F1220" s="4"/>
    </row>
    <row r="1221" spans="1:6" ht="15.75" x14ac:dyDescent="0.3">
      <c r="A1221" s="4"/>
      <c r="B1221" s="4"/>
      <c r="C1221" s="4"/>
      <c r="D1221" s="4"/>
      <c r="E1221" s="4"/>
      <c r="F1221" s="4"/>
    </row>
    <row r="1222" spans="1:6" ht="15.75" x14ac:dyDescent="0.3">
      <c r="A1222" s="4"/>
      <c r="B1222" s="4"/>
      <c r="C1222" s="4"/>
      <c r="D1222" s="4"/>
      <c r="E1222" s="4"/>
      <c r="F1222" s="4"/>
    </row>
    <row r="1223" spans="1:6" ht="15.75" x14ac:dyDescent="0.3">
      <c r="A1223" s="4"/>
      <c r="B1223" s="4"/>
      <c r="C1223" s="4"/>
      <c r="D1223" s="4"/>
      <c r="E1223" s="4"/>
      <c r="F1223" s="4"/>
    </row>
    <row r="1224" spans="1:6" ht="15.75" x14ac:dyDescent="0.3">
      <c r="A1224" s="4"/>
      <c r="B1224" s="4"/>
      <c r="C1224" s="4"/>
      <c r="D1224" s="4"/>
      <c r="E1224" s="4"/>
      <c r="F1224" s="4"/>
    </row>
    <row r="1225" spans="1:6" ht="15.75" x14ac:dyDescent="0.3">
      <c r="A1225" s="4"/>
      <c r="B1225" s="4"/>
      <c r="C1225" s="4"/>
      <c r="D1225" s="4"/>
      <c r="E1225" s="4"/>
      <c r="F1225" s="4"/>
    </row>
    <row r="1226" spans="1:6" ht="15.75" x14ac:dyDescent="0.3">
      <c r="A1226" s="4"/>
      <c r="B1226" s="4"/>
      <c r="C1226" s="4"/>
      <c r="D1226" s="4"/>
      <c r="E1226" s="4"/>
      <c r="F1226" s="4"/>
    </row>
    <row r="1227" spans="1:6" ht="15.75" x14ac:dyDescent="0.3">
      <c r="A1227" s="4"/>
      <c r="B1227" s="4"/>
      <c r="C1227" s="4"/>
      <c r="D1227" s="4"/>
      <c r="E1227" s="4"/>
      <c r="F1227" s="4"/>
    </row>
    <row r="1228" spans="1:6" ht="15.75" x14ac:dyDescent="0.3">
      <c r="A1228" s="4"/>
      <c r="B1228" s="4"/>
      <c r="C1228" s="4"/>
      <c r="D1228" s="4"/>
      <c r="E1228" s="4"/>
      <c r="F1228" s="4"/>
    </row>
    <row r="1229" spans="1:6" ht="15.75" x14ac:dyDescent="0.3">
      <c r="A1229" s="4"/>
      <c r="B1229" s="4"/>
      <c r="C1229" s="4"/>
      <c r="D1229" s="4"/>
      <c r="E1229" s="4"/>
      <c r="F1229" s="4"/>
    </row>
    <row r="1230" spans="1:6" ht="15.75" x14ac:dyDescent="0.3">
      <c r="A1230" s="4"/>
      <c r="B1230" s="4"/>
      <c r="C1230" s="4"/>
      <c r="D1230" s="4"/>
      <c r="E1230" s="4"/>
      <c r="F1230" s="4"/>
    </row>
    <row r="1231" spans="1:6" ht="15.75" x14ac:dyDescent="0.3">
      <c r="A1231" s="4"/>
      <c r="B1231" s="4"/>
      <c r="C1231" s="4"/>
      <c r="D1231" s="4"/>
      <c r="E1231" s="4"/>
      <c r="F1231" s="4"/>
    </row>
    <row r="1232" spans="1:6" ht="15.75" x14ac:dyDescent="0.3">
      <c r="A1232" s="4"/>
      <c r="B1232" s="4"/>
      <c r="C1232" s="4"/>
      <c r="D1232" s="4"/>
      <c r="E1232" s="4"/>
      <c r="F1232" s="4"/>
    </row>
    <row r="1233" spans="1:6" ht="15.75" x14ac:dyDescent="0.3">
      <c r="A1233" s="4"/>
      <c r="B1233" s="4"/>
      <c r="C1233" s="4"/>
      <c r="D1233" s="4"/>
      <c r="E1233" s="4"/>
      <c r="F1233" s="4"/>
    </row>
    <row r="1234" spans="1:6" ht="15.75" x14ac:dyDescent="0.3">
      <c r="A1234" s="4"/>
      <c r="B1234" s="4"/>
      <c r="C1234" s="4"/>
      <c r="D1234" s="4"/>
      <c r="E1234" s="4"/>
      <c r="F1234" s="4"/>
    </row>
    <row r="1235" spans="1:6" ht="15.75" x14ac:dyDescent="0.3">
      <c r="A1235" s="4"/>
      <c r="B1235" s="4"/>
      <c r="C1235" s="4"/>
      <c r="D1235" s="4"/>
      <c r="E1235" s="4"/>
      <c r="F1235" s="4"/>
    </row>
    <row r="1236" spans="1:6" ht="15.75" x14ac:dyDescent="0.3">
      <c r="A1236" s="4"/>
      <c r="B1236" s="4"/>
      <c r="C1236" s="4"/>
      <c r="D1236" s="4"/>
      <c r="E1236" s="4"/>
      <c r="F1236" s="4"/>
    </row>
    <row r="1237" spans="1:6" ht="15.75" x14ac:dyDescent="0.3">
      <c r="A1237" s="4"/>
      <c r="B1237" s="4"/>
      <c r="C1237" s="4"/>
      <c r="D1237" s="4"/>
      <c r="E1237" s="4"/>
      <c r="F1237" s="4"/>
    </row>
    <row r="1238" spans="1:6" ht="15.75" x14ac:dyDescent="0.3">
      <c r="A1238" s="4"/>
      <c r="B1238" s="4"/>
      <c r="C1238" s="4"/>
      <c r="D1238" s="4"/>
      <c r="E1238" s="4"/>
      <c r="F1238" s="4"/>
    </row>
    <row r="1239" spans="1:6" ht="15.75" x14ac:dyDescent="0.3">
      <c r="A1239" s="4"/>
      <c r="B1239" s="4"/>
      <c r="C1239" s="4"/>
      <c r="D1239" s="4"/>
      <c r="E1239" s="4"/>
      <c r="F1239" s="4"/>
    </row>
    <row r="1240" spans="1:6" ht="15.75" x14ac:dyDescent="0.3">
      <c r="A1240" s="4"/>
      <c r="B1240" s="4"/>
      <c r="C1240" s="4"/>
      <c r="D1240" s="4"/>
      <c r="E1240" s="4"/>
      <c r="F1240" s="4"/>
    </row>
    <row r="1241" spans="1:6" ht="15.75" x14ac:dyDescent="0.3">
      <c r="A1241" s="4"/>
      <c r="B1241" s="4"/>
      <c r="C1241" s="4"/>
      <c r="D1241" s="4"/>
      <c r="E1241" s="4"/>
      <c r="F1241" s="4"/>
    </row>
    <row r="1242" spans="1:6" ht="15.75" x14ac:dyDescent="0.3">
      <c r="A1242" s="4"/>
      <c r="B1242" s="4"/>
      <c r="C1242" s="4"/>
      <c r="D1242" s="4"/>
      <c r="E1242" s="4"/>
      <c r="F1242" s="4"/>
    </row>
    <row r="1243" spans="1:6" ht="15.75" x14ac:dyDescent="0.3">
      <c r="A1243" s="4"/>
      <c r="B1243" s="4"/>
      <c r="C1243" s="4"/>
      <c r="D1243" s="4"/>
      <c r="E1243" s="4"/>
      <c r="F1243" s="4"/>
    </row>
    <row r="1244" spans="1:6" ht="15.75" x14ac:dyDescent="0.3">
      <c r="A1244" s="4"/>
      <c r="B1244" s="4"/>
      <c r="C1244" s="4"/>
      <c r="D1244" s="4"/>
      <c r="E1244" s="4"/>
      <c r="F1244" s="4"/>
    </row>
    <row r="1245" spans="1:6" ht="15.75" x14ac:dyDescent="0.3">
      <c r="A1245" s="4"/>
      <c r="B1245" s="4"/>
      <c r="C1245" s="4"/>
      <c r="D1245" s="4"/>
      <c r="E1245" s="4"/>
      <c r="F1245" s="4"/>
    </row>
    <row r="1246" spans="1:6" ht="15.75" x14ac:dyDescent="0.3">
      <c r="A1246" s="4"/>
      <c r="B1246" s="4"/>
      <c r="C1246" s="4"/>
      <c r="D1246" s="4"/>
      <c r="E1246" s="4"/>
      <c r="F1246" s="4"/>
    </row>
    <row r="1247" spans="1:6" ht="15.75" x14ac:dyDescent="0.3">
      <c r="A1247" s="4"/>
      <c r="B1247" s="4"/>
      <c r="C1247" s="4"/>
      <c r="D1247" s="4"/>
      <c r="E1247" s="4"/>
      <c r="F1247" s="4"/>
    </row>
    <row r="1248" spans="1:6" ht="15.75" x14ac:dyDescent="0.3">
      <c r="A1248" s="4"/>
      <c r="B1248" s="4"/>
      <c r="C1248" s="4"/>
      <c r="D1248" s="4"/>
      <c r="E1248" s="4"/>
      <c r="F1248" s="4"/>
    </row>
    <row r="1249" spans="1:6" ht="15.75" x14ac:dyDescent="0.3">
      <c r="A1249" s="4"/>
      <c r="B1249" s="4"/>
      <c r="C1249" s="4"/>
      <c r="D1249" s="4"/>
      <c r="E1249" s="4"/>
      <c r="F1249" s="4"/>
    </row>
    <row r="1250" spans="1:6" ht="15.75" x14ac:dyDescent="0.3">
      <c r="A1250" s="4"/>
      <c r="B1250" s="4"/>
      <c r="C1250" s="4"/>
      <c r="D1250" s="4"/>
      <c r="E1250" s="4"/>
      <c r="F1250" s="4"/>
    </row>
    <row r="1251" spans="1:6" ht="15.75" x14ac:dyDescent="0.3">
      <c r="A1251" s="4"/>
      <c r="B1251" s="4"/>
      <c r="C1251" s="4"/>
      <c r="D1251" s="4"/>
      <c r="E1251" s="4"/>
      <c r="F1251" s="4"/>
    </row>
    <row r="1252" spans="1:6" ht="15.75" x14ac:dyDescent="0.3">
      <c r="A1252" s="4"/>
      <c r="B1252" s="4"/>
      <c r="C1252" s="4"/>
      <c r="D1252" s="4"/>
      <c r="E1252" s="4"/>
      <c r="F1252" s="4"/>
    </row>
    <row r="1253" spans="1:6" ht="15.75" x14ac:dyDescent="0.3">
      <c r="A1253" s="4"/>
      <c r="B1253" s="4"/>
      <c r="C1253" s="4"/>
      <c r="D1253" s="4"/>
      <c r="E1253" s="4"/>
      <c r="F1253" s="4"/>
    </row>
    <row r="1254" spans="1:6" ht="15.75" x14ac:dyDescent="0.3">
      <c r="A1254" s="4"/>
      <c r="B1254" s="4"/>
      <c r="C1254" s="4"/>
      <c r="D1254" s="4"/>
      <c r="E1254" s="4"/>
      <c r="F1254" s="4"/>
    </row>
    <row r="1255" spans="1:6" ht="15.75" x14ac:dyDescent="0.3">
      <c r="A1255" s="4"/>
      <c r="B1255" s="4"/>
      <c r="C1255" s="4"/>
      <c r="D1255" s="4"/>
      <c r="E1255" s="4"/>
      <c r="F1255" s="4"/>
    </row>
    <row r="1256" spans="1:6" ht="15.75" x14ac:dyDescent="0.3">
      <c r="A1256" s="4"/>
      <c r="B1256" s="4"/>
      <c r="C1256" s="4"/>
      <c r="D1256" s="4"/>
      <c r="E1256" s="4"/>
      <c r="F1256" s="4"/>
    </row>
    <row r="1257" spans="1:6" ht="15.75" x14ac:dyDescent="0.3">
      <c r="A1257" s="4"/>
      <c r="B1257" s="4"/>
      <c r="C1257" s="4"/>
      <c r="D1257" s="4"/>
      <c r="E1257" s="4"/>
      <c r="F1257" s="4"/>
    </row>
    <row r="1258" spans="1:6" ht="15.75" x14ac:dyDescent="0.3">
      <c r="A1258" s="4"/>
      <c r="B1258" s="4"/>
      <c r="C1258" s="4"/>
      <c r="D1258" s="4"/>
      <c r="E1258" s="4"/>
      <c r="F1258" s="4"/>
    </row>
    <row r="1259" spans="1:6" ht="15.75" x14ac:dyDescent="0.3">
      <c r="A1259" s="4"/>
      <c r="B1259" s="4"/>
      <c r="C1259" s="4"/>
      <c r="D1259" s="4"/>
      <c r="E1259" s="4"/>
      <c r="F1259" s="4"/>
    </row>
    <row r="1260" spans="1:6" ht="15.75" x14ac:dyDescent="0.3">
      <c r="A1260" s="4"/>
      <c r="B1260" s="4"/>
      <c r="C1260" s="4"/>
      <c r="D1260" s="4"/>
      <c r="E1260" s="4"/>
      <c r="F1260" s="4"/>
    </row>
    <row r="1261" spans="1:6" ht="15.75" x14ac:dyDescent="0.3">
      <c r="A1261" s="4"/>
      <c r="B1261" s="4"/>
      <c r="C1261" s="4"/>
      <c r="D1261" s="4"/>
      <c r="E1261" s="4"/>
      <c r="F1261" s="4"/>
    </row>
    <row r="1262" spans="1:6" ht="15.75" x14ac:dyDescent="0.3">
      <c r="A1262" s="4"/>
      <c r="B1262" s="4"/>
      <c r="C1262" s="4"/>
      <c r="D1262" s="4"/>
      <c r="E1262" s="4"/>
      <c r="F1262" s="4"/>
    </row>
    <row r="1263" spans="1:6" ht="15.75" x14ac:dyDescent="0.3">
      <c r="A1263" s="4"/>
      <c r="B1263" s="4"/>
      <c r="C1263" s="4"/>
      <c r="D1263" s="4"/>
      <c r="E1263" s="4"/>
      <c r="F1263" s="4"/>
    </row>
    <row r="1264" spans="1:6" ht="15.75" x14ac:dyDescent="0.3">
      <c r="A1264" s="4"/>
      <c r="B1264" s="4"/>
      <c r="C1264" s="4"/>
      <c r="D1264" s="4"/>
      <c r="E1264" s="4"/>
      <c r="F1264" s="4"/>
    </row>
    <row r="1265" spans="1:6" ht="15.75" x14ac:dyDescent="0.3">
      <c r="A1265" s="4"/>
      <c r="B1265" s="4"/>
      <c r="C1265" s="4"/>
      <c r="D1265" s="4"/>
      <c r="E1265" s="4"/>
      <c r="F1265" s="4"/>
    </row>
    <row r="1266" spans="1:6" ht="15.75" x14ac:dyDescent="0.3">
      <c r="A1266" s="4"/>
      <c r="B1266" s="4"/>
      <c r="C1266" s="4"/>
      <c r="D1266" s="4"/>
      <c r="E1266" s="4"/>
      <c r="F1266" s="4"/>
    </row>
    <row r="1267" spans="1:6" ht="15.75" x14ac:dyDescent="0.3">
      <c r="A1267" s="4"/>
      <c r="B1267" s="4"/>
      <c r="C1267" s="4"/>
      <c r="D1267" s="4"/>
      <c r="E1267" s="4"/>
      <c r="F1267" s="4"/>
    </row>
    <row r="1268" spans="1:6" ht="15.75" x14ac:dyDescent="0.3">
      <c r="A1268" s="4"/>
      <c r="B1268" s="4"/>
      <c r="C1268" s="4"/>
      <c r="D1268" s="4"/>
      <c r="E1268" s="4"/>
      <c r="F1268" s="4"/>
    </row>
    <row r="1269" spans="1:6" ht="15.75" x14ac:dyDescent="0.3">
      <c r="A1269" s="4"/>
      <c r="B1269" s="4"/>
      <c r="C1269" s="4"/>
      <c r="D1269" s="4"/>
      <c r="E1269" s="4"/>
      <c r="F1269" s="4"/>
    </row>
    <row r="1270" spans="1:6" ht="15.75" x14ac:dyDescent="0.3">
      <c r="A1270" s="4"/>
      <c r="B1270" s="4"/>
      <c r="C1270" s="4"/>
      <c r="D1270" s="4"/>
      <c r="E1270" s="4"/>
      <c r="F1270" s="4"/>
    </row>
    <row r="1271" spans="1:6" ht="15.75" x14ac:dyDescent="0.3">
      <c r="A1271" s="4"/>
      <c r="B1271" s="4"/>
      <c r="C1271" s="4"/>
      <c r="D1271" s="4"/>
      <c r="E1271" s="4"/>
      <c r="F1271" s="4"/>
    </row>
    <row r="1272" spans="1:6" ht="15.75" x14ac:dyDescent="0.3">
      <c r="A1272" s="4"/>
      <c r="B1272" s="4"/>
      <c r="C1272" s="4"/>
      <c r="D1272" s="4"/>
      <c r="E1272" s="4"/>
      <c r="F1272" s="4"/>
    </row>
    <row r="1273" spans="1:6" ht="15.75" x14ac:dyDescent="0.3">
      <c r="A1273" s="4"/>
      <c r="B1273" s="4"/>
      <c r="C1273" s="4"/>
      <c r="D1273" s="4"/>
      <c r="E1273" s="4"/>
      <c r="F1273" s="4"/>
    </row>
    <row r="1274" spans="1:6" ht="15.75" x14ac:dyDescent="0.3">
      <c r="A1274" s="4"/>
      <c r="B1274" s="4"/>
      <c r="C1274" s="4"/>
      <c r="D1274" s="4"/>
      <c r="E1274" s="4"/>
      <c r="F1274" s="4"/>
    </row>
    <row r="1275" spans="1:6" ht="15.75" x14ac:dyDescent="0.3">
      <c r="A1275" s="4"/>
      <c r="B1275" s="4"/>
      <c r="C1275" s="4"/>
      <c r="D1275" s="4"/>
      <c r="E1275" s="4"/>
      <c r="F1275" s="4"/>
    </row>
    <row r="1276" spans="1:6" ht="15.75" x14ac:dyDescent="0.3">
      <c r="A1276" s="4"/>
      <c r="B1276" s="4"/>
      <c r="C1276" s="4"/>
      <c r="D1276" s="4"/>
      <c r="E1276" s="4"/>
      <c r="F1276" s="4"/>
    </row>
    <row r="1277" spans="1:6" ht="15.75" x14ac:dyDescent="0.3">
      <c r="A1277" s="4"/>
      <c r="B1277" s="4"/>
      <c r="C1277" s="4"/>
      <c r="D1277" s="4"/>
      <c r="E1277" s="4"/>
      <c r="F1277" s="4"/>
    </row>
    <row r="1278" spans="1:6" ht="15.75" x14ac:dyDescent="0.3">
      <c r="A1278" s="4"/>
      <c r="B1278" s="4"/>
      <c r="C1278" s="4"/>
      <c r="D1278" s="4"/>
      <c r="E1278" s="4"/>
      <c r="F1278" s="4"/>
    </row>
    <row r="1279" spans="1:6" ht="15.75" x14ac:dyDescent="0.3">
      <c r="A1279" s="4"/>
      <c r="B1279" s="4"/>
      <c r="C1279" s="4"/>
      <c r="D1279" s="4"/>
      <c r="E1279" s="4"/>
      <c r="F1279" s="4"/>
    </row>
    <row r="1280" spans="1:6" ht="15.75" x14ac:dyDescent="0.3">
      <c r="A1280" s="4"/>
      <c r="B1280" s="4"/>
      <c r="C1280" s="4"/>
      <c r="D1280" s="4"/>
      <c r="E1280" s="4"/>
      <c r="F1280" s="4"/>
    </row>
    <row r="1281" spans="1:6" ht="15.75" x14ac:dyDescent="0.3">
      <c r="A1281" s="4"/>
      <c r="B1281" s="4"/>
      <c r="C1281" s="4"/>
      <c r="D1281" s="4"/>
      <c r="E1281" s="4"/>
      <c r="F1281" s="4"/>
    </row>
    <row r="1282" spans="1:6" ht="15.75" x14ac:dyDescent="0.3">
      <c r="A1282" s="4"/>
      <c r="B1282" s="4"/>
      <c r="C1282" s="4"/>
      <c r="D1282" s="4"/>
      <c r="E1282" s="4"/>
      <c r="F1282" s="4"/>
    </row>
    <row r="1283" spans="1:6" ht="15.75" x14ac:dyDescent="0.3">
      <c r="A1283" s="4"/>
      <c r="B1283" s="4"/>
      <c r="C1283" s="4"/>
      <c r="D1283" s="4"/>
      <c r="E1283" s="4"/>
      <c r="F1283" s="4"/>
    </row>
    <row r="1284" spans="1:6" ht="15.75" x14ac:dyDescent="0.3">
      <c r="A1284" s="4"/>
      <c r="B1284" s="4"/>
      <c r="C1284" s="4"/>
      <c r="D1284" s="4"/>
      <c r="E1284" s="4"/>
      <c r="F1284" s="4"/>
    </row>
    <row r="1285" spans="1:6" ht="15.75" x14ac:dyDescent="0.3">
      <c r="A1285" s="4"/>
      <c r="B1285" s="4"/>
      <c r="C1285" s="4"/>
      <c r="D1285" s="4"/>
      <c r="E1285" s="4"/>
      <c r="F1285" s="4"/>
    </row>
    <row r="1286" spans="1:6" ht="15.75" x14ac:dyDescent="0.3">
      <c r="A1286" s="4"/>
      <c r="B1286" s="4"/>
      <c r="C1286" s="4"/>
      <c r="D1286" s="4"/>
      <c r="E1286" s="4"/>
      <c r="F1286" s="4"/>
    </row>
    <row r="1287" spans="1:6" ht="15.75" x14ac:dyDescent="0.3">
      <c r="A1287" s="4"/>
      <c r="B1287" s="4"/>
      <c r="C1287" s="4"/>
      <c r="D1287" s="4"/>
      <c r="E1287" s="4"/>
      <c r="F1287" s="4"/>
    </row>
    <row r="1288" spans="1:6" ht="15.75" x14ac:dyDescent="0.3">
      <c r="A1288" s="4"/>
      <c r="B1288" s="4"/>
      <c r="C1288" s="4"/>
      <c r="D1288" s="4"/>
      <c r="E1288" s="4"/>
      <c r="F1288" s="4"/>
    </row>
    <row r="1289" spans="1:6" ht="15.75" x14ac:dyDescent="0.3">
      <c r="A1289" s="4"/>
      <c r="B1289" s="4"/>
      <c r="C1289" s="4"/>
      <c r="D1289" s="4"/>
      <c r="E1289" s="4"/>
      <c r="F1289" s="4"/>
    </row>
    <row r="1290" spans="1:6" ht="15.75" x14ac:dyDescent="0.3">
      <c r="A1290" s="4"/>
      <c r="B1290" s="4"/>
      <c r="C1290" s="4"/>
      <c r="D1290" s="4"/>
      <c r="E1290" s="4"/>
      <c r="F1290" s="4"/>
    </row>
    <row r="1291" spans="1:6" ht="15.75" x14ac:dyDescent="0.3">
      <c r="A1291" s="4"/>
      <c r="B1291" s="4"/>
      <c r="C1291" s="4"/>
      <c r="D1291" s="4"/>
      <c r="E1291" s="4"/>
      <c r="F1291" s="4"/>
    </row>
    <row r="1292" spans="1:6" ht="15.75" x14ac:dyDescent="0.3">
      <c r="A1292" s="4"/>
      <c r="B1292" s="4"/>
      <c r="C1292" s="4"/>
      <c r="D1292" s="4"/>
      <c r="E1292" s="4"/>
      <c r="F1292" s="4"/>
    </row>
    <row r="1293" spans="1:6" ht="15.75" x14ac:dyDescent="0.3">
      <c r="A1293" s="4"/>
      <c r="B1293" s="4"/>
      <c r="C1293" s="4"/>
      <c r="D1293" s="4"/>
      <c r="E1293" s="4"/>
      <c r="F1293" s="4"/>
    </row>
    <row r="1294" spans="1:6" ht="15.75" x14ac:dyDescent="0.3">
      <c r="A1294" s="4"/>
      <c r="B1294" s="4"/>
      <c r="C1294" s="4"/>
      <c r="D1294" s="4"/>
      <c r="E1294" s="4"/>
      <c r="F1294" s="4"/>
    </row>
    <row r="1295" spans="1:6" ht="15.75" x14ac:dyDescent="0.3">
      <c r="A1295" s="4"/>
      <c r="B1295" s="4"/>
      <c r="C1295" s="4"/>
      <c r="D1295" s="4"/>
      <c r="E1295" s="4"/>
      <c r="F1295" s="4"/>
    </row>
    <row r="1296" spans="1:6" ht="15.75" x14ac:dyDescent="0.3">
      <c r="A1296" s="4"/>
      <c r="B1296" s="4"/>
      <c r="C1296" s="4"/>
      <c r="D1296" s="4"/>
      <c r="E1296" s="4"/>
      <c r="F1296" s="4"/>
    </row>
    <row r="1297" spans="1:6" ht="15.75" x14ac:dyDescent="0.3">
      <c r="A1297" s="4"/>
      <c r="B1297" s="4"/>
      <c r="C1297" s="4"/>
      <c r="D1297" s="4"/>
      <c r="E1297" s="4"/>
      <c r="F1297" s="4"/>
    </row>
    <row r="1298" spans="1:6" ht="15.75" x14ac:dyDescent="0.3">
      <c r="A1298" s="4"/>
      <c r="B1298" s="4"/>
      <c r="C1298" s="4"/>
      <c r="D1298" s="4"/>
      <c r="E1298" s="4"/>
      <c r="F1298" s="4"/>
    </row>
    <row r="1299" spans="1:6" ht="15.75" x14ac:dyDescent="0.3">
      <c r="A1299" s="4"/>
      <c r="B1299" s="4"/>
      <c r="C1299" s="4"/>
      <c r="D1299" s="4"/>
      <c r="E1299" s="4"/>
      <c r="F1299" s="4"/>
    </row>
    <row r="1300" spans="1:6" ht="15.75" x14ac:dyDescent="0.3">
      <c r="A1300" s="4"/>
      <c r="B1300" s="4"/>
      <c r="C1300" s="4"/>
      <c r="D1300" s="4"/>
      <c r="E1300" s="4"/>
      <c r="F1300" s="4"/>
    </row>
    <row r="1301" spans="1:6" ht="15.75" x14ac:dyDescent="0.3">
      <c r="A1301" s="4"/>
      <c r="B1301" s="4"/>
      <c r="C1301" s="4"/>
      <c r="D1301" s="4"/>
      <c r="E1301" s="4"/>
      <c r="F1301" s="4"/>
    </row>
    <row r="1302" spans="1:6" ht="15.75" x14ac:dyDescent="0.3">
      <c r="A1302" s="4"/>
      <c r="B1302" s="4"/>
      <c r="C1302" s="4"/>
      <c r="D1302" s="4"/>
      <c r="E1302" s="4"/>
      <c r="F1302" s="4"/>
    </row>
    <row r="1303" spans="1:6" ht="15.75" x14ac:dyDescent="0.3">
      <c r="A1303" s="4"/>
      <c r="B1303" s="4"/>
      <c r="C1303" s="4"/>
      <c r="D1303" s="4"/>
      <c r="E1303" s="4"/>
      <c r="F1303" s="4"/>
    </row>
    <row r="1304" spans="1:6" ht="15.75" x14ac:dyDescent="0.3">
      <c r="A1304" s="4"/>
      <c r="B1304" s="4"/>
      <c r="C1304" s="4"/>
      <c r="D1304" s="4"/>
      <c r="E1304" s="4"/>
      <c r="F1304" s="4"/>
    </row>
    <row r="1305" spans="1:6" ht="15.75" x14ac:dyDescent="0.3">
      <c r="A1305" s="4"/>
      <c r="B1305" s="4"/>
      <c r="C1305" s="4"/>
      <c r="D1305" s="4"/>
      <c r="E1305" s="4"/>
      <c r="F1305" s="4"/>
    </row>
    <row r="1306" spans="1:6" ht="15.75" x14ac:dyDescent="0.3">
      <c r="A1306" s="4"/>
      <c r="B1306" s="4"/>
      <c r="C1306" s="4"/>
      <c r="D1306" s="4"/>
      <c r="E1306" s="4"/>
      <c r="F1306" s="4"/>
    </row>
    <row r="1307" spans="1:6" ht="15.75" x14ac:dyDescent="0.3">
      <c r="A1307" s="4"/>
      <c r="B1307" s="4"/>
      <c r="C1307" s="4"/>
      <c r="D1307" s="4"/>
      <c r="E1307" s="4"/>
      <c r="F1307" s="4"/>
    </row>
    <row r="1308" spans="1:6" ht="15.75" x14ac:dyDescent="0.3">
      <c r="A1308" s="4"/>
      <c r="B1308" s="4"/>
      <c r="C1308" s="4"/>
      <c r="D1308" s="4"/>
      <c r="E1308" s="4"/>
      <c r="F1308" s="4"/>
    </row>
    <row r="1309" spans="1:6" ht="15.75" x14ac:dyDescent="0.3">
      <c r="A1309" s="4"/>
      <c r="B1309" s="4"/>
      <c r="C1309" s="4"/>
      <c r="D1309" s="4"/>
      <c r="E1309" s="4"/>
      <c r="F1309" s="4"/>
    </row>
    <row r="1310" spans="1:6" ht="15.75" x14ac:dyDescent="0.3">
      <c r="A1310" s="4"/>
      <c r="B1310" s="4"/>
      <c r="C1310" s="4"/>
      <c r="D1310" s="4"/>
      <c r="E1310" s="4"/>
      <c r="F1310" s="4"/>
    </row>
    <row r="1311" spans="1:6" ht="15.75" x14ac:dyDescent="0.3">
      <c r="A1311" s="4"/>
      <c r="B1311" s="4"/>
      <c r="C1311" s="4"/>
      <c r="D1311" s="4"/>
      <c r="E1311" s="4"/>
      <c r="F1311" s="4"/>
    </row>
    <row r="1312" spans="1:6" ht="15.75" x14ac:dyDescent="0.3">
      <c r="A1312" s="4"/>
      <c r="B1312" s="4"/>
      <c r="C1312" s="4"/>
      <c r="D1312" s="4"/>
      <c r="E1312" s="4"/>
      <c r="F1312" s="4"/>
    </row>
    <row r="1313" spans="1:6" ht="15.75" x14ac:dyDescent="0.3">
      <c r="A1313" s="4"/>
      <c r="B1313" s="4"/>
      <c r="C1313" s="4"/>
      <c r="D1313" s="4"/>
      <c r="E1313" s="4"/>
      <c r="F1313" s="4"/>
    </row>
    <row r="1314" spans="1:6" ht="15.75" x14ac:dyDescent="0.3">
      <c r="A1314" s="4"/>
      <c r="B1314" s="4"/>
      <c r="C1314" s="4"/>
      <c r="D1314" s="4"/>
      <c r="E1314" s="4"/>
      <c r="F1314" s="4"/>
    </row>
    <row r="1315" spans="1:6" ht="15.75" x14ac:dyDescent="0.3">
      <c r="A1315" s="4"/>
      <c r="B1315" s="4"/>
      <c r="C1315" s="4"/>
      <c r="D1315" s="4"/>
      <c r="E1315" s="4"/>
      <c r="F1315" s="4"/>
    </row>
    <row r="1316" spans="1:6" ht="15.75" x14ac:dyDescent="0.3">
      <c r="A1316" s="4"/>
      <c r="B1316" s="4"/>
      <c r="C1316" s="4"/>
      <c r="D1316" s="4"/>
      <c r="E1316" s="4"/>
      <c r="F1316" s="4"/>
    </row>
    <row r="1317" spans="1:6" ht="15.75" x14ac:dyDescent="0.3">
      <c r="A1317" s="4"/>
      <c r="B1317" s="4"/>
      <c r="C1317" s="4"/>
      <c r="D1317" s="4"/>
      <c r="E1317" s="4"/>
      <c r="F1317" s="4"/>
    </row>
    <row r="1318" spans="1:6" ht="15.75" x14ac:dyDescent="0.3">
      <c r="A1318" s="4"/>
      <c r="B1318" s="4"/>
      <c r="C1318" s="4"/>
      <c r="D1318" s="4"/>
      <c r="E1318" s="4"/>
      <c r="F1318" s="4"/>
    </row>
    <row r="1319" spans="1:6" ht="15.75" x14ac:dyDescent="0.3">
      <c r="A1319" s="4"/>
      <c r="B1319" s="4"/>
      <c r="C1319" s="4"/>
      <c r="D1319" s="4"/>
      <c r="E1319" s="4"/>
      <c r="F1319" s="4"/>
    </row>
    <row r="1320" spans="1:6" ht="15.75" x14ac:dyDescent="0.3">
      <c r="A1320" s="4"/>
      <c r="B1320" s="4"/>
      <c r="C1320" s="4"/>
      <c r="D1320" s="4"/>
      <c r="E1320" s="4"/>
      <c r="F1320" s="4"/>
    </row>
    <row r="1321" spans="1:6" ht="15.75" x14ac:dyDescent="0.3">
      <c r="A1321" s="4"/>
      <c r="B1321" s="4"/>
      <c r="C1321" s="4"/>
      <c r="D1321" s="4"/>
      <c r="E1321" s="4"/>
      <c r="F1321" s="4"/>
    </row>
    <row r="1322" spans="1:6" ht="15.75" x14ac:dyDescent="0.3">
      <c r="A1322" s="4"/>
      <c r="B1322" s="4"/>
      <c r="C1322" s="4"/>
      <c r="D1322" s="4"/>
      <c r="E1322" s="4"/>
      <c r="F1322" s="4"/>
    </row>
    <row r="1323" spans="1:6" ht="15.75" x14ac:dyDescent="0.3">
      <c r="A1323" s="4"/>
      <c r="B1323" s="4"/>
      <c r="C1323" s="4"/>
      <c r="D1323" s="4"/>
      <c r="E1323" s="4"/>
      <c r="F1323" s="4"/>
    </row>
    <row r="1324" spans="1:6" ht="15.75" x14ac:dyDescent="0.3">
      <c r="A1324" s="4"/>
      <c r="B1324" s="4"/>
      <c r="C1324" s="4"/>
      <c r="D1324" s="4"/>
      <c r="E1324" s="4"/>
      <c r="F1324" s="4"/>
    </row>
    <row r="1325" spans="1:6" ht="15.75" x14ac:dyDescent="0.3">
      <c r="A1325" s="4"/>
      <c r="B1325" s="4"/>
      <c r="C1325" s="4"/>
      <c r="D1325" s="4"/>
      <c r="E1325" s="4"/>
      <c r="F1325" s="4"/>
    </row>
    <row r="1326" spans="1:6" ht="15.75" x14ac:dyDescent="0.3">
      <c r="A1326" s="4"/>
      <c r="B1326" s="4"/>
      <c r="C1326" s="4"/>
      <c r="D1326" s="4"/>
      <c r="E1326" s="4"/>
      <c r="F1326" s="4"/>
    </row>
    <row r="1327" spans="1:6" ht="15.75" x14ac:dyDescent="0.3">
      <c r="A1327" s="4"/>
      <c r="B1327" s="4"/>
      <c r="C1327" s="4"/>
      <c r="D1327" s="4"/>
      <c r="E1327" s="4"/>
      <c r="F1327" s="4"/>
    </row>
    <row r="1328" spans="1:6" ht="15.75" x14ac:dyDescent="0.3">
      <c r="A1328" s="4"/>
      <c r="B1328" s="4"/>
      <c r="C1328" s="4"/>
      <c r="D1328" s="4"/>
      <c r="E1328" s="4"/>
      <c r="F1328" s="4"/>
    </row>
    <row r="1329" spans="1:6" ht="15.75" x14ac:dyDescent="0.3">
      <c r="A1329" s="4"/>
      <c r="B1329" s="4"/>
      <c r="C1329" s="4"/>
      <c r="D1329" s="4"/>
      <c r="E1329" s="4"/>
      <c r="F1329" s="4"/>
    </row>
    <row r="1330" spans="1:6" ht="15.75" x14ac:dyDescent="0.3">
      <c r="A1330" s="4"/>
      <c r="B1330" s="4"/>
      <c r="C1330" s="4"/>
      <c r="D1330" s="4"/>
      <c r="E1330" s="4"/>
      <c r="F1330" s="4"/>
    </row>
    <row r="1331" spans="1:6" ht="15.75" x14ac:dyDescent="0.3">
      <c r="A1331" s="4"/>
      <c r="B1331" s="4"/>
      <c r="C1331" s="4"/>
      <c r="D1331" s="4"/>
      <c r="E1331" s="4"/>
      <c r="F1331" s="4"/>
    </row>
    <row r="1332" spans="1:6" ht="15.75" x14ac:dyDescent="0.3">
      <c r="A1332" s="4"/>
      <c r="B1332" s="4"/>
      <c r="C1332" s="4"/>
      <c r="D1332" s="4"/>
      <c r="E1332" s="4"/>
      <c r="F1332" s="4"/>
    </row>
    <row r="1333" spans="1:6" ht="15.75" x14ac:dyDescent="0.3">
      <c r="A1333" s="4"/>
      <c r="B1333" s="4"/>
      <c r="C1333" s="4"/>
      <c r="D1333" s="4"/>
      <c r="E1333" s="4"/>
      <c r="F1333" s="4"/>
    </row>
    <row r="1334" spans="1:6" ht="15.75" x14ac:dyDescent="0.3">
      <c r="A1334" s="4"/>
      <c r="B1334" s="4"/>
      <c r="C1334" s="4"/>
      <c r="D1334" s="4"/>
      <c r="E1334" s="4"/>
      <c r="F1334" s="4"/>
    </row>
    <row r="1335" spans="1:6" ht="15.75" x14ac:dyDescent="0.3">
      <c r="A1335" s="4"/>
      <c r="B1335" s="4"/>
      <c r="C1335" s="4"/>
      <c r="D1335" s="4"/>
      <c r="E1335" s="4"/>
      <c r="F1335" s="4"/>
    </row>
    <row r="1336" spans="1:6" ht="15.75" x14ac:dyDescent="0.3">
      <c r="A1336" s="4"/>
      <c r="B1336" s="4"/>
      <c r="C1336" s="4"/>
      <c r="D1336" s="4"/>
      <c r="E1336" s="4"/>
      <c r="F1336" s="4"/>
    </row>
    <row r="1337" spans="1:6" ht="15.75" x14ac:dyDescent="0.3">
      <c r="A1337" s="4"/>
      <c r="B1337" s="4"/>
      <c r="C1337" s="4"/>
      <c r="D1337" s="4"/>
      <c r="E1337" s="4"/>
      <c r="F1337" s="4"/>
    </row>
    <row r="1338" spans="1:6" ht="15.75" x14ac:dyDescent="0.3">
      <c r="A1338" s="4"/>
      <c r="B1338" s="4"/>
      <c r="C1338" s="4"/>
      <c r="D1338" s="4"/>
      <c r="E1338" s="4"/>
      <c r="F1338" s="4"/>
    </row>
    <row r="1339" spans="1:6" ht="15.75" x14ac:dyDescent="0.3">
      <c r="A1339" s="4"/>
      <c r="B1339" s="4"/>
      <c r="C1339" s="4"/>
      <c r="D1339" s="4"/>
      <c r="E1339" s="4"/>
      <c r="F1339" s="4"/>
    </row>
    <row r="1340" spans="1:6" ht="15.75" x14ac:dyDescent="0.3">
      <c r="A1340" s="4"/>
      <c r="B1340" s="4"/>
      <c r="C1340" s="4"/>
      <c r="D1340" s="4"/>
      <c r="E1340" s="4"/>
      <c r="F1340" s="4"/>
    </row>
    <row r="1341" spans="1:6" ht="15.75" x14ac:dyDescent="0.3">
      <c r="A1341" s="4"/>
      <c r="B1341" s="4"/>
      <c r="C1341" s="4"/>
      <c r="D1341" s="4"/>
      <c r="E1341" s="4"/>
      <c r="F1341" s="4"/>
    </row>
    <row r="1342" spans="1:6" ht="15.75" x14ac:dyDescent="0.3">
      <c r="A1342" s="4"/>
      <c r="B1342" s="4"/>
      <c r="C1342" s="4"/>
      <c r="D1342" s="4"/>
      <c r="E1342" s="4"/>
      <c r="F1342" s="4"/>
    </row>
    <row r="1343" spans="1:6" ht="15.75" x14ac:dyDescent="0.3">
      <c r="A1343" s="4"/>
      <c r="B1343" s="4"/>
      <c r="C1343" s="4"/>
      <c r="D1343" s="4"/>
      <c r="E1343" s="4"/>
      <c r="F1343" s="4"/>
    </row>
    <row r="1344" spans="1:6" ht="15.75" x14ac:dyDescent="0.3">
      <c r="A1344" s="4"/>
      <c r="B1344" s="4"/>
      <c r="C1344" s="4"/>
      <c r="D1344" s="4"/>
      <c r="E1344" s="4"/>
      <c r="F1344" s="4"/>
    </row>
    <row r="1345" spans="1:6" ht="15.75" x14ac:dyDescent="0.3">
      <c r="A1345" s="4"/>
      <c r="B1345" s="4"/>
      <c r="C1345" s="4"/>
      <c r="D1345" s="4"/>
      <c r="E1345" s="4"/>
      <c r="F1345" s="4"/>
    </row>
    <row r="1346" spans="1:6" ht="15.75" x14ac:dyDescent="0.3">
      <c r="A1346" s="4"/>
      <c r="B1346" s="4"/>
      <c r="C1346" s="4"/>
      <c r="D1346" s="4"/>
      <c r="E1346" s="4"/>
      <c r="F1346" s="4"/>
    </row>
    <row r="1347" spans="1:6" ht="15.75" x14ac:dyDescent="0.3">
      <c r="A1347" s="4"/>
      <c r="B1347" s="4"/>
      <c r="C1347" s="4"/>
      <c r="D1347" s="4"/>
      <c r="E1347" s="4"/>
      <c r="F1347" s="4"/>
    </row>
    <row r="1348" spans="1:6" ht="15.75" x14ac:dyDescent="0.3">
      <c r="A1348" s="4"/>
      <c r="B1348" s="4"/>
      <c r="C1348" s="4"/>
      <c r="D1348" s="4"/>
      <c r="E1348" s="4"/>
      <c r="F1348" s="4"/>
    </row>
    <row r="1349" spans="1:6" ht="15.75" x14ac:dyDescent="0.3">
      <c r="A1349" s="4"/>
      <c r="B1349" s="4"/>
      <c r="C1349" s="4"/>
      <c r="D1349" s="4"/>
      <c r="E1349" s="4"/>
      <c r="F1349" s="4"/>
    </row>
    <row r="1350" spans="1:6" ht="15.75" x14ac:dyDescent="0.3">
      <c r="A1350" s="4"/>
      <c r="B1350" s="4"/>
      <c r="C1350" s="4"/>
      <c r="D1350" s="4"/>
      <c r="E1350" s="4"/>
      <c r="F1350" s="4"/>
    </row>
    <row r="1351" spans="1:6" ht="15.75" x14ac:dyDescent="0.3">
      <c r="A1351" s="4"/>
      <c r="B1351" s="4"/>
      <c r="C1351" s="4"/>
      <c r="D1351" s="4"/>
      <c r="E1351" s="4"/>
      <c r="F1351" s="4"/>
    </row>
    <row r="1352" spans="1:6" ht="15.75" x14ac:dyDescent="0.3">
      <c r="A1352" s="4"/>
      <c r="B1352" s="4"/>
      <c r="C1352" s="4"/>
      <c r="D1352" s="4"/>
      <c r="E1352" s="4"/>
      <c r="F1352" s="4"/>
    </row>
    <row r="1353" spans="1:6" ht="15.75" x14ac:dyDescent="0.3">
      <c r="A1353" s="4"/>
      <c r="B1353" s="4"/>
      <c r="C1353" s="4"/>
      <c r="D1353" s="4"/>
      <c r="E1353" s="4"/>
      <c r="F1353" s="4"/>
    </row>
    <row r="1354" spans="1:6" ht="15.75" x14ac:dyDescent="0.3">
      <c r="A1354" s="4"/>
      <c r="B1354" s="4"/>
      <c r="C1354" s="4"/>
      <c r="D1354" s="4"/>
      <c r="E1354" s="4"/>
      <c r="F1354" s="4"/>
    </row>
    <row r="1355" spans="1:6" ht="15.75" x14ac:dyDescent="0.3">
      <c r="A1355" s="4"/>
      <c r="B1355" s="4"/>
      <c r="C1355" s="4"/>
      <c r="D1355" s="4"/>
      <c r="E1355" s="4"/>
      <c r="F1355" s="4"/>
    </row>
    <row r="1356" spans="1:6" ht="15.75" x14ac:dyDescent="0.3">
      <c r="A1356" s="4"/>
      <c r="B1356" s="4"/>
      <c r="C1356" s="4"/>
      <c r="D1356" s="4"/>
      <c r="E1356" s="4"/>
      <c r="F1356" s="4"/>
    </row>
    <row r="1357" spans="1:6" ht="15.75" x14ac:dyDescent="0.3">
      <c r="A1357" s="4"/>
      <c r="B1357" s="4"/>
      <c r="C1357" s="4"/>
      <c r="D1357" s="4"/>
      <c r="E1357" s="4"/>
      <c r="F1357" s="4"/>
    </row>
    <row r="1358" spans="1:6" ht="15.75" x14ac:dyDescent="0.3">
      <c r="A1358" s="4"/>
      <c r="B1358" s="4"/>
      <c r="C1358" s="4"/>
      <c r="D1358" s="4"/>
      <c r="E1358" s="4"/>
      <c r="F1358" s="4"/>
    </row>
    <row r="1359" spans="1:6" ht="15.75" x14ac:dyDescent="0.3">
      <c r="A1359" s="4"/>
      <c r="B1359" s="4"/>
      <c r="C1359" s="4"/>
      <c r="D1359" s="4"/>
      <c r="E1359" s="4"/>
      <c r="F1359" s="4"/>
    </row>
    <row r="1360" spans="1:6" ht="15.75" x14ac:dyDescent="0.3">
      <c r="A1360" s="4"/>
      <c r="B1360" s="4"/>
      <c r="C1360" s="4"/>
      <c r="D1360" s="4"/>
      <c r="E1360" s="4"/>
      <c r="F1360" s="4"/>
    </row>
    <row r="1361" spans="1:6" ht="15.75" x14ac:dyDescent="0.3">
      <c r="A1361" s="4"/>
      <c r="B1361" s="4"/>
      <c r="C1361" s="4"/>
      <c r="D1361" s="4"/>
      <c r="E1361" s="4"/>
      <c r="F1361" s="4"/>
    </row>
    <row r="1362" spans="1:6" ht="15.75" x14ac:dyDescent="0.3">
      <c r="A1362" s="4"/>
      <c r="B1362" s="4"/>
      <c r="C1362" s="4"/>
    </row>
    <row r="1363" spans="1:6" ht="15.75" x14ac:dyDescent="0.3">
      <c r="A1363" s="4"/>
      <c r="B1363" s="4"/>
      <c r="C1363" s="4"/>
    </row>
    <row r="1364" spans="1:6" ht="15.75" x14ac:dyDescent="0.3">
      <c r="A1364" s="4"/>
      <c r="B1364" s="4"/>
      <c r="C1364" s="4"/>
    </row>
    <row r="1365" spans="1:6" ht="15.75" x14ac:dyDescent="0.3">
      <c r="A1365" s="4"/>
      <c r="B1365" s="4"/>
      <c r="C1365" s="4"/>
    </row>
  </sheetData>
  <mergeCells count="1">
    <mergeCell ref="A4:C4"/>
  </mergeCells>
  <pageMargins left="0.70866141732283472" right="0.70866141732283472" top="0.74803149606299213" bottom="0.74803149606299213" header="0.31496062992125984" footer="0.31496062992125984"/>
  <pageSetup paperSize="9" scale="90" orientation="portrait" r:id="rId1"/>
  <headerFooter>
    <oddHeader xml:space="preserve">&amp;C
</oddHeader>
    <oddFooter>Página &amp;P</oddFooter>
  </headerFooter>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P1345"/>
  <sheetViews>
    <sheetView view="pageBreakPreview" zoomScaleNormal="100" zoomScaleSheetLayoutView="100" workbookViewId="0">
      <selection activeCell="G6" sqref="G6"/>
    </sheetView>
  </sheetViews>
  <sheetFormatPr baseColWidth="10" defaultRowHeight="15" x14ac:dyDescent="0.25"/>
  <cols>
    <col min="1" max="2" width="6.7109375" customWidth="1"/>
    <col min="3" max="3" width="46.7109375" customWidth="1"/>
    <col min="4" max="4" width="11" customWidth="1"/>
    <col min="5" max="6" width="11.42578125" customWidth="1"/>
    <col min="7" max="7" width="7.5703125" bestFit="1" customWidth="1"/>
    <col min="8" max="8" width="7.28515625" customWidth="1"/>
    <col min="9" max="10" width="11.5703125" bestFit="1" customWidth="1"/>
    <col min="13" max="13" width="38.28515625" customWidth="1"/>
  </cols>
  <sheetData>
    <row r="2" spans="1:9" x14ac:dyDescent="0.25">
      <c r="A2" s="3" t="s">
        <v>305</v>
      </c>
    </row>
    <row r="4" spans="1:9" x14ac:dyDescent="0.25">
      <c r="A4" s="161" t="s">
        <v>161</v>
      </c>
      <c r="B4" s="162"/>
      <c r="C4" s="162"/>
    </row>
    <row r="5" spans="1:9" x14ac:dyDescent="0.25">
      <c r="A5" s="1"/>
    </row>
    <row r="6" spans="1:9" s="23" customFormat="1" ht="27" x14ac:dyDescent="0.25">
      <c r="A6" s="5" t="s">
        <v>41</v>
      </c>
      <c r="B6" s="24" t="s">
        <v>42</v>
      </c>
      <c r="C6" s="24" t="s">
        <v>43</v>
      </c>
      <c r="D6" s="24" t="s">
        <v>44</v>
      </c>
      <c r="E6" s="5" t="s">
        <v>45</v>
      </c>
      <c r="F6" s="5" t="s">
        <v>64</v>
      </c>
      <c r="G6" s="164" t="s">
        <v>886</v>
      </c>
      <c r="H6" s="165">
        <v>0.97499999999999998</v>
      </c>
      <c r="I6" s="5"/>
    </row>
    <row r="7" spans="1:9" s="23" customFormat="1" ht="12.75" x14ac:dyDescent="0.25">
      <c r="A7" s="21"/>
      <c r="B7" s="46"/>
      <c r="C7" s="46"/>
      <c r="D7" s="46"/>
      <c r="E7" s="21"/>
      <c r="F7" s="21"/>
      <c r="G7" s="46"/>
      <c r="H7" s="21"/>
      <c r="I7" s="21"/>
    </row>
    <row r="8" spans="1:9" s="23" customFormat="1" ht="13.5" x14ac:dyDescent="0.25">
      <c r="A8" s="64">
        <v>11.1</v>
      </c>
      <c r="B8" s="7" t="s">
        <v>5</v>
      </c>
      <c r="C8" s="12" t="s">
        <v>256</v>
      </c>
      <c r="D8" s="46"/>
      <c r="E8" s="21"/>
      <c r="F8" s="21"/>
      <c r="G8" s="46"/>
      <c r="H8" s="21"/>
      <c r="I8" s="21"/>
    </row>
    <row r="9" spans="1:9" s="23" customFormat="1" ht="189" x14ac:dyDescent="0.25">
      <c r="A9" s="64"/>
      <c r="B9" s="7"/>
      <c r="C9" s="72" t="s">
        <v>862</v>
      </c>
      <c r="D9" s="28">
        <v>7.21</v>
      </c>
      <c r="E9" s="28">
        <f>H6*18.44</f>
        <v>17.978999999999999</v>
      </c>
      <c r="F9" s="17">
        <f>D9*E9</f>
        <v>129.62859</v>
      </c>
      <c r="G9" s="28"/>
      <c r="H9" s="72"/>
      <c r="I9" s="21"/>
    </row>
    <row r="10" spans="1:9" s="23" customFormat="1" ht="13.5" x14ac:dyDescent="0.25">
      <c r="A10" s="64"/>
      <c r="B10" s="7"/>
      <c r="C10" s="12"/>
      <c r="D10" s="46"/>
      <c r="E10" s="93"/>
      <c r="F10" s="21"/>
      <c r="G10" s="46"/>
      <c r="H10" s="21"/>
      <c r="I10" s="21"/>
    </row>
    <row r="11" spans="1:9" s="23" customFormat="1" ht="13.5" x14ac:dyDescent="0.25">
      <c r="A11" s="64">
        <v>11.2</v>
      </c>
      <c r="B11" s="7" t="s">
        <v>5</v>
      </c>
      <c r="C11" s="12" t="s">
        <v>809</v>
      </c>
      <c r="D11" s="28"/>
      <c r="E11" s="28"/>
      <c r="F11" s="21"/>
      <c r="G11" s="46"/>
      <c r="H11" s="21"/>
      <c r="I11" s="21"/>
    </row>
    <row r="12" spans="1:9" s="23" customFormat="1" ht="216" x14ac:dyDescent="0.25">
      <c r="A12" s="21"/>
      <c r="B12" s="46"/>
      <c r="C12" s="72" t="s">
        <v>863</v>
      </c>
      <c r="D12" s="28">
        <v>10</v>
      </c>
      <c r="E12" s="28">
        <f>H6*18.44</f>
        <v>17.978999999999999</v>
      </c>
      <c r="F12" s="17">
        <f>D12*E12</f>
        <v>179.79</v>
      </c>
      <c r="G12" s="46"/>
      <c r="H12" s="21"/>
      <c r="I12" s="21"/>
    </row>
    <row r="13" spans="1:9" s="23" customFormat="1" ht="13.5" x14ac:dyDescent="0.25">
      <c r="A13" s="21"/>
      <c r="B13" s="46"/>
      <c r="C13" s="72"/>
      <c r="D13" s="28"/>
      <c r="E13" s="28"/>
      <c r="F13" s="17"/>
      <c r="G13" s="46"/>
      <c r="H13" s="21"/>
      <c r="I13" s="21"/>
    </row>
    <row r="14" spans="1:9" s="23" customFormat="1" ht="13.5" x14ac:dyDescent="0.25">
      <c r="A14" s="64">
        <v>11.3</v>
      </c>
      <c r="B14" s="7" t="s">
        <v>5</v>
      </c>
      <c r="C14" s="12" t="s">
        <v>811</v>
      </c>
      <c r="D14" s="28"/>
      <c r="E14" s="28"/>
      <c r="F14" s="17"/>
      <c r="G14" s="46"/>
      <c r="H14" s="21"/>
      <c r="I14" s="21"/>
    </row>
    <row r="15" spans="1:9" s="23" customFormat="1" ht="144.75" customHeight="1" x14ac:dyDescent="0.25">
      <c r="A15" s="21"/>
      <c r="B15" s="46"/>
      <c r="C15" s="72" t="s">
        <v>810</v>
      </c>
      <c r="D15" s="28">
        <v>3.65</v>
      </c>
      <c r="E15" s="28">
        <v>67.64</v>
      </c>
      <c r="F15" s="17">
        <f>D15*E15</f>
        <v>246.886</v>
      </c>
      <c r="G15" s="46"/>
      <c r="H15" s="21"/>
      <c r="I15" s="21"/>
    </row>
    <row r="16" spans="1:9" s="23" customFormat="1" ht="13.5" x14ac:dyDescent="0.25">
      <c r="A16" s="21"/>
      <c r="B16" s="46"/>
      <c r="C16" s="72"/>
      <c r="D16" s="28"/>
      <c r="E16" s="28"/>
      <c r="F16" s="17"/>
      <c r="G16" s="46"/>
      <c r="H16" s="21"/>
      <c r="I16" s="21"/>
    </row>
    <row r="17" spans="1:9" s="23" customFormat="1" ht="13.5" x14ac:dyDescent="0.25">
      <c r="A17" s="21"/>
      <c r="B17" s="46"/>
      <c r="C17" s="72"/>
      <c r="D17" s="28"/>
      <c r="E17" s="28"/>
      <c r="F17" s="17"/>
      <c r="G17" s="46"/>
      <c r="H17" s="21"/>
      <c r="I17" s="21"/>
    </row>
    <row r="18" spans="1:9" s="23" customFormat="1" ht="13.5" x14ac:dyDescent="0.25">
      <c r="A18" s="21"/>
      <c r="B18" s="46"/>
      <c r="C18" s="72"/>
      <c r="D18" s="28"/>
      <c r="E18" s="28"/>
      <c r="F18" s="17"/>
      <c r="G18" s="46"/>
      <c r="H18" s="21"/>
      <c r="I18" s="21"/>
    </row>
    <row r="19" spans="1:9" s="23" customFormat="1" ht="13.5" x14ac:dyDescent="0.25">
      <c r="A19" s="21"/>
      <c r="B19" s="46"/>
      <c r="C19" s="72"/>
      <c r="D19" s="28"/>
      <c r="E19" s="28"/>
      <c r="F19" s="17"/>
      <c r="G19" s="46"/>
      <c r="H19" s="21"/>
      <c r="I19" s="21"/>
    </row>
    <row r="20" spans="1:9" s="23" customFormat="1" ht="13.5" x14ac:dyDescent="0.25">
      <c r="A20" s="21"/>
      <c r="B20" s="46"/>
      <c r="C20" s="72"/>
      <c r="D20" s="28"/>
      <c r="E20" s="28"/>
      <c r="F20" s="17"/>
      <c r="G20" s="46"/>
      <c r="H20" s="21"/>
      <c r="I20" s="21"/>
    </row>
    <row r="21" spans="1:9" s="23" customFormat="1" ht="13.5" x14ac:dyDescent="0.25">
      <c r="A21" s="21"/>
      <c r="B21" s="46"/>
      <c r="C21" s="72"/>
      <c r="D21" s="28"/>
      <c r="E21" s="28"/>
      <c r="F21" s="17"/>
      <c r="G21" s="46"/>
      <c r="H21" s="21"/>
      <c r="I21" s="21"/>
    </row>
    <row r="22" spans="1:9" s="23" customFormat="1" ht="13.5" x14ac:dyDescent="0.25">
      <c r="A22" s="21"/>
      <c r="B22" s="46"/>
      <c r="C22" s="72"/>
      <c r="D22" s="28"/>
      <c r="E22" s="28"/>
      <c r="F22" s="17"/>
      <c r="G22" s="46"/>
      <c r="H22" s="21"/>
      <c r="I22" s="21"/>
    </row>
    <row r="23" spans="1:9" s="23" customFormat="1" ht="13.5" x14ac:dyDescent="0.25">
      <c r="A23" s="21"/>
      <c r="B23" s="46"/>
      <c r="C23" s="72"/>
      <c r="D23" s="28"/>
      <c r="E23" s="28"/>
      <c r="F23" s="17"/>
      <c r="G23" s="46"/>
      <c r="H23" s="21"/>
      <c r="I23" s="21"/>
    </row>
    <row r="24" spans="1:9" s="23" customFormat="1" ht="13.5" x14ac:dyDescent="0.25">
      <c r="A24" s="21"/>
      <c r="B24" s="46"/>
      <c r="C24" s="72"/>
      <c r="D24" s="28"/>
      <c r="E24" s="28"/>
      <c r="F24" s="17"/>
      <c r="G24" s="46"/>
      <c r="H24" s="21"/>
      <c r="I24" s="21"/>
    </row>
    <row r="25" spans="1:9" s="23" customFormat="1" ht="13.5" x14ac:dyDescent="0.25">
      <c r="A25" s="21"/>
      <c r="B25" s="46"/>
      <c r="C25" s="72"/>
      <c r="D25" s="28"/>
      <c r="E25" s="28"/>
      <c r="F25" s="17"/>
      <c r="G25" s="46"/>
      <c r="H25" s="21"/>
      <c r="I25" s="21"/>
    </row>
    <row r="26" spans="1:9" s="23" customFormat="1" ht="13.5" x14ac:dyDescent="0.25">
      <c r="A26" s="21"/>
      <c r="B26" s="46"/>
      <c r="C26" s="72"/>
      <c r="D26" s="28"/>
      <c r="E26" s="28"/>
      <c r="F26" s="17"/>
      <c r="G26" s="46"/>
      <c r="H26" s="21"/>
      <c r="I26" s="21"/>
    </row>
    <row r="27" spans="1:9" s="23" customFormat="1" ht="13.5" x14ac:dyDescent="0.25">
      <c r="A27" s="64">
        <v>11.4</v>
      </c>
      <c r="B27" s="7" t="s">
        <v>5</v>
      </c>
      <c r="C27" s="12" t="s">
        <v>812</v>
      </c>
      <c r="D27" s="28"/>
      <c r="E27" s="28"/>
      <c r="F27" s="21"/>
      <c r="G27" s="46"/>
      <c r="H27" s="21"/>
      <c r="I27" s="21"/>
    </row>
    <row r="28" spans="1:9" s="23" customFormat="1" ht="150.75" customHeight="1" x14ac:dyDescent="0.25">
      <c r="A28" s="21"/>
      <c r="B28" s="46"/>
      <c r="C28" s="72" t="s">
        <v>818</v>
      </c>
      <c r="D28" s="28">
        <v>14.4</v>
      </c>
      <c r="E28" s="28">
        <v>18.440000000000001</v>
      </c>
      <c r="F28" s="17">
        <f>D28*E28</f>
        <v>265.536</v>
      </c>
      <c r="G28" s="46"/>
      <c r="H28" s="21"/>
      <c r="I28" s="21"/>
    </row>
    <row r="29" spans="1:9" s="23" customFormat="1" ht="13.5" x14ac:dyDescent="0.25">
      <c r="A29" s="21"/>
      <c r="B29" s="46"/>
      <c r="C29" s="46"/>
      <c r="D29" s="28"/>
      <c r="E29" s="28"/>
      <c r="F29" s="21"/>
      <c r="G29" s="46"/>
      <c r="H29" s="21"/>
      <c r="I29" s="21"/>
    </row>
    <row r="30" spans="1:9" s="23" customFormat="1" ht="13.5" x14ac:dyDescent="0.25">
      <c r="A30" s="64">
        <v>11.5</v>
      </c>
      <c r="B30" s="7" t="s">
        <v>5</v>
      </c>
      <c r="C30" s="12" t="s">
        <v>814</v>
      </c>
      <c r="D30" s="28"/>
      <c r="E30" s="28"/>
      <c r="F30" s="21"/>
      <c r="G30" s="46"/>
      <c r="H30" s="21"/>
      <c r="I30" s="21"/>
    </row>
    <row r="31" spans="1:9" s="23" customFormat="1" ht="189" customHeight="1" x14ac:dyDescent="0.25">
      <c r="A31" s="21"/>
      <c r="B31" s="46"/>
      <c r="C31" s="72" t="s">
        <v>817</v>
      </c>
      <c r="D31" s="28">
        <v>10.68</v>
      </c>
      <c r="E31" s="28">
        <v>47.64</v>
      </c>
      <c r="F31" s="17">
        <f>D31*E31</f>
        <v>508.79519999999997</v>
      </c>
      <c r="G31" s="72"/>
      <c r="H31" s="21"/>
      <c r="I31" s="21"/>
    </row>
    <row r="32" spans="1:9" s="23" customFormat="1" ht="13.5" x14ac:dyDescent="0.25">
      <c r="A32" s="21"/>
      <c r="B32" s="46"/>
      <c r="C32" s="46"/>
      <c r="D32" s="28"/>
      <c r="E32" s="28"/>
      <c r="F32" s="21"/>
      <c r="G32" s="46"/>
      <c r="H32" s="21"/>
      <c r="I32" s="21"/>
    </row>
    <row r="33" spans="1:9" s="23" customFormat="1" ht="13.5" x14ac:dyDescent="0.25">
      <c r="A33" s="64">
        <v>11.6</v>
      </c>
      <c r="B33" s="7" t="s">
        <v>5</v>
      </c>
      <c r="C33" s="12" t="s">
        <v>815</v>
      </c>
      <c r="D33" s="28"/>
      <c r="E33" s="28"/>
      <c r="F33" s="21"/>
      <c r="G33" s="46"/>
      <c r="H33" s="21"/>
      <c r="I33" s="21"/>
    </row>
    <row r="34" spans="1:9" s="23" customFormat="1" ht="175.5" x14ac:dyDescent="0.25">
      <c r="A34" s="21"/>
      <c r="B34" s="46"/>
      <c r="C34" s="72" t="s">
        <v>819</v>
      </c>
      <c r="D34" s="28">
        <v>4.8</v>
      </c>
      <c r="E34" s="28">
        <v>47.64</v>
      </c>
      <c r="F34" s="17">
        <f>D34*E34</f>
        <v>228.672</v>
      </c>
      <c r="G34" s="46"/>
      <c r="H34" s="21"/>
      <c r="I34" s="21"/>
    </row>
    <row r="35" spans="1:9" s="23" customFormat="1" ht="13.5" x14ac:dyDescent="0.25">
      <c r="A35" s="21"/>
      <c r="B35" s="46"/>
      <c r="C35" s="72"/>
      <c r="D35" s="28"/>
      <c r="E35" s="28"/>
      <c r="F35" s="17"/>
      <c r="G35" s="46"/>
      <c r="H35" s="21"/>
      <c r="I35" s="21"/>
    </row>
    <row r="36" spans="1:9" s="23" customFormat="1" ht="13.5" x14ac:dyDescent="0.25">
      <c r="A36" s="21"/>
      <c r="B36" s="46"/>
      <c r="C36" s="72"/>
      <c r="D36" s="28"/>
      <c r="E36" s="28"/>
      <c r="F36" s="17"/>
      <c r="G36" s="46"/>
      <c r="H36" s="21"/>
      <c r="I36" s="21"/>
    </row>
    <row r="37" spans="1:9" s="23" customFormat="1" ht="13.5" x14ac:dyDescent="0.25">
      <c r="A37" s="21"/>
      <c r="B37" s="46"/>
      <c r="C37" s="72"/>
      <c r="D37" s="28"/>
      <c r="E37" s="28"/>
      <c r="F37" s="17"/>
      <c r="G37" s="46"/>
      <c r="H37" s="21"/>
      <c r="I37" s="21"/>
    </row>
    <row r="38" spans="1:9" s="23" customFormat="1" ht="13.5" x14ac:dyDescent="0.25">
      <c r="A38" s="21"/>
      <c r="B38" s="46"/>
      <c r="C38" s="72"/>
      <c r="D38" s="28"/>
      <c r="E38" s="28"/>
      <c r="F38" s="17"/>
      <c r="G38" s="46"/>
      <c r="H38" s="21"/>
      <c r="I38" s="21"/>
    </row>
    <row r="39" spans="1:9" s="23" customFormat="1" ht="13.5" x14ac:dyDescent="0.25">
      <c r="A39" s="21"/>
      <c r="B39" s="46"/>
      <c r="C39" s="72"/>
      <c r="D39" s="28"/>
      <c r="E39" s="28"/>
      <c r="F39" s="17"/>
      <c r="G39" s="46"/>
      <c r="H39" s="21"/>
      <c r="I39" s="21"/>
    </row>
    <row r="40" spans="1:9" s="23" customFormat="1" ht="13.5" x14ac:dyDescent="0.25">
      <c r="A40" s="21"/>
      <c r="B40" s="46"/>
      <c r="C40" s="72"/>
      <c r="D40" s="28"/>
      <c r="E40" s="28"/>
      <c r="F40" s="17"/>
      <c r="G40" s="46"/>
      <c r="H40" s="21"/>
      <c r="I40" s="21"/>
    </row>
    <row r="41" spans="1:9" s="23" customFormat="1" ht="13.5" x14ac:dyDescent="0.25">
      <c r="A41" s="21"/>
      <c r="B41" s="46"/>
      <c r="C41" s="72"/>
      <c r="D41" s="28"/>
      <c r="E41" s="28"/>
      <c r="F41" s="17"/>
      <c r="G41" s="46"/>
      <c r="H41" s="21"/>
      <c r="I41" s="21"/>
    </row>
    <row r="42" spans="1:9" s="23" customFormat="1" ht="13.5" x14ac:dyDescent="0.25">
      <c r="A42" s="21"/>
      <c r="B42" s="46"/>
      <c r="C42" s="72"/>
      <c r="D42" s="28"/>
      <c r="E42" s="28"/>
      <c r="F42" s="17"/>
      <c r="G42" s="46"/>
      <c r="H42" s="21"/>
      <c r="I42" s="21"/>
    </row>
    <row r="43" spans="1:9" s="23" customFormat="1" ht="13.5" x14ac:dyDescent="0.25">
      <c r="A43" s="21"/>
      <c r="B43" s="46"/>
      <c r="C43" s="72"/>
      <c r="D43" s="28"/>
      <c r="E43" s="28"/>
      <c r="F43" s="17"/>
      <c r="G43" s="46"/>
      <c r="H43" s="21"/>
      <c r="I43" s="21"/>
    </row>
    <row r="44" spans="1:9" s="23" customFormat="1" ht="13.5" x14ac:dyDescent="0.25">
      <c r="A44" s="21"/>
      <c r="B44" s="46"/>
      <c r="C44" s="72"/>
      <c r="D44" s="28"/>
      <c r="E44" s="28"/>
      <c r="F44" s="17"/>
      <c r="G44" s="46"/>
      <c r="H44" s="21"/>
      <c r="I44" s="21"/>
    </row>
    <row r="45" spans="1:9" s="23" customFormat="1" ht="13.5" x14ac:dyDescent="0.25">
      <c r="A45" s="21"/>
      <c r="B45" s="46"/>
      <c r="C45" s="72"/>
      <c r="D45" s="28"/>
      <c r="E45" s="28"/>
      <c r="F45" s="17"/>
      <c r="G45" s="46"/>
      <c r="H45" s="21"/>
      <c r="I45" s="21"/>
    </row>
    <row r="46" spans="1:9" s="23" customFormat="1" ht="13.5" x14ac:dyDescent="0.25">
      <c r="A46" s="21"/>
      <c r="B46" s="46"/>
      <c r="C46" s="72"/>
      <c r="D46" s="28"/>
      <c r="E46" s="28"/>
      <c r="F46" s="17"/>
      <c r="G46" s="46"/>
      <c r="H46" s="21"/>
      <c r="I46" s="21"/>
    </row>
    <row r="47" spans="1:9" s="23" customFormat="1" ht="13.5" x14ac:dyDescent="0.25">
      <c r="A47" s="21"/>
      <c r="B47" s="46"/>
      <c r="C47" s="72"/>
      <c r="D47" s="28"/>
      <c r="E47" s="28"/>
      <c r="F47" s="17"/>
      <c r="G47" s="46"/>
      <c r="H47" s="21"/>
      <c r="I47" s="21"/>
    </row>
    <row r="48" spans="1:9" s="23" customFormat="1" ht="13.5" x14ac:dyDescent="0.25">
      <c r="A48" s="64">
        <v>11.7</v>
      </c>
      <c r="B48" s="7" t="s">
        <v>5</v>
      </c>
      <c r="C48" s="12" t="s">
        <v>816</v>
      </c>
      <c r="D48" s="28"/>
      <c r="E48" s="28"/>
      <c r="F48" s="21"/>
      <c r="G48" s="46"/>
      <c r="H48" s="21"/>
      <c r="I48" s="21"/>
    </row>
    <row r="49" spans="1:9" s="23" customFormat="1" ht="164.25" customHeight="1" x14ac:dyDescent="0.25">
      <c r="A49" s="21"/>
      <c r="B49" s="46"/>
      <c r="C49" s="72" t="s">
        <v>820</v>
      </c>
      <c r="D49" s="28">
        <v>2.4</v>
      </c>
      <c r="E49" s="28">
        <v>47.64</v>
      </c>
      <c r="F49" s="17">
        <f>D49*E49</f>
        <v>114.336</v>
      </c>
      <c r="G49" s="46"/>
      <c r="H49" s="21"/>
      <c r="I49" s="21"/>
    </row>
    <row r="50" spans="1:9" s="23" customFormat="1" ht="13.5" x14ac:dyDescent="0.25">
      <c r="A50" s="21"/>
      <c r="B50" s="46"/>
      <c r="C50" s="46"/>
      <c r="D50" s="28"/>
      <c r="E50" s="28"/>
      <c r="F50" s="21"/>
      <c r="G50" s="46"/>
      <c r="H50" s="21"/>
      <c r="I50" s="21"/>
    </row>
    <row r="51" spans="1:9" s="23" customFormat="1" ht="13.5" x14ac:dyDescent="0.25">
      <c r="A51" s="64">
        <v>11.8</v>
      </c>
      <c r="B51" s="7" t="s">
        <v>5</v>
      </c>
      <c r="C51" s="12" t="s">
        <v>821</v>
      </c>
      <c r="D51" s="28"/>
      <c r="E51" s="28"/>
      <c r="F51" s="21"/>
      <c r="G51" s="46"/>
      <c r="H51" s="21"/>
      <c r="I51" s="21"/>
    </row>
    <row r="52" spans="1:9" s="23" customFormat="1" ht="168" customHeight="1" x14ac:dyDescent="0.25">
      <c r="A52" s="21"/>
      <c r="B52" s="46"/>
      <c r="C52" s="72" t="s">
        <v>822</v>
      </c>
      <c r="D52" s="28">
        <v>2.7</v>
      </c>
      <c r="E52" s="28">
        <v>57.64</v>
      </c>
      <c r="F52" s="17">
        <f>D52*E52</f>
        <v>155.62800000000001</v>
      </c>
      <c r="G52" s="46"/>
      <c r="H52" s="21"/>
      <c r="I52" s="21"/>
    </row>
    <row r="53" spans="1:9" s="23" customFormat="1" ht="13.5" x14ac:dyDescent="0.25">
      <c r="A53" s="21"/>
      <c r="B53" s="46"/>
      <c r="C53" s="46"/>
      <c r="D53" s="28"/>
      <c r="E53" s="28"/>
      <c r="F53" s="21"/>
      <c r="G53" s="46"/>
      <c r="H53" s="21"/>
      <c r="I53" s="21"/>
    </row>
    <row r="54" spans="1:9" s="23" customFormat="1" ht="13.5" x14ac:dyDescent="0.25">
      <c r="A54" s="64">
        <v>11.9</v>
      </c>
      <c r="B54" s="7" t="s">
        <v>5</v>
      </c>
      <c r="C54" s="12" t="s">
        <v>823</v>
      </c>
      <c r="D54" s="28"/>
      <c r="E54" s="28"/>
      <c r="F54" s="21"/>
      <c r="G54" s="46"/>
      <c r="H54" s="21"/>
      <c r="I54" s="21"/>
    </row>
    <row r="55" spans="1:9" s="23" customFormat="1" ht="138" customHeight="1" x14ac:dyDescent="0.25">
      <c r="A55" s="64"/>
      <c r="B55" s="7"/>
      <c r="C55" s="72" t="s">
        <v>824</v>
      </c>
      <c r="D55" s="28">
        <v>2.4</v>
      </c>
      <c r="E55" s="28">
        <v>18.440000000000001</v>
      </c>
      <c r="F55" s="17">
        <f>D55*E55</f>
        <v>44.256</v>
      </c>
      <c r="G55" s="106"/>
      <c r="H55" s="21"/>
      <c r="I55" s="21"/>
    </row>
    <row r="56" spans="1:9" s="23" customFormat="1" ht="13.5" x14ac:dyDescent="0.25">
      <c r="A56" s="64"/>
      <c r="B56" s="7"/>
      <c r="C56" s="12"/>
      <c r="D56" s="28"/>
      <c r="E56" s="28"/>
      <c r="F56" s="21"/>
      <c r="G56" s="46"/>
      <c r="H56" s="21"/>
      <c r="I56" s="21"/>
    </row>
    <row r="57" spans="1:9" s="23" customFormat="1" ht="13.5" x14ac:dyDescent="0.25">
      <c r="A57" s="66">
        <v>11.1</v>
      </c>
      <c r="B57" s="7" t="s">
        <v>5</v>
      </c>
      <c r="C57" s="12" t="s">
        <v>257</v>
      </c>
      <c r="D57" s="28"/>
      <c r="E57" s="28"/>
      <c r="F57" s="21"/>
      <c r="G57" s="46"/>
      <c r="H57" s="21"/>
      <c r="I57" s="21"/>
    </row>
    <row r="58" spans="1:9" s="23" customFormat="1" ht="100.5" customHeight="1" x14ac:dyDescent="0.25">
      <c r="A58" s="64"/>
      <c r="B58" s="7"/>
      <c r="C58" s="72" t="s">
        <v>825</v>
      </c>
      <c r="D58" s="28">
        <v>2.4</v>
      </c>
      <c r="E58" s="28">
        <v>62.8</v>
      </c>
      <c r="F58" s="17">
        <f>D58*E58</f>
        <v>150.72</v>
      </c>
      <c r="G58" s="106"/>
      <c r="H58" s="21"/>
      <c r="I58" s="21"/>
    </row>
    <row r="59" spans="1:9" s="23" customFormat="1" ht="18.75" x14ac:dyDescent="0.25">
      <c r="A59" s="64"/>
      <c r="B59" s="7"/>
      <c r="C59" s="72"/>
      <c r="D59" s="28"/>
      <c r="E59" s="28"/>
      <c r="F59" s="17"/>
      <c r="G59" s="106"/>
      <c r="H59" s="21"/>
      <c r="I59" s="21"/>
    </row>
    <row r="60" spans="1:9" s="23" customFormat="1" ht="18.75" x14ac:dyDescent="0.25">
      <c r="A60" s="64"/>
      <c r="B60" s="7"/>
      <c r="C60" s="72"/>
      <c r="D60" s="28"/>
      <c r="E60" s="28"/>
      <c r="F60" s="17"/>
      <c r="G60" s="106"/>
      <c r="H60" s="21"/>
      <c r="I60" s="21"/>
    </row>
    <row r="61" spans="1:9" s="23" customFormat="1" ht="18.75" x14ac:dyDescent="0.25">
      <c r="A61" s="64"/>
      <c r="B61" s="7"/>
      <c r="C61" s="72"/>
      <c r="D61" s="28"/>
      <c r="E61" s="28"/>
      <c r="F61" s="17"/>
      <c r="G61" s="106"/>
      <c r="H61" s="21"/>
      <c r="I61" s="21"/>
    </row>
    <row r="62" spans="1:9" s="23" customFormat="1" ht="18.75" x14ac:dyDescent="0.25">
      <c r="A62" s="64"/>
      <c r="B62" s="7"/>
      <c r="C62" s="72"/>
      <c r="D62" s="28"/>
      <c r="E62" s="28"/>
      <c r="F62" s="17"/>
      <c r="G62" s="106"/>
      <c r="H62" s="21"/>
      <c r="I62" s="21"/>
    </row>
    <row r="63" spans="1:9" s="23" customFormat="1" ht="18.75" x14ac:dyDescent="0.25">
      <c r="A63" s="64"/>
      <c r="B63" s="7"/>
      <c r="C63" s="72"/>
      <c r="D63" s="28"/>
      <c r="E63" s="28"/>
      <c r="F63" s="17"/>
      <c r="G63" s="106"/>
      <c r="H63" s="21"/>
      <c r="I63" s="21"/>
    </row>
    <row r="64" spans="1:9" s="23" customFormat="1" ht="18.75" x14ac:dyDescent="0.25">
      <c r="A64" s="66">
        <v>11.11</v>
      </c>
      <c r="B64" s="7" t="s">
        <v>5</v>
      </c>
      <c r="C64" s="12" t="s">
        <v>826</v>
      </c>
      <c r="D64" s="46"/>
      <c r="E64" s="21"/>
      <c r="F64" s="21"/>
      <c r="G64" s="106"/>
      <c r="H64" s="21"/>
      <c r="I64" s="21"/>
    </row>
    <row r="65" spans="1:9" s="23" customFormat="1" ht="150.75" customHeight="1" x14ac:dyDescent="0.25">
      <c r="A65" s="64"/>
      <c r="B65" s="7"/>
      <c r="C65" s="72" t="s">
        <v>813</v>
      </c>
      <c r="D65" s="28">
        <v>3.1</v>
      </c>
      <c r="E65" s="28">
        <v>18.440000000000001</v>
      </c>
      <c r="F65" s="17">
        <f>D65*E65</f>
        <v>57.164000000000009</v>
      </c>
      <c r="G65" s="106"/>
      <c r="H65" s="21"/>
      <c r="I65" s="21"/>
    </row>
    <row r="66" spans="1:9" s="23" customFormat="1" ht="13.5" x14ac:dyDescent="0.25">
      <c r="A66" s="64"/>
      <c r="B66" s="7"/>
      <c r="C66" s="12"/>
      <c r="D66" s="28"/>
      <c r="E66" s="28"/>
      <c r="F66" s="21"/>
      <c r="G66" s="46"/>
      <c r="H66" s="21"/>
      <c r="I66" s="21"/>
    </row>
    <row r="67" spans="1:9" s="23" customFormat="1" ht="13.5" x14ac:dyDescent="0.25">
      <c r="A67" s="66">
        <v>11.12</v>
      </c>
      <c r="B67" s="7" t="s">
        <v>5</v>
      </c>
      <c r="C67" s="12" t="s">
        <v>848</v>
      </c>
      <c r="D67" s="46"/>
      <c r="E67" s="21"/>
      <c r="F67" s="21"/>
      <c r="G67" s="46"/>
      <c r="H67" s="21"/>
      <c r="I67" s="21"/>
    </row>
    <row r="68" spans="1:9" s="23" customFormat="1" ht="202.5" x14ac:dyDescent="0.25">
      <c r="A68" s="64"/>
      <c r="B68" s="7"/>
      <c r="C68" s="72" t="s">
        <v>865</v>
      </c>
      <c r="D68" s="28">
        <v>5.4</v>
      </c>
      <c r="E68" s="28">
        <v>18.440000000000001</v>
      </c>
      <c r="F68" s="17">
        <f>D68*E68</f>
        <v>99.576000000000008</v>
      </c>
      <c r="G68" s="46"/>
      <c r="H68" s="21"/>
      <c r="I68" s="21"/>
    </row>
    <row r="69" spans="1:9" s="23" customFormat="1" ht="13.5" x14ac:dyDescent="0.25">
      <c r="A69" s="64"/>
      <c r="B69" s="7"/>
      <c r="C69" s="12"/>
      <c r="D69" s="28"/>
      <c r="E69" s="28"/>
      <c r="F69" s="21"/>
      <c r="G69" s="46"/>
      <c r="H69" s="21"/>
      <c r="I69" s="21"/>
    </row>
    <row r="70" spans="1:9" s="23" customFormat="1" ht="13.5" x14ac:dyDescent="0.25">
      <c r="A70" s="66">
        <v>11.13</v>
      </c>
      <c r="B70" s="7" t="s">
        <v>5</v>
      </c>
      <c r="C70" s="12" t="s">
        <v>849</v>
      </c>
      <c r="D70" s="46"/>
      <c r="E70" s="21"/>
      <c r="F70" s="21"/>
      <c r="G70" s="46"/>
      <c r="H70" s="21"/>
      <c r="I70" s="21"/>
    </row>
    <row r="71" spans="1:9" s="23" customFormat="1" ht="189" x14ac:dyDescent="0.25">
      <c r="A71" s="64"/>
      <c r="B71" s="7"/>
      <c r="C71" s="72" t="s">
        <v>864</v>
      </c>
      <c r="D71" s="28">
        <v>6.62</v>
      </c>
      <c r="E71" s="28">
        <v>57.64</v>
      </c>
      <c r="F71" s="17">
        <f>D71*E71</f>
        <v>381.57679999999999</v>
      </c>
      <c r="G71" s="46"/>
      <c r="H71" s="21"/>
      <c r="I71" s="21"/>
    </row>
    <row r="72" spans="1:9" s="23" customFormat="1" ht="13.5" x14ac:dyDescent="0.25">
      <c r="A72" s="64"/>
      <c r="B72" s="7"/>
      <c r="C72" s="72"/>
      <c r="D72" s="28"/>
      <c r="E72" s="28"/>
      <c r="F72" s="17"/>
      <c r="G72" s="46"/>
      <c r="H72" s="21"/>
      <c r="I72" s="21"/>
    </row>
    <row r="73" spans="1:9" s="23" customFormat="1" ht="13.5" x14ac:dyDescent="0.25">
      <c r="A73" s="64"/>
      <c r="B73" s="7"/>
      <c r="C73" s="72"/>
      <c r="D73" s="28"/>
      <c r="E73" s="28"/>
      <c r="F73" s="17"/>
      <c r="G73" s="46"/>
      <c r="H73" s="21"/>
      <c r="I73" s="21"/>
    </row>
    <row r="74" spans="1:9" s="23" customFormat="1" ht="13.5" x14ac:dyDescent="0.25">
      <c r="A74" s="64"/>
      <c r="B74" s="7"/>
      <c r="C74" s="72"/>
      <c r="D74" s="28"/>
      <c r="E74" s="28"/>
      <c r="F74" s="17"/>
      <c r="G74" s="46"/>
      <c r="H74" s="21"/>
      <c r="I74" s="21"/>
    </row>
    <row r="75" spans="1:9" s="23" customFormat="1" ht="13.5" x14ac:dyDescent="0.25">
      <c r="A75" s="64"/>
      <c r="B75" s="7"/>
      <c r="C75" s="72"/>
      <c r="D75" s="28"/>
      <c r="E75" s="28"/>
      <c r="F75" s="17"/>
      <c r="G75" s="46"/>
      <c r="H75" s="21"/>
      <c r="I75" s="21"/>
    </row>
    <row r="76" spans="1:9" s="23" customFormat="1" ht="13.5" x14ac:dyDescent="0.25">
      <c r="A76" s="64"/>
      <c r="B76" s="7"/>
      <c r="C76" s="72"/>
      <c r="D76" s="28"/>
      <c r="E76" s="28"/>
      <c r="F76" s="17"/>
      <c r="G76" s="46"/>
      <c r="H76" s="21"/>
      <c r="I76" s="21"/>
    </row>
    <row r="77" spans="1:9" s="23" customFormat="1" ht="13.5" x14ac:dyDescent="0.25">
      <c r="A77" s="64"/>
      <c r="B77" s="7"/>
      <c r="C77" s="72"/>
      <c r="D77" s="28"/>
      <c r="E77" s="28"/>
      <c r="F77" s="17"/>
      <c r="G77" s="46"/>
      <c r="H77" s="21"/>
      <c r="I77" s="21"/>
    </row>
    <row r="78" spans="1:9" s="23" customFormat="1" ht="13.5" x14ac:dyDescent="0.25">
      <c r="A78" s="64"/>
      <c r="B78" s="7"/>
      <c r="C78" s="72"/>
      <c r="D78" s="28"/>
      <c r="E78" s="28"/>
      <c r="F78" s="17"/>
      <c r="G78" s="46"/>
      <c r="H78" s="21"/>
      <c r="I78" s="21"/>
    </row>
    <row r="79" spans="1:9" s="23" customFormat="1" ht="13.5" x14ac:dyDescent="0.25">
      <c r="A79" s="64"/>
      <c r="B79" s="7"/>
      <c r="C79" s="72"/>
      <c r="D79" s="28"/>
      <c r="E79" s="28"/>
      <c r="F79" s="17"/>
      <c r="G79" s="46"/>
      <c r="H79" s="21"/>
      <c r="I79" s="21"/>
    </row>
    <row r="80" spans="1:9" s="23" customFormat="1" ht="13.5" x14ac:dyDescent="0.25">
      <c r="A80" s="64"/>
      <c r="B80" s="7"/>
      <c r="C80" s="72"/>
      <c r="D80" s="28"/>
      <c r="E80" s="28"/>
      <c r="F80" s="17"/>
      <c r="G80" s="46"/>
      <c r="H80" s="21"/>
      <c r="I80" s="21"/>
    </row>
    <row r="81" spans="1:9" s="23" customFormat="1" ht="13.5" x14ac:dyDescent="0.25">
      <c r="A81" s="64"/>
      <c r="B81" s="7"/>
      <c r="C81" s="72"/>
      <c r="D81" s="28"/>
      <c r="E81" s="28"/>
      <c r="F81" s="17"/>
      <c r="G81" s="46"/>
      <c r="H81" s="21"/>
      <c r="I81" s="21"/>
    </row>
    <row r="82" spans="1:9" s="23" customFormat="1" ht="13.5" x14ac:dyDescent="0.25">
      <c r="A82" s="64"/>
      <c r="B82" s="7"/>
      <c r="C82" s="12"/>
      <c r="D82" s="28"/>
      <c r="E82" s="28"/>
      <c r="F82" s="21"/>
      <c r="G82" s="46"/>
      <c r="H82" s="21"/>
      <c r="I82" s="21"/>
    </row>
    <row r="83" spans="1:9" s="23" customFormat="1" ht="13.5" x14ac:dyDescent="0.3">
      <c r="A83" s="66">
        <v>11.14</v>
      </c>
      <c r="B83" s="4" t="s">
        <v>3</v>
      </c>
      <c r="C83" s="12" t="s">
        <v>258</v>
      </c>
      <c r="D83" s="28"/>
      <c r="E83" s="28"/>
      <c r="F83" s="21"/>
      <c r="G83" s="46"/>
      <c r="H83" s="21"/>
      <c r="I83" s="21"/>
    </row>
    <row r="84" spans="1:9" s="23" customFormat="1" ht="123" customHeight="1" x14ac:dyDescent="0.25">
      <c r="A84" s="66"/>
      <c r="B84" s="7"/>
      <c r="C84" s="44" t="s">
        <v>267</v>
      </c>
      <c r="D84" s="28">
        <v>1.73</v>
      </c>
      <c r="E84" s="28">
        <v>102.83</v>
      </c>
      <c r="F84" s="17">
        <f>D84*E84</f>
        <v>177.89589999999998</v>
      </c>
      <c r="G84" s="46"/>
      <c r="H84" s="21"/>
      <c r="I84" s="21"/>
    </row>
    <row r="85" spans="1:9" s="23" customFormat="1" ht="13.5" x14ac:dyDescent="0.25">
      <c r="A85" s="66"/>
      <c r="B85" s="7"/>
      <c r="C85" s="12"/>
      <c r="D85" s="28"/>
      <c r="E85" s="28"/>
      <c r="F85" s="21"/>
      <c r="G85" s="46"/>
      <c r="H85" s="21"/>
      <c r="I85" s="21"/>
    </row>
    <row r="86" spans="1:9" s="23" customFormat="1" ht="13.5" x14ac:dyDescent="0.3">
      <c r="A86" s="66">
        <v>11.15</v>
      </c>
      <c r="B86" s="4" t="s">
        <v>3</v>
      </c>
      <c r="C86" s="12" t="s">
        <v>259</v>
      </c>
      <c r="D86" s="28"/>
      <c r="E86" s="28"/>
      <c r="F86" s="21"/>
      <c r="G86" s="46"/>
      <c r="H86" s="21"/>
      <c r="I86" s="21"/>
    </row>
    <row r="87" spans="1:9" s="23" customFormat="1" ht="129.75" customHeight="1" x14ac:dyDescent="0.25">
      <c r="A87" s="66"/>
      <c r="B87" s="7"/>
      <c r="C87" s="44" t="s">
        <v>268</v>
      </c>
      <c r="D87" s="28">
        <f>1.82*2</f>
        <v>3.64</v>
      </c>
      <c r="E87" s="28">
        <v>102.83</v>
      </c>
      <c r="F87" s="17">
        <f>D87*E87</f>
        <v>374.30119999999999</v>
      </c>
      <c r="G87" s="46"/>
      <c r="H87" s="21"/>
      <c r="I87" s="21"/>
    </row>
    <row r="88" spans="1:9" s="23" customFormat="1" ht="13.5" x14ac:dyDescent="0.25">
      <c r="A88" s="66"/>
      <c r="B88" s="7"/>
      <c r="C88" s="12"/>
      <c r="D88" s="28"/>
      <c r="E88" s="28"/>
      <c r="F88" s="21"/>
      <c r="G88" s="46"/>
      <c r="H88" s="21"/>
      <c r="I88" s="21"/>
    </row>
    <row r="89" spans="1:9" s="23" customFormat="1" ht="13.5" x14ac:dyDescent="0.3">
      <c r="A89" s="66">
        <v>11.16</v>
      </c>
      <c r="B89" s="4" t="s">
        <v>3</v>
      </c>
      <c r="C89" s="12" t="s">
        <v>261</v>
      </c>
      <c r="D89" s="28"/>
      <c r="E89" s="28"/>
      <c r="F89" s="21"/>
      <c r="G89" s="46"/>
      <c r="H89" s="21"/>
      <c r="I89" s="21"/>
    </row>
    <row r="90" spans="1:9" s="23" customFormat="1" ht="84.75" customHeight="1" x14ac:dyDescent="0.25">
      <c r="A90" s="66"/>
      <c r="B90" s="7"/>
      <c r="C90" s="72" t="s">
        <v>414</v>
      </c>
      <c r="D90" s="28">
        <f>2*0.73</f>
        <v>1.46</v>
      </c>
      <c r="E90" s="28">
        <v>64.38</v>
      </c>
      <c r="F90" s="17">
        <f>D90*E90</f>
        <v>93.994799999999998</v>
      </c>
      <c r="G90" s="106"/>
      <c r="H90" s="21"/>
      <c r="I90" s="21"/>
    </row>
    <row r="91" spans="1:9" s="23" customFormat="1" ht="13.5" x14ac:dyDescent="0.25">
      <c r="A91" s="66"/>
      <c r="B91" s="7"/>
      <c r="C91" s="12"/>
      <c r="D91" s="28"/>
      <c r="E91" s="28"/>
      <c r="F91" s="21"/>
      <c r="G91" s="46"/>
      <c r="H91" s="21"/>
      <c r="I91" s="21"/>
    </row>
    <row r="92" spans="1:9" s="23" customFormat="1" ht="13.5" x14ac:dyDescent="0.3">
      <c r="A92" s="66">
        <v>11.17</v>
      </c>
      <c r="B92" s="4" t="s">
        <v>3</v>
      </c>
      <c r="C92" s="12" t="s">
        <v>260</v>
      </c>
      <c r="D92" s="28"/>
      <c r="E92" s="28"/>
      <c r="F92" s="21"/>
      <c r="G92" s="46"/>
      <c r="H92" s="21"/>
      <c r="I92" s="21"/>
    </row>
    <row r="93" spans="1:9" s="23" customFormat="1" ht="85.5" customHeight="1" x14ac:dyDescent="0.25">
      <c r="A93" s="66"/>
      <c r="B93" s="7"/>
      <c r="C93" s="72" t="s">
        <v>415</v>
      </c>
      <c r="D93" s="28">
        <v>1.68</v>
      </c>
      <c r="E93" s="28">
        <v>64.38</v>
      </c>
      <c r="F93" s="17">
        <f>D93*E93</f>
        <v>108.15839999999999</v>
      </c>
      <c r="G93" s="106"/>
      <c r="H93" s="21"/>
      <c r="I93" s="21"/>
    </row>
    <row r="94" spans="1:9" s="23" customFormat="1" ht="18.75" x14ac:dyDescent="0.25">
      <c r="A94" s="66"/>
      <c r="B94" s="7"/>
      <c r="C94" s="74"/>
      <c r="D94" s="28"/>
      <c r="E94" s="28"/>
      <c r="F94" s="21"/>
      <c r="G94" s="106"/>
      <c r="H94" s="21"/>
      <c r="I94" s="21"/>
    </row>
    <row r="95" spans="1:9" s="23" customFormat="1" ht="13.5" x14ac:dyDescent="0.25">
      <c r="A95" s="66">
        <v>11.18</v>
      </c>
      <c r="B95" s="7" t="s">
        <v>5</v>
      </c>
      <c r="C95" s="12" t="s">
        <v>263</v>
      </c>
      <c r="D95" s="28"/>
      <c r="E95" s="28"/>
      <c r="F95" s="21"/>
      <c r="G95" s="46"/>
      <c r="H95" s="21"/>
      <c r="I95" s="21"/>
    </row>
    <row r="96" spans="1:9" s="23" customFormat="1" ht="108" x14ac:dyDescent="0.25">
      <c r="B96" s="7"/>
      <c r="C96" s="72" t="s">
        <v>157</v>
      </c>
      <c r="D96" s="28">
        <v>2</v>
      </c>
      <c r="E96" s="28">
        <v>193.81</v>
      </c>
      <c r="F96" s="17">
        <f>D96*E96</f>
        <v>387.62</v>
      </c>
      <c r="G96" s="46"/>
      <c r="H96" s="21"/>
      <c r="I96" s="21"/>
    </row>
    <row r="97" spans="1:9" s="23" customFormat="1" ht="13.5" x14ac:dyDescent="0.25">
      <c r="B97" s="7"/>
      <c r="C97" s="72"/>
      <c r="D97" s="28"/>
      <c r="E97" s="28"/>
      <c r="F97" s="17"/>
      <c r="G97" s="46"/>
      <c r="H97" s="21"/>
      <c r="I97" s="21"/>
    </row>
    <row r="98" spans="1:9" s="23" customFormat="1" ht="13.5" x14ac:dyDescent="0.25">
      <c r="B98" s="7"/>
      <c r="C98" s="72"/>
      <c r="D98" s="28"/>
      <c r="E98" s="28"/>
      <c r="F98" s="17"/>
      <c r="G98" s="46"/>
      <c r="H98" s="21"/>
      <c r="I98" s="21"/>
    </row>
    <row r="99" spans="1:9" s="23" customFormat="1" ht="13.5" x14ac:dyDescent="0.25">
      <c r="B99" s="7"/>
      <c r="C99" s="72"/>
      <c r="D99" s="28"/>
      <c r="E99" s="28"/>
      <c r="F99" s="17"/>
      <c r="G99" s="46"/>
      <c r="H99" s="21"/>
      <c r="I99" s="21"/>
    </row>
    <row r="100" spans="1:9" s="23" customFormat="1" ht="13.5" x14ac:dyDescent="0.25">
      <c r="B100" s="7"/>
      <c r="C100" s="72"/>
      <c r="D100" s="28"/>
      <c r="E100" s="28"/>
      <c r="F100" s="17"/>
      <c r="G100" s="46"/>
      <c r="H100" s="21"/>
      <c r="I100" s="21"/>
    </row>
    <row r="101" spans="1:9" s="23" customFormat="1" ht="13.5" x14ac:dyDescent="0.25">
      <c r="B101" s="7"/>
      <c r="C101" s="72"/>
      <c r="D101" s="28"/>
      <c r="E101" s="28"/>
      <c r="F101" s="17"/>
      <c r="G101" s="46"/>
      <c r="H101" s="21"/>
      <c r="I101" s="21"/>
    </row>
    <row r="102" spans="1:9" s="23" customFormat="1" ht="13.5" x14ac:dyDescent="0.25">
      <c r="B102" s="7"/>
      <c r="C102" s="72"/>
      <c r="D102" s="28"/>
      <c r="E102" s="28"/>
      <c r="F102" s="17"/>
      <c r="G102" s="46"/>
      <c r="H102" s="21"/>
      <c r="I102" s="21"/>
    </row>
    <row r="103" spans="1:9" s="23" customFormat="1" ht="13.5" x14ac:dyDescent="0.25">
      <c r="B103" s="7"/>
      <c r="C103" s="72"/>
      <c r="D103" s="28"/>
      <c r="E103" s="28"/>
      <c r="F103" s="17"/>
      <c r="G103" s="46"/>
      <c r="H103" s="21"/>
      <c r="I103" s="21"/>
    </row>
    <row r="104" spans="1:9" s="23" customFormat="1" ht="13.5" x14ac:dyDescent="0.25">
      <c r="B104" s="7"/>
      <c r="C104" s="74"/>
      <c r="D104" s="28"/>
      <c r="E104" s="28"/>
      <c r="F104" s="17"/>
      <c r="G104" s="46"/>
      <c r="H104" s="21"/>
      <c r="I104" s="21"/>
    </row>
    <row r="105" spans="1:9" s="23" customFormat="1" ht="13.5" x14ac:dyDescent="0.3">
      <c r="A105" s="66">
        <v>11.19</v>
      </c>
      <c r="B105" s="4" t="s">
        <v>10</v>
      </c>
      <c r="C105" s="12" t="s">
        <v>148</v>
      </c>
      <c r="D105" s="28"/>
      <c r="E105" s="28"/>
      <c r="F105" s="21"/>
      <c r="G105" s="46"/>
      <c r="H105" s="21"/>
      <c r="I105" s="21"/>
    </row>
    <row r="106" spans="1:9" s="23" customFormat="1" ht="121.5" x14ac:dyDescent="0.25">
      <c r="B106" s="46"/>
      <c r="C106" s="72" t="s">
        <v>866</v>
      </c>
      <c r="D106" s="28">
        <v>1</v>
      </c>
      <c r="E106" s="28">
        <v>912.15</v>
      </c>
      <c r="F106" s="17">
        <f>D106*E106</f>
        <v>912.15</v>
      </c>
      <c r="G106" s="46"/>
      <c r="H106" s="21"/>
      <c r="I106" s="21"/>
    </row>
    <row r="107" spans="1:9" s="23" customFormat="1" ht="13.5" x14ac:dyDescent="0.25">
      <c r="B107" s="46"/>
      <c r="C107" s="74"/>
      <c r="D107" s="28"/>
      <c r="E107" s="28"/>
      <c r="F107" s="21"/>
      <c r="G107" s="46"/>
      <c r="H107" s="21"/>
      <c r="I107" s="21"/>
    </row>
    <row r="108" spans="1:9" s="23" customFormat="1" ht="13.5" x14ac:dyDescent="0.3">
      <c r="A108" s="66">
        <v>11.2</v>
      </c>
      <c r="B108" s="4" t="s">
        <v>5</v>
      </c>
      <c r="C108" s="56" t="s">
        <v>266</v>
      </c>
      <c r="D108" s="28"/>
      <c r="E108" s="28"/>
      <c r="F108" s="21"/>
      <c r="G108" s="46"/>
      <c r="H108" s="21"/>
      <c r="I108" s="21"/>
    </row>
    <row r="109" spans="1:9" s="23" customFormat="1" ht="95.25" customHeight="1" x14ac:dyDescent="0.3">
      <c r="A109" s="66"/>
      <c r="B109" s="4"/>
      <c r="C109" s="9" t="s">
        <v>273</v>
      </c>
      <c r="D109" s="28">
        <v>10.88</v>
      </c>
      <c r="E109" s="28">
        <v>18.07</v>
      </c>
      <c r="F109" s="17">
        <f>D109*E109</f>
        <v>196.60160000000002</v>
      </c>
      <c r="G109" s="46"/>
      <c r="H109" s="21"/>
      <c r="I109" s="21"/>
    </row>
    <row r="110" spans="1:9" ht="15.75" x14ac:dyDescent="0.3">
      <c r="A110" s="66"/>
      <c r="B110" s="4"/>
      <c r="C110" s="12"/>
      <c r="D110" s="28"/>
      <c r="E110" s="28"/>
    </row>
    <row r="111" spans="1:9" ht="15.75" x14ac:dyDescent="0.3">
      <c r="A111" s="66">
        <v>11.21</v>
      </c>
      <c r="B111" s="4" t="s">
        <v>5</v>
      </c>
      <c r="C111" s="56" t="s">
        <v>272</v>
      </c>
      <c r="D111" s="28"/>
      <c r="E111" s="28"/>
      <c r="F111" s="17"/>
      <c r="G111" s="47"/>
      <c r="I111" s="17"/>
    </row>
    <row r="112" spans="1:9" ht="108" x14ac:dyDescent="0.3">
      <c r="A112" s="66"/>
      <c r="B112" s="4"/>
      <c r="C112" s="9" t="s">
        <v>274</v>
      </c>
      <c r="D112" s="28">
        <v>40.85</v>
      </c>
      <c r="E112" s="28">
        <v>13.86</v>
      </c>
      <c r="F112" s="17">
        <f>D112*E112</f>
        <v>566.18100000000004</v>
      </c>
      <c r="G112" s="4"/>
      <c r="H112" s="4"/>
      <c r="I112" s="4"/>
    </row>
    <row r="113" spans="1:16" ht="15.75" x14ac:dyDescent="0.3">
      <c r="A113" s="66"/>
      <c r="B113" s="4"/>
      <c r="C113" s="50"/>
      <c r="E113" s="28"/>
      <c r="H113" s="4"/>
      <c r="I113" s="4"/>
      <c r="K113" s="4"/>
      <c r="L113" s="4"/>
      <c r="M113" s="12"/>
      <c r="O113" s="4"/>
      <c r="P113" s="4"/>
    </row>
    <row r="114" spans="1:16" ht="15.75" x14ac:dyDescent="0.3">
      <c r="A114" s="96">
        <v>11.22</v>
      </c>
      <c r="B114" s="4" t="s">
        <v>3</v>
      </c>
      <c r="C114" s="63" t="s">
        <v>405</v>
      </c>
      <c r="D114" s="42"/>
      <c r="E114" s="28"/>
      <c r="F114" s="17"/>
      <c r="G114" s="47"/>
      <c r="H114" s="40"/>
      <c r="I114" s="17"/>
      <c r="K114" s="4"/>
      <c r="L114" s="4"/>
      <c r="M114" s="9"/>
      <c r="N114" s="47"/>
      <c r="O114" s="40"/>
      <c r="P114" s="17"/>
    </row>
    <row r="115" spans="1:16" ht="137.25" customHeight="1" x14ac:dyDescent="0.3">
      <c r="C115" s="72" t="s">
        <v>808</v>
      </c>
      <c r="D115" s="98">
        <v>7.07</v>
      </c>
      <c r="E115" s="28">
        <v>14.19</v>
      </c>
      <c r="F115" s="17">
        <f>D115*E115</f>
        <v>100.3233</v>
      </c>
      <c r="G115" s="47"/>
      <c r="H115" s="40"/>
      <c r="I115" s="17"/>
      <c r="K115" s="4"/>
      <c r="L115" s="4"/>
      <c r="M115" s="9"/>
      <c r="N115" s="47"/>
      <c r="O115" s="40"/>
      <c r="P115" s="17"/>
    </row>
    <row r="116" spans="1:16" ht="15.75" x14ac:dyDescent="0.3">
      <c r="C116" s="72"/>
      <c r="D116" s="98"/>
      <c r="E116" s="28"/>
      <c r="F116" s="17"/>
      <c r="G116" s="47"/>
      <c r="H116" s="40"/>
      <c r="I116" s="17"/>
      <c r="K116" s="4"/>
      <c r="L116" s="4"/>
      <c r="M116" s="9"/>
      <c r="N116" s="47"/>
      <c r="O116" s="40"/>
      <c r="P116" s="17"/>
    </row>
    <row r="117" spans="1:16" ht="15.75" x14ac:dyDescent="0.3">
      <c r="A117" s="25">
        <v>11.23</v>
      </c>
      <c r="B117" s="4" t="s">
        <v>3</v>
      </c>
      <c r="C117" s="63" t="s">
        <v>804</v>
      </c>
      <c r="D117" s="42"/>
      <c r="E117" s="28"/>
      <c r="F117" s="17"/>
      <c r="G117" s="47"/>
      <c r="H117" s="40"/>
      <c r="I117" s="17"/>
      <c r="K117" s="4"/>
      <c r="L117" s="4"/>
      <c r="M117" s="9"/>
      <c r="N117" s="47"/>
      <c r="O117" s="40"/>
      <c r="P117" s="17"/>
    </row>
    <row r="118" spans="1:16" ht="148.5" customHeight="1" x14ac:dyDescent="0.3">
      <c r="C118" s="72" t="s">
        <v>805</v>
      </c>
      <c r="D118" s="98">
        <v>17.739999999999998</v>
      </c>
      <c r="E118" s="28">
        <v>42.72</v>
      </c>
      <c r="F118" s="17">
        <f>D118*E118</f>
        <v>757.85279999999989</v>
      </c>
      <c r="G118" s="47"/>
      <c r="H118" s="40"/>
      <c r="I118" s="17"/>
      <c r="K118" s="4"/>
      <c r="L118" s="4"/>
      <c r="M118" s="9"/>
      <c r="N118" s="47"/>
      <c r="O118" s="40"/>
      <c r="P118" s="17"/>
    </row>
    <row r="119" spans="1:16" ht="15.75" x14ac:dyDescent="0.3">
      <c r="C119" s="72"/>
      <c r="D119" s="98"/>
      <c r="E119" s="28"/>
      <c r="F119" s="17"/>
      <c r="G119" s="47"/>
      <c r="H119" s="40"/>
      <c r="I119" s="17"/>
      <c r="K119" s="4"/>
      <c r="L119" s="4"/>
      <c r="M119" s="9"/>
      <c r="N119" s="47"/>
      <c r="O119" s="40"/>
      <c r="P119" s="17"/>
    </row>
    <row r="120" spans="1:16" ht="15.75" x14ac:dyDescent="0.3">
      <c r="A120" s="25">
        <v>11.24</v>
      </c>
      <c r="B120" s="4" t="s">
        <v>838</v>
      </c>
      <c r="C120" s="63" t="s">
        <v>836</v>
      </c>
      <c r="D120" s="42"/>
      <c r="E120" s="28"/>
      <c r="F120" s="17"/>
      <c r="G120" s="47"/>
      <c r="H120" s="40"/>
      <c r="I120" s="17"/>
      <c r="K120" s="4"/>
      <c r="L120" s="4"/>
      <c r="M120" s="9"/>
      <c r="N120" s="47"/>
      <c r="O120" s="40"/>
      <c r="P120" s="17"/>
    </row>
    <row r="121" spans="1:16" ht="114" customHeight="1" x14ac:dyDescent="0.3">
      <c r="C121" s="72" t="s">
        <v>837</v>
      </c>
      <c r="D121" s="98">
        <v>59.33</v>
      </c>
      <c r="E121" s="28">
        <v>6.14</v>
      </c>
      <c r="F121" s="17">
        <f>D121*E121</f>
        <v>364.28619999999995</v>
      </c>
      <c r="G121" s="47"/>
      <c r="H121" s="40"/>
      <c r="I121" s="17"/>
      <c r="K121" s="4"/>
      <c r="L121" s="4"/>
      <c r="M121" s="9"/>
      <c r="N121" s="47"/>
      <c r="O121" s="40"/>
      <c r="P121" s="17"/>
    </row>
    <row r="122" spans="1:16" ht="15.75" x14ac:dyDescent="0.3">
      <c r="C122" s="72"/>
      <c r="D122" s="98"/>
      <c r="E122" s="28"/>
      <c r="F122" s="17"/>
      <c r="G122" s="47"/>
      <c r="H122" s="40"/>
      <c r="I122" s="17"/>
      <c r="K122" s="4"/>
      <c r="L122" s="4"/>
      <c r="M122" s="9"/>
      <c r="N122" s="47"/>
      <c r="O122" s="40"/>
      <c r="P122" s="17"/>
    </row>
    <row r="123" spans="1:16" ht="15.75" thickBot="1" x14ac:dyDescent="0.3">
      <c r="A123" s="13"/>
      <c r="B123" s="13"/>
      <c r="C123" s="13" t="s">
        <v>160</v>
      </c>
      <c r="D123" s="13"/>
      <c r="E123" s="18"/>
      <c r="F123" s="18">
        <f>SUM(F7:F122)</f>
        <v>6601.9297899999983</v>
      </c>
      <c r="H123" s="157"/>
    </row>
    <row r="124" spans="1:16" ht="15.75" x14ac:dyDescent="0.3">
      <c r="A124" s="4"/>
      <c r="B124" s="4"/>
      <c r="C124" s="4"/>
      <c r="D124" s="4"/>
      <c r="E124" s="4"/>
      <c r="F124" s="4"/>
    </row>
    <row r="125" spans="1:16" ht="15.75" x14ac:dyDescent="0.3">
      <c r="A125" s="4"/>
      <c r="B125" s="4"/>
      <c r="C125" s="9"/>
      <c r="D125" s="4"/>
      <c r="E125" s="4"/>
      <c r="F125" s="4"/>
    </row>
    <row r="126" spans="1:16" ht="15.75" x14ac:dyDescent="0.3">
      <c r="A126" s="4"/>
      <c r="B126" s="4"/>
      <c r="C126" s="12"/>
      <c r="D126" s="4"/>
      <c r="E126" s="4"/>
      <c r="F126" s="4"/>
    </row>
    <row r="127" spans="1:16" ht="15.75" x14ac:dyDescent="0.3">
      <c r="A127" s="4"/>
      <c r="B127" s="4"/>
      <c r="C127" s="9"/>
      <c r="D127" s="4"/>
      <c r="E127" s="4"/>
      <c r="F127" s="4"/>
    </row>
    <row r="128" spans="1:16" ht="15.75" x14ac:dyDescent="0.3">
      <c r="A128" s="4"/>
      <c r="B128" s="4"/>
      <c r="C128" s="9"/>
      <c r="D128" s="4"/>
      <c r="E128" s="4"/>
      <c r="F128" s="4"/>
    </row>
    <row r="129" spans="1:6" ht="15.75" x14ac:dyDescent="0.3">
      <c r="A129" s="4"/>
      <c r="B129" s="4"/>
      <c r="C129" s="50"/>
      <c r="D129" s="4"/>
      <c r="E129" s="4"/>
      <c r="F129" s="4"/>
    </row>
    <row r="130" spans="1:6" ht="15.75" x14ac:dyDescent="0.3">
      <c r="A130" s="4"/>
      <c r="B130" s="4"/>
      <c r="C130" s="9"/>
      <c r="D130" s="4"/>
      <c r="E130" s="4"/>
      <c r="F130" s="4"/>
    </row>
    <row r="131" spans="1:6" ht="15.75" x14ac:dyDescent="0.3">
      <c r="A131" s="4"/>
      <c r="B131" s="4"/>
      <c r="D131" s="4"/>
      <c r="E131" s="4"/>
      <c r="F131" s="4"/>
    </row>
    <row r="132" spans="1:6" ht="15.75" x14ac:dyDescent="0.3">
      <c r="A132" s="4"/>
      <c r="B132" s="4"/>
      <c r="C132" s="50"/>
      <c r="D132" s="4"/>
      <c r="E132" s="4"/>
      <c r="F132" s="4"/>
    </row>
    <row r="133" spans="1:6" ht="15.75" x14ac:dyDescent="0.3">
      <c r="A133" s="4"/>
      <c r="B133" s="4"/>
      <c r="C133" s="9"/>
      <c r="D133" s="4"/>
      <c r="E133" s="4"/>
      <c r="F133" s="4"/>
    </row>
    <row r="134" spans="1:6" ht="15.75" x14ac:dyDescent="0.3">
      <c r="A134" s="4"/>
      <c r="B134" s="4"/>
      <c r="D134" s="4"/>
      <c r="E134" s="4"/>
      <c r="F134" s="4"/>
    </row>
    <row r="135" spans="1:6" ht="15.75" x14ac:dyDescent="0.3">
      <c r="A135" s="4"/>
      <c r="B135" s="4"/>
      <c r="C135" s="50"/>
      <c r="D135" s="4"/>
      <c r="E135" s="4"/>
      <c r="F135" s="4"/>
    </row>
    <row r="136" spans="1:6" ht="15.75" x14ac:dyDescent="0.3">
      <c r="A136" s="4"/>
      <c r="B136" s="4"/>
      <c r="C136" s="9"/>
      <c r="D136" s="4"/>
      <c r="E136" s="4"/>
      <c r="F136" s="4"/>
    </row>
    <row r="137" spans="1:6" ht="15.75" x14ac:dyDescent="0.3">
      <c r="A137" s="4"/>
      <c r="B137" s="4"/>
      <c r="C137" s="9"/>
      <c r="D137" s="4"/>
      <c r="E137" s="4"/>
      <c r="F137" s="4"/>
    </row>
    <row r="138" spans="1:6" ht="15.75" x14ac:dyDescent="0.3">
      <c r="A138" s="4"/>
      <c r="B138" s="4"/>
      <c r="C138" s="50"/>
      <c r="D138" s="4"/>
      <c r="E138" s="4"/>
      <c r="F138" s="4"/>
    </row>
    <row r="139" spans="1:6" ht="15.75" x14ac:dyDescent="0.3">
      <c r="A139" s="4"/>
      <c r="B139" s="4"/>
      <c r="C139" s="9"/>
      <c r="D139" s="4"/>
      <c r="E139" s="4"/>
      <c r="F139" s="4"/>
    </row>
    <row r="140" spans="1:6" ht="15.75" x14ac:dyDescent="0.3">
      <c r="A140" s="4"/>
      <c r="B140" s="4"/>
      <c r="D140" s="4"/>
      <c r="E140" s="4"/>
      <c r="F140" s="4"/>
    </row>
    <row r="141" spans="1:6" ht="15.75" x14ac:dyDescent="0.3">
      <c r="A141" s="4"/>
      <c r="B141" s="4"/>
      <c r="C141" s="50"/>
      <c r="D141" s="4"/>
      <c r="E141" s="4"/>
      <c r="F141" s="4"/>
    </row>
    <row r="142" spans="1:6" ht="15.75" x14ac:dyDescent="0.3">
      <c r="A142" s="4"/>
      <c r="B142" s="4"/>
      <c r="C142" s="9"/>
      <c r="D142" s="4"/>
      <c r="E142" s="4"/>
      <c r="F142" s="4"/>
    </row>
    <row r="143" spans="1:6" ht="15.75" x14ac:dyDescent="0.3">
      <c r="A143" s="4"/>
      <c r="B143" s="4"/>
      <c r="C143" s="9"/>
      <c r="D143" s="4"/>
      <c r="E143" s="4"/>
      <c r="F143" s="4"/>
    </row>
    <row r="144" spans="1:6" ht="15.75" x14ac:dyDescent="0.3">
      <c r="A144" s="4"/>
      <c r="B144" s="4"/>
      <c r="C144" s="50"/>
      <c r="D144" s="4"/>
      <c r="E144" s="4"/>
      <c r="F144" s="4"/>
    </row>
    <row r="145" spans="1:6" ht="15.75" x14ac:dyDescent="0.3">
      <c r="A145" s="4"/>
      <c r="B145" s="4"/>
      <c r="C145" s="9"/>
      <c r="D145" s="4"/>
      <c r="E145" s="4"/>
      <c r="F145" s="4"/>
    </row>
    <row r="146" spans="1:6" ht="15.75" x14ac:dyDescent="0.3">
      <c r="A146" s="4"/>
      <c r="B146" s="4"/>
      <c r="C146" s="4"/>
      <c r="D146" s="4"/>
      <c r="E146" s="4"/>
      <c r="F146" s="4"/>
    </row>
    <row r="147" spans="1:6" ht="15.75" x14ac:dyDescent="0.3">
      <c r="A147" s="4"/>
      <c r="B147" s="4"/>
      <c r="C147" s="4"/>
      <c r="D147" s="4"/>
      <c r="E147" s="4"/>
      <c r="F147" s="4"/>
    </row>
    <row r="148" spans="1:6" ht="15.75" x14ac:dyDescent="0.3">
      <c r="A148" s="4"/>
      <c r="B148" s="4"/>
      <c r="C148" s="4"/>
      <c r="D148" s="4"/>
      <c r="E148" s="4"/>
      <c r="F148" s="4"/>
    </row>
    <row r="149" spans="1:6" ht="15.75" x14ac:dyDescent="0.3">
      <c r="A149" s="4"/>
      <c r="B149" s="4"/>
      <c r="C149" s="4"/>
      <c r="D149" s="4"/>
      <c r="E149" s="4"/>
      <c r="F149" s="4"/>
    </row>
    <row r="150" spans="1:6" ht="15.75" x14ac:dyDescent="0.3">
      <c r="A150" s="4"/>
      <c r="B150" s="4"/>
      <c r="C150" s="4"/>
      <c r="D150" s="4"/>
      <c r="E150" s="4"/>
      <c r="F150" s="4"/>
    </row>
    <row r="151" spans="1:6" ht="15.75" x14ac:dyDescent="0.3">
      <c r="A151" s="4"/>
      <c r="B151" s="4"/>
      <c r="C151" s="4"/>
      <c r="D151" s="4"/>
      <c r="E151" s="4"/>
      <c r="F151" s="4"/>
    </row>
    <row r="152" spans="1:6" ht="15.75" x14ac:dyDescent="0.3">
      <c r="A152" s="4"/>
      <c r="B152" s="4"/>
      <c r="C152" s="4"/>
      <c r="D152" s="4"/>
      <c r="E152" s="4"/>
      <c r="F152" s="4"/>
    </row>
    <row r="153" spans="1:6" ht="15.75" x14ac:dyDescent="0.3">
      <c r="A153" s="4"/>
      <c r="B153" s="4"/>
      <c r="C153" s="4"/>
      <c r="D153" s="4"/>
      <c r="E153" s="4"/>
      <c r="F153" s="4"/>
    </row>
    <row r="154" spans="1:6" ht="15.75" x14ac:dyDescent="0.3">
      <c r="A154" s="4"/>
      <c r="B154" s="4"/>
      <c r="C154" s="4"/>
      <c r="D154" s="4"/>
      <c r="E154" s="4"/>
      <c r="F154" s="4"/>
    </row>
    <row r="155" spans="1:6" ht="15.75" x14ac:dyDescent="0.3">
      <c r="A155" s="4"/>
      <c r="B155" s="4"/>
      <c r="C155" s="4"/>
      <c r="D155" s="4"/>
      <c r="E155" s="4"/>
      <c r="F155" s="4"/>
    </row>
    <row r="156" spans="1:6" ht="15.75" x14ac:dyDescent="0.3">
      <c r="A156" s="4"/>
      <c r="B156" s="4"/>
      <c r="C156" s="4"/>
      <c r="D156" s="4"/>
      <c r="E156" s="4"/>
      <c r="F156" s="4"/>
    </row>
    <row r="159" spans="1:6" ht="15.75" x14ac:dyDescent="0.3">
      <c r="A159" s="4"/>
      <c r="B159" s="4"/>
      <c r="C159" s="4"/>
      <c r="D159" s="4"/>
      <c r="E159" s="4"/>
      <c r="F159" s="4"/>
    </row>
    <row r="160" spans="1:6" ht="15.75" x14ac:dyDescent="0.3">
      <c r="A160" s="4"/>
      <c r="B160" s="4"/>
      <c r="C160" s="4"/>
      <c r="D160" s="4"/>
      <c r="E160" s="4"/>
      <c r="F160" s="4"/>
    </row>
    <row r="161" spans="1:6" ht="15.75" x14ac:dyDescent="0.3">
      <c r="A161" s="4"/>
      <c r="B161" s="4"/>
      <c r="C161" s="4"/>
      <c r="D161" s="4"/>
      <c r="E161" s="4"/>
      <c r="F161" s="4"/>
    </row>
    <row r="162" spans="1:6" ht="15.75" x14ac:dyDescent="0.3">
      <c r="A162" s="4"/>
      <c r="B162" s="4"/>
      <c r="C162" s="4"/>
      <c r="D162" s="4"/>
      <c r="E162" s="4"/>
      <c r="F162" s="4"/>
    </row>
    <row r="163" spans="1:6" ht="15.75" x14ac:dyDescent="0.3">
      <c r="A163" s="4"/>
      <c r="B163" s="4"/>
      <c r="C163" s="4"/>
      <c r="D163" s="4"/>
      <c r="E163" s="4"/>
      <c r="F163" s="4"/>
    </row>
    <row r="164" spans="1:6" ht="15.75" x14ac:dyDescent="0.3">
      <c r="A164" s="4"/>
      <c r="B164" s="4"/>
      <c r="C164" s="4"/>
      <c r="D164" s="4"/>
      <c r="E164" s="4"/>
      <c r="F164" s="4"/>
    </row>
    <row r="165" spans="1:6" ht="15.75" x14ac:dyDescent="0.3">
      <c r="A165" s="4"/>
      <c r="B165" s="4"/>
      <c r="C165" s="4"/>
      <c r="D165" s="4"/>
      <c r="E165" s="4"/>
      <c r="F165" s="4"/>
    </row>
    <row r="166" spans="1:6" ht="15.75" x14ac:dyDescent="0.3">
      <c r="A166" s="4"/>
      <c r="B166" s="4"/>
      <c r="C166" s="4"/>
      <c r="D166" s="4"/>
      <c r="E166" s="4"/>
      <c r="F166" s="4"/>
    </row>
    <row r="167" spans="1:6" ht="15.75" x14ac:dyDescent="0.3">
      <c r="A167" s="4"/>
      <c r="B167" s="4"/>
      <c r="C167" s="4"/>
      <c r="D167" s="4"/>
      <c r="E167" s="4"/>
      <c r="F167" s="4"/>
    </row>
    <row r="168" spans="1:6" ht="15.75" x14ac:dyDescent="0.3">
      <c r="A168" s="4"/>
      <c r="B168" s="4"/>
      <c r="C168" s="4"/>
      <c r="D168" s="4"/>
      <c r="E168" s="4"/>
      <c r="F168" s="4"/>
    </row>
    <row r="169" spans="1:6" ht="15.75" x14ac:dyDescent="0.3">
      <c r="A169" s="4"/>
      <c r="B169" s="4"/>
      <c r="C169" s="4"/>
      <c r="D169" s="4"/>
      <c r="E169" s="4"/>
      <c r="F169" s="4"/>
    </row>
    <row r="170" spans="1:6" ht="15.75" x14ac:dyDescent="0.3">
      <c r="A170" s="4"/>
      <c r="B170" s="4"/>
      <c r="C170" s="4"/>
      <c r="D170" s="4"/>
      <c r="E170" s="4"/>
      <c r="F170" s="4"/>
    </row>
    <row r="171" spans="1:6" ht="15.75" x14ac:dyDescent="0.3">
      <c r="A171" s="4"/>
      <c r="B171" s="4"/>
      <c r="C171" s="4"/>
      <c r="D171" s="4"/>
      <c r="E171" s="4"/>
      <c r="F171" s="4"/>
    </row>
    <row r="172" spans="1:6" ht="15.75" x14ac:dyDescent="0.3">
      <c r="A172" s="4"/>
      <c r="B172" s="4"/>
      <c r="C172" s="4"/>
      <c r="D172" s="4"/>
      <c r="E172" s="4"/>
      <c r="F172" s="4"/>
    </row>
    <row r="173" spans="1:6" ht="15.75" x14ac:dyDescent="0.3">
      <c r="A173" s="4"/>
      <c r="B173" s="4"/>
      <c r="C173" s="4"/>
      <c r="D173" s="4"/>
      <c r="E173" s="4"/>
      <c r="F173" s="4"/>
    </row>
    <row r="174" spans="1:6" ht="15.75" x14ac:dyDescent="0.3">
      <c r="A174" s="4"/>
      <c r="B174" s="4"/>
      <c r="C174" s="4"/>
      <c r="D174" s="4"/>
      <c r="E174" s="4"/>
      <c r="F174" s="4"/>
    </row>
    <row r="175" spans="1:6" ht="15.75" x14ac:dyDescent="0.3">
      <c r="A175" s="4"/>
      <c r="B175" s="4"/>
      <c r="C175" s="4"/>
      <c r="D175" s="4"/>
      <c r="E175" s="4"/>
      <c r="F175" s="4"/>
    </row>
    <row r="176" spans="1:6" ht="15.75" x14ac:dyDescent="0.3">
      <c r="A176" s="4"/>
      <c r="B176" s="4"/>
      <c r="C176" s="4"/>
      <c r="D176" s="4"/>
      <c r="E176" s="4"/>
      <c r="F176" s="4"/>
    </row>
    <row r="177" spans="1:6" ht="15.75" x14ac:dyDescent="0.3">
      <c r="A177" s="4"/>
      <c r="B177" s="4"/>
      <c r="C177" s="4"/>
      <c r="D177" s="4"/>
      <c r="E177" s="4"/>
      <c r="F177" s="4"/>
    </row>
    <row r="178" spans="1:6" ht="15.75" x14ac:dyDescent="0.3">
      <c r="A178" s="4"/>
      <c r="B178" s="4"/>
      <c r="C178" s="4"/>
      <c r="D178" s="4"/>
      <c r="E178" s="4"/>
      <c r="F178" s="4"/>
    </row>
    <row r="179" spans="1:6" ht="15.75" x14ac:dyDescent="0.3">
      <c r="A179" s="4"/>
      <c r="B179" s="4"/>
      <c r="C179" s="4"/>
      <c r="D179" s="4"/>
      <c r="E179" s="4"/>
      <c r="F179" s="4"/>
    </row>
    <row r="180" spans="1:6" ht="15.75" x14ac:dyDescent="0.3">
      <c r="A180" s="4"/>
      <c r="B180" s="4"/>
      <c r="C180" s="4"/>
      <c r="D180" s="4"/>
      <c r="E180" s="4"/>
      <c r="F180" s="4"/>
    </row>
    <row r="181" spans="1:6" ht="15.75" x14ac:dyDescent="0.3">
      <c r="A181" s="4"/>
      <c r="B181" s="4"/>
      <c r="C181" s="4"/>
      <c r="D181" s="4"/>
      <c r="E181" s="4"/>
      <c r="F181" s="4"/>
    </row>
    <row r="182" spans="1:6" ht="15.75" x14ac:dyDescent="0.3">
      <c r="A182" s="4"/>
      <c r="B182" s="4"/>
      <c r="C182" s="4"/>
      <c r="D182" s="4"/>
      <c r="E182" s="4"/>
      <c r="F182" s="4"/>
    </row>
    <row r="183" spans="1:6" ht="15.75" x14ac:dyDescent="0.3">
      <c r="A183" s="4"/>
      <c r="B183" s="4"/>
      <c r="C183" s="4"/>
      <c r="D183" s="4"/>
      <c r="E183" s="4"/>
      <c r="F183" s="4"/>
    </row>
    <row r="184" spans="1:6" ht="15.75" x14ac:dyDescent="0.3">
      <c r="A184" s="4"/>
      <c r="B184" s="4"/>
      <c r="C184" s="4"/>
      <c r="D184" s="4"/>
      <c r="E184" s="4"/>
      <c r="F184" s="4"/>
    </row>
    <row r="185" spans="1:6" ht="15.75" x14ac:dyDescent="0.3">
      <c r="A185" s="4"/>
      <c r="B185" s="4"/>
      <c r="C185" s="4"/>
      <c r="D185" s="4"/>
      <c r="E185" s="4"/>
      <c r="F185" s="4"/>
    </row>
    <row r="186" spans="1:6" ht="15.75" x14ac:dyDescent="0.3">
      <c r="A186" s="4"/>
      <c r="B186" s="4"/>
      <c r="C186" s="4"/>
      <c r="D186" s="4"/>
      <c r="E186" s="4"/>
      <c r="F186" s="4"/>
    </row>
    <row r="187" spans="1:6" ht="15.75" x14ac:dyDescent="0.3">
      <c r="A187" s="4"/>
      <c r="B187" s="4"/>
      <c r="C187" s="4"/>
      <c r="D187" s="4"/>
      <c r="E187" s="4"/>
      <c r="F187" s="4"/>
    </row>
    <row r="188" spans="1:6" ht="15.75" x14ac:dyDescent="0.3">
      <c r="A188" s="4"/>
      <c r="B188" s="4"/>
      <c r="C188" s="4"/>
      <c r="D188" s="4"/>
      <c r="E188" s="4"/>
      <c r="F188" s="4"/>
    </row>
    <row r="189" spans="1:6" ht="15.75" x14ac:dyDescent="0.3">
      <c r="A189" s="4"/>
      <c r="B189" s="4"/>
      <c r="C189" s="4"/>
      <c r="D189" s="4"/>
      <c r="E189" s="4"/>
      <c r="F189" s="4"/>
    </row>
    <row r="190" spans="1:6" ht="15.75" x14ac:dyDescent="0.3">
      <c r="A190" s="4"/>
      <c r="B190" s="4"/>
      <c r="C190" s="4"/>
      <c r="D190" s="4"/>
      <c r="E190" s="4"/>
      <c r="F190" s="4"/>
    </row>
    <row r="191" spans="1:6" ht="15.75" x14ac:dyDescent="0.3">
      <c r="A191" s="4"/>
      <c r="B191" s="4"/>
      <c r="C191" s="4"/>
      <c r="D191" s="4"/>
      <c r="E191" s="4"/>
      <c r="F191" s="4"/>
    </row>
    <row r="192" spans="1:6" ht="15.75" x14ac:dyDescent="0.3">
      <c r="A192" s="4"/>
      <c r="B192" s="4"/>
      <c r="C192" s="4"/>
      <c r="D192" s="4"/>
      <c r="E192" s="4"/>
      <c r="F192" s="4"/>
    </row>
    <row r="193" spans="1:6" ht="15.75" x14ac:dyDescent="0.3">
      <c r="A193" s="4"/>
      <c r="B193" s="4"/>
      <c r="C193" s="4"/>
      <c r="D193" s="4"/>
      <c r="E193" s="4"/>
      <c r="F193" s="4"/>
    </row>
    <row r="194" spans="1:6" ht="15.75" x14ac:dyDescent="0.3">
      <c r="A194" s="4"/>
      <c r="B194" s="4"/>
      <c r="C194" s="4"/>
      <c r="D194" s="4"/>
      <c r="E194" s="4"/>
      <c r="F194" s="4"/>
    </row>
    <row r="195" spans="1:6" ht="15.75" x14ac:dyDescent="0.3">
      <c r="A195" s="4"/>
      <c r="B195" s="4"/>
      <c r="C195" s="4"/>
      <c r="D195" s="4"/>
      <c r="E195" s="4"/>
      <c r="F195" s="4"/>
    </row>
    <row r="196" spans="1:6" ht="15.75" x14ac:dyDescent="0.3">
      <c r="A196" s="4"/>
      <c r="B196" s="4"/>
      <c r="C196" s="4"/>
      <c r="D196" s="4"/>
      <c r="E196" s="4"/>
      <c r="F196" s="4"/>
    </row>
    <row r="197" spans="1:6" ht="15.75" x14ac:dyDescent="0.3">
      <c r="A197" s="4"/>
      <c r="B197" s="4"/>
      <c r="C197" s="4"/>
      <c r="D197" s="4"/>
      <c r="E197" s="4"/>
      <c r="F197" s="4"/>
    </row>
    <row r="198" spans="1:6" ht="15.75" x14ac:dyDescent="0.3">
      <c r="A198" s="4"/>
      <c r="B198" s="4"/>
      <c r="C198" s="4"/>
      <c r="D198" s="4"/>
      <c r="E198" s="4"/>
      <c r="F198" s="4"/>
    </row>
    <row r="199" spans="1:6" ht="15.75" x14ac:dyDescent="0.3">
      <c r="A199" s="4"/>
      <c r="B199" s="4"/>
      <c r="C199" s="4"/>
      <c r="D199" s="4"/>
      <c r="E199" s="4"/>
      <c r="F199" s="4"/>
    </row>
    <row r="200" spans="1:6" ht="15.75" x14ac:dyDescent="0.3">
      <c r="A200" s="4"/>
      <c r="B200" s="4"/>
      <c r="C200" s="4"/>
      <c r="D200" s="4"/>
      <c r="E200" s="4"/>
      <c r="F200" s="4"/>
    </row>
    <row r="201" spans="1:6" ht="15.75" x14ac:dyDescent="0.3">
      <c r="A201" s="4"/>
      <c r="B201" s="4"/>
      <c r="C201" s="4"/>
      <c r="D201" s="4"/>
      <c r="E201" s="4"/>
      <c r="F201" s="4"/>
    </row>
    <row r="202" spans="1:6" ht="15.75" x14ac:dyDescent="0.3">
      <c r="A202" s="4"/>
      <c r="B202" s="4"/>
      <c r="C202" s="4"/>
      <c r="D202" s="4"/>
      <c r="E202" s="4"/>
      <c r="F202" s="4"/>
    </row>
    <row r="203" spans="1:6" ht="15.75" x14ac:dyDescent="0.3">
      <c r="A203" s="4"/>
      <c r="B203" s="4"/>
      <c r="C203" s="4"/>
      <c r="D203" s="4"/>
      <c r="E203" s="4"/>
      <c r="F203" s="4"/>
    </row>
    <row r="204" spans="1:6" ht="15.75" x14ac:dyDescent="0.3">
      <c r="A204" s="4"/>
      <c r="B204" s="4"/>
      <c r="C204" s="4"/>
      <c r="D204" s="4"/>
      <c r="E204" s="4"/>
      <c r="F204" s="4"/>
    </row>
    <row r="205" spans="1:6" ht="15.75" x14ac:dyDescent="0.3">
      <c r="A205" s="4"/>
      <c r="B205" s="4"/>
      <c r="C205" s="4"/>
      <c r="D205" s="4"/>
      <c r="E205" s="4"/>
      <c r="F205" s="4"/>
    </row>
    <row r="206" spans="1:6" ht="15.75" x14ac:dyDescent="0.3">
      <c r="A206" s="4"/>
      <c r="B206" s="4"/>
      <c r="C206" s="4"/>
      <c r="D206" s="4"/>
      <c r="E206" s="4"/>
      <c r="F206" s="4"/>
    </row>
    <row r="207" spans="1:6" ht="15.75" x14ac:dyDescent="0.3">
      <c r="A207" s="4"/>
      <c r="B207" s="4"/>
      <c r="C207" s="4"/>
      <c r="D207" s="4"/>
      <c r="E207" s="4"/>
      <c r="F207" s="4"/>
    </row>
    <row r="208" spans="1:6" ht="15.75" x14ac:dyDescent="0.3">
      <c r="A208" s="4"/>
      <c r="B208" s="4"/>
      <c r="C208" s="4"/>
      <c r="D208" s="4"/>
      <c r="E208" s="4"/>
      <c r="F208" s="4"/>
    </row>
    <row r="209" spans="1:6" ht="15.75" x14ac:dyDescent="0.3">
      <c r="A209" s="4"/>
      <c r="B209" s="4"/>
      <c r="C209" s="4"/>
      <c r="D209" s="4"/>
      <c r="E209" s="4"/>
      <c r="F209" s="4"/>
    </row>
    <row r="210" spans="1:6" ht="15.75" x14ac:dyDescent="0.3">
      <c r="A210" s="4"/>
      <c r="B210" s="4"/>
      <c r="C210" s="4"/>
      <c r="D210" s="4"/>
      <c r="E210" s="4"/>
      <c r="F210" s="4"/>
    </row>
    <row r="211" spans="1:6" ht="15.75" x14ac:dyDescent="0.3">
      <c r="A211" s="4"/>
      <c r="B211" s="4"/>
      <c r="C211" s="4"/>
      <c r="D211" s="4"/>
      <c r="E211" s="4"/>
      <c r="F211" s="4"/>
    </row>
    <row r="212" spans="1:6" ht="15.75" x14ac:dyDescent="0.3">
      <c r="A212" s="4"/>
      <c r="B212" s="4"/>
      <c r="C212" s="4"/>
      <c r="D212" s="4"/>
      <c r="E212" s="4"/>
      <c r="F212" s="4"/>
    </row>
    <row r="213" spans="1:6" ht="15.75" x14ac:dyDescent="0.3">
      <c r="A213" s="4"/>
      <c r="B213" s="4"/>
      <c r="C213" s="4"/>
      <c r="D213" s="4"/>
      <c r="E213" s="4"/>
      <c r="F213" s="4"/>
    </row>
    <row r="214" spans="1:6" ht="15.75" x14ac:dyDescent="0.3">
      <c r="A214" s="4"/>
      <c r="B214" s="4"/>
      <c r="C214" s="4"/>
      <c r="D214" s="4"/>
      <c r="E214" s="4"/>
      <c r="F214" s="4"/>
    </row>
    <row r="215" spans="1:6" ht="15.75" x14ac:dyDescent="0.3">
      <c r="A215" s="4"/>
      <c r="B215" s="4"/>
      <c r="C215" s="4"/>
      <c r="D215" s="4"/>
      <c r="E215" s="4"/>
      <c r="F215" s="4"/>
    </row>
    <row r="216" spans="1:6" ht="15.75" x14ac:dyDescent="0.3">
      <c r="A216" s="4"/>
      <c r="B216" s="4"/>
      <c r="C216" s="4"/>
      <c r="D216" s="4"/>
      <c r="E216" s="4"/>
      <c r="F216" s="4"/>
    </row>
    <row r="217" spans="1:6" ht="15.75" x14ac:dyDescent="0.3">
      <c r="A217" s="4"/>
      <c r="B217" s="4"/>
      <c r="C217" s="4"/>
      <c r="D217" s="4"/>
      <c r="E217" s="4"/>
      <c r="F217" s="4"/>
    </row>
    <row r="218" spans="1:6" ht="15.75" x14ac:dyDescent="0.3">
      <c r="A218" s="4"/>
      <c r="B218" s="4"/>
      <c r="C218" s="4"/>
      <c r="D218" s="4"/>
      <c r="E218" s="4"/>
      <c r="F218" s="4"/>
    </row>
    <row r="219" spans="1:6" ht="15.75" x14ac:dyDescent="0.3">
      <c r="A219" s="4"/>
      <c r="B219" s="4"/>
      <c r="C219" s="4"/>
      <c r="D219" s="4"/>
      <c r="E219" s="4"/>
      <c r="F219" s="4"/>
    </row>
    <row r="220" spans="1:6" ht="15.75" x14ac:dyDescent="0.3">
      <c r="A220" s="4"/>
      <c r="B220" s="4"/>
      <c r="C220" s="4"/>
      <c r="D220" s="4"/>
      <c r="E220" s="4"/>
      <c r="F220" s="4"/>
    </row>
    <row r="221" spans="1:6" ht="15.75" x14ac:dyDescent="0.3">
      <c r="A221" s="4"/>
      <c r="B221" s="4"/>
      <c r="C221" s="4"/>
      <c r="D221" s="4"/>
      <c r="E221" s="4"/>
      <c r="F221" s="4"/>
    </row>
    <row r="222" spans="1:6" ht="15.75" x14ac:dyDescent="0.3">
      <c r="A222" s="4"/>
      <c r="B222" s="4"/>
      <c r="C222" s="4"/>
      <c r="D222" s="4"/>
      <c r="E222" s="4"/>
      <c r="F222" s="4"/>
    </row>
    <row r="223" spans="1:6" ht="15.75" x14ac:dyDescent="0.3">
      <c r="A223" s="4"/>
      <c r="B223" s="4"/>
      <c r="C223" s="4"/>
      <c r="D223" s="4"/>
      <c r="E223" s="4"/>
      <c r="F223" s="4"/>
    </row>
    <row r="224" spans="1:6" ht="15.75" x14ac:dyDescent="0.3">
      <c r="A224" s="4"/>
      <c r="B224" s="4"/>
      <c r="C224" s="4"/>
      <c r="D224" s="4"/>
      <c r="E224" s="4"/>
      <c r="F224" s="4"/>
    </row>
    <row r="225" spans="1:6" ht="15.75" x14ac:dyDescent="0.3">
      <c r="A225" s="4"/>
      <c r="B225" s="4"/>
      <c r="C225" s="4"/>
      <c r="D225" s="4"/>
      <c r="E225" s="4"/>
      <c r="F225" s="4"/>
    </row>
    <row r="226" spans="1:6" ht="15.75" x14ac:dyDescent="0.3">
      <c r="A226" s="4"/>
      <c r="B226" s="4"/>
      <c r="C226" s="4"/>
      <c r="D226" s="4"/>
      <c r="E226" s="4"/>
      <c r="F226" s="4"/>
    </row>
    <row r="227" spans="1:6" ht="15.75" x14ac:dyDescent="0.3">
      <c r="A227" s="4"/>
      <c r="B227" s="4"/>
      <c r="C227" s="4"/>
      <c r="D227" s="4"/>
      <c r="E227" s="4"/>
      <c r="F227" s="4"/>
    </row>
    <row r="228" spans="1:6" ht="15.75" x14ac:dyDescent="0.3">
      <c r="A228" s="4"/>
      <c r="B228" s="4"/>
      <c r="C228" s="4"/>
      <c r="D228" s="4"/>
      <c r="E228" s="4"/>
      <c r="F228" s="4"/>
    </row>
    <row r="229" spans="1:6" ht="15.75" x14ac:dyDescent="0.3">
      <c r="A229" s="4"/>
      <c r="B229" s="4"/>
      <c r="C229" s="4"/>
      <c r="D229" s="4"/>
      <c r="E229" s="4"/>
      <c r="F229" s="4"/>
    </row>
    <row r="230" spans="1:6" ht="15.75" x14ac:dyDescent="0.3">
      <c r="A230" s="4"/>
      <c r="B230" s="4"/>
      <c r="C230" s="4"/>
      <c r="D230" s="4"/>
      <c r="E230" s="4"/>
      <c r="F230" s="4"/>
    </row>
    <row r="231" spans="1:6" ht="15.75" x14ac:dyDescent="0.3">
      <c r="A231" s="4"/>
      <c r="B231" s="4"/>
      <c r="C231" s="4"/>
      <c r="D231" s="4"/>
      <c r="E231" s="4"/>
      <c r="F231" s="4"/>
    </row>
    <row r="232" spans="1:6" ht="15.75" x14ac:dyDescent="0.3">
      <c r="A232" s="4"/>
      <c r="B232" s="4"/>
      <c r="C232" s="4"/>
      <c r="D232" s="4"/>
      <c r="E232" s="4"/>
      <c r="F232" s="4"/>
    </row>
    <row r="233" spans="1:6" ht="15.75" x14ac:dyDescent="0.3">
      <c r="A233" s="4"/>
      <c r="B233" s="4"/>
      <c r="C233" s="4"/>
      <c r="D233" s="4"/>
      <c r="E233" s="4"/>
      <c r="F233" s="4"/>
    </row>
    <row r="234" spans="1:6" ht="15.75" x14ac:dyDescent="0.3">
      <c r="A234" s="4"/>
      <c r="B234" s="4"/>
      <c r="C234" s="4"/>
      <c r="D234" s="4"/>
      <c r="E234" s="4"/>
      <c r="F234" s="4"/>
    </row>
    <row r="235" spans="1:6" ht="15.75" x14ac:dyDescent="0.3">
      <c r="A235" s="4"/>
      <c r="B235" s="4"/>
      <c r="C235" s="4"/>
      <c r="D235" s="4"/>
      <c r="E235" s="4"/>
      <c r="F235" s="4"/>
    </row>
    <row r="236" spans="1:6" ht="15.75" x14ac:dyDescent="0.3">
      <c r="A236" s="4"/>
      <c r="B236" s="4"/>
      <c r="C236" s="4"/>
      <c r="D236" s="4"/>
      <c r="E236" s="4"/>
      <c r="F236" s="4"/>
    </row>
    <row r="237" spans="1:6" ht="15.75" x14ac:dyDescent="0.3">
      <c r="A237" s="4"/>
      <c r="B237" s="4"/>
      <c r="C237" s="4"/>
      <c r="D237" s="4"/>
      <c r="E237" s="4"/>
      <c r="F237" s="4"/>
    </row>
    <row r="238" spans="1:6" ht="15.75" x14ac:dyDescent="0.3">
      <c r="A238" s="4"/>
      <c r="B238" s="4"/>
      <c r="C238" s="4"/>
      <c r="D238" s="4"/>
      <c r="E238" s="4"/>
      <c r="F238" s="4"/>
    </row>
    <row r="239" spans="1:6" ht="15.75" x14ac:dyDescent="0.3">
      <c r="A239" s="4"/>
      <c r="B239" s="4"/>
      <c r="C239" s="4"/>
      <c r="D239" s="4"/>
      <c r="E239" s="4"/>
      <c r="F239" s="4"/>
    </row>
    <row r="240" spans="1:6" ht="15.75" x14ac:dyDescent="0.3">
      <c r="A240" s="4"/>
      <c r="B240" s="4"/>
      <c r="C240" s="4"/>
      <c r="D240" s="4"/>
      <c r="E240" s="4"/>
      <c r="F240" s="4"/>
    </row>
    <row r="241" spans="1:6" ht="15.75" x14ac:dyDescent="0.3">
      <c r="A241" s="4"/>
      <c r="B241" s="4"/>
      <c r="C241" s="4"/>
      <c r="D241" s="4"/>
      <c r="E241" s="4"/>
      <c r="F241" s="4"/>
    </row>
    <row r="242" spans="1:6" ht="15.75" x14ac:dyDescent="0.3">
      <c r="A242" s="4"/>
      <c r="B242" s="4"/>
      <c r="C242" s="4"/>
      <c r="D242" s="4"/>
      <c r="E242" s="4"/>
      <c r="F242" s="4"/>
    </row>
    <row r="243" spans="1:6" ht="15.75" x14ac:dyDescent="0.3">
      <c r="A243" s="4"/>
      <c r="B243" s="4"/>
      <c r="C243" s="4"/>
      <c r="D243" s="4"/>
      <c r="E243" s="4"/>
      <c r="F243" s="4"/>
    </row>
    <row r="244" spans="1:6" ht="15.75" x14ac:dyDescent="0.3">
      <c r="A244" s="4"/>
      <c r="B244" s="4"/>
      <c r="C244" s="4"/>
      <c r="D244" s="4"/>
      <c r="E244" s="4"/>
      <c r="F244" s="4"/>
    </row>
    <row r="245" spans="1:6" ht="15.75" x14ac:dyDescent="0.3">
      <c r="A245" s="4"/>
      <c r="B245" s="4"/>
      <c r="C245" s="4"/>
      <c r="D245" s="4"/>
      <c r="E245" s="4"/>
      <c r="F245" s="4"/>
    </row>
    <row r="246" spans="1:6" ht="15.75" x14ac:dyDescent="0.3">
      <c r="A246" s="4"/>
      <c r="B246" s="4"/>
      <c r="C246" s="4"/>
      <c r="D246" s="4"/>
      <c r="E246" s="4"/>
      <c r="F246" s="4"/>
    </row>
    <row r="247" spans="1:6" ht="15.75" x14ac:dyDescent="0.3">
      <c r="A247" s="4"/>
      <c r="B247" s="4"/>
      <c r="C247" s="4"/>
      <c r="D247" s="4"/>
      <c r="E247" s="4"/>
      <c r="F247" s="4"/>
    </row>
    <row r="248" spans="1:6" ht="15.75" x14ac:dyDescent="0.3">
      <c r="A248" s="4"/>
      <c r="B248" s="4"/>
      <c r="C248" s="4"/>
      <c r="D248" s="4"/>
      <c r="E248" s="4"/>
      <c r="F248" s="4"/>
    </row>
    <row r="249" spans="1:6" ht="15.75" x14ac:dyDescent="0.3">
      <c r="A249" s="4"/>
      <c r="B249" s="4"/>
      <c r="C249" s="4"/>
      <c r="D249" s="4"/>
      <c r="E249" s="4"/>
      <c r="F249" s="4"/>
    </row>
    <row r="250" spans="1:6" ht="15.75" x14ac:dyDescent="0.3">
      <c r="A250" s="4"/>
      <c r="B250" s="4"/>
      <c r="C250" s="4"/>
      <c r="D250" s="4"/>
      <c r="E250" s="4"/>
      <c r="F250" s="4"/>
    </row>
    <row r="251" spans="1:6" ht="15.75" x14ac:dyDescent="0.3">
      <c r="A251" s="4"/>
      <c r="B251" s="4"/>
      <c r="C251" s="4"/>
      <c r="D251" s="4"/>
      <c r="E251" s="4"/>
      <c r="F251" s="4"/>
    </row>
    <row r="252" spans="1:6" ht="15.75" x14ac:dyDescent="0.3">
      <c r="A252" s="4"/>
      <c r="B252" s="4"/>
      <c r="C252" s="4"/>
      <c r="D252" s="4"/>
      <c r="E252" s="4"/>
      <c r="F252" s="4"/>
    </row>
    <row r="253" spans="1:6" ht="15.75" x14ac:dyDescent="0.3">
      <c r="A253" s="4"/>
      <c r="B253" s="4"/>
      <c r="C253" s="4"/>
      <c r="D253" s="4"/>
      <c r="E253" s="4"/>
      <c r="F253" s="4"/>
    </row>
    <row r="254" spans="1:6" ht="15.75" x14ac:dyDescent="0.3">
      <c r="A254" s="4"/>
      <c r="B254" s="4"/>
      <c r="C254" s="4"/>
      <c r="D254" s="4"/>
      <c r="E254" s="4"/>
      <c r="F254" s="4"/>
    </row>
    <row r="255" spans="1:6" ht="15.75" x14ac:dyDescent="0.3">
      <c r="A255" s="4"/>
      <c r="B255" s="4"/>
      <c r="C255" s="4"/>
      <c r="D255" s="4"/>
      <c r="E255" s="4"/>
      <c r="F255" s="4"/>
    </row>
    <row r="256" spans="1:6" ht="15.75" x14ac:dyDescent="0.3">
      <c r="A256" s="4"/>
      <c r="B256" s="4"/>
      <c r="C256" s="4"/>
      <c r="D256" s="4"/>
      <c r="E256" s="4"/>
      <c r="F256" s="4"/>
    </row>
    <row r="257" spans="1:6" ht="15.75" x14ac:dyDescent="0.3">
      <c r="A257" s="4"/>
      <c r="B257" s="4"/>
      <c r="C257" s="4"/>
      <c r="D257" s="4"/>
      <c r="E257" s="4"/>
      <c r="F257" s="4"/>
    </row>
    <row r="258" spans="1:6" ht="15.75" x14ac:dyDescent="0.3">
      <c r="A258" s="4"/>
      <c r="B258" s="4"/>
      <c r="C258" s="4"/>
      <c r="D258" s="4"/>
      <c r="E258" s="4"/>
      <c r="F258" s="4"/>
    </row>
    <row r="259" spans="1:6" ht="15.75" x14ac:dyDescent="0.3">
      <c r="A259" s="4"/>
      <c r="B259" s="4"/>
      <c r="C259" s="4"/>
      <c r="D259" s="4"/>
      <c r="E259" s="4"/>
      <c r="F259" s="4"/>
    </row>
    <row r="260" spans="1:6" ht="15.75" x14ac:dyDescent="0.3">
      <c r="A260" s="4"/>
      <c r="B260" s="4"/>
      <c r="C260" s="4"/>
      <c r="D260" s="4"/>
      <c r="E260" s="4"/>
      <c r="F260" s="4"/>
    </row>
    <row r="261" spans="1:6" ht="15.75" x14ac:dyDescent="0.3">
      <c r="A261" s="4"/>
      <c r="B261" s="4"/>
      <c r="C261" s="4"/>
      <c r="D261" s="4"/>
      <c r="E261" s="4"/>
      <c r="F261" s="4"/>
    </row>
    <row r="262" spans="1:6" ht="15.75" x14ac:dyDescent="0.3">
      <c r="A262" s="4"/>
      <c r="B262" s="4"/>
      <c r="C262" s="4"/>
      <c r="D262" s="4"/>
      <c r="E262" s="4"/>
      <c r="F262" s="4"/>
    </row>
    <row r="263" spans="1:6" ht="15.75" x14ac:dyDescent="0.3">
      <c r="A263" s="4"/>
      <c r="B263" s="4"/>
      <c r="C263" s="4"/>
      <c r="D263" s="4"/>
      <c r="E263" s="4"/>
      <c r="F263" s="4"/>
    </row>
    <row r="264" spans="1:6" ht="15.75" x14ac:dyDescent="0.3">
      <c r="A264" s="4"/>
      <c r="B264" s="4"/>
      <c r="C264" s="4"/>
      <c r="D264" s="4"/>
      <c r="E264" s="4"/>
      <c r="F264" s="4"/>
    </row>
    <row r="265" spans="1:6" ht="15.75" x14ac:dyDescent="0.3">
      <c r="A265" s="4"/>
      <c r="B265" s="4"/>
      <c r="C265" s="4"/>
      <c r="D265" s="4"/>
      <c r="E265" s="4"/>
      <c r="F265" s="4"/>
    </row>
    <row r="266" spans="1:6" ht="15.75" x14ac:dyDescent="0.3">
      <c r="A266" s="4"/>
      <c r="B266" s="4"/>
      <c r="C266" s="4"/>
      <c r="D266" s="4"/>
      <c r="E266" s="4"/>
      <c r="F266" s="4"/>
    </row>
    <row r="267" spans="1:6" ht="15.75" x14ac:dyDescent="0.3">
      <c r="A267" s="4"/>
      <c r="B267" s="4"/>
      <c r="C267" s="4"/>
      <c r="D267" s="4"/>
      <c r="E267" s="4"/>
      <c r="F267" s="4"/>
    </row>
    <row r="268" spans="1:6" ht="15.75" x14ac:dyDescent="0.3">
      <c r="A268" s="4"/>
      <c r="B268" s="4"/>
      <c r="C268" s="4"/>
      <c r="D268" s="4"/>
      <c r="E268" s="4"/>
      <c r="F268" s="4"/>
    </row>
    <row r="269" spans="1:6" ht="15.75" x14ac:dyDescent="0.3">
      <c r="A269" s="4"/>
      <c r="B269" s="4"/>
      <c r="C269" s="4"/>
      <c r="D269" s="4"/>
      <c r="E269" s="4"/>
      <c r="F269" s="4"/>
    </row>
    <row r="270" spans="1:6" ht="15.75" x14ac:dyDescent="0.3">
      <c r="A270" s="4"/>
      <c r="B270" s="4"/>
      <c r="C270" s="4"/>
      <c r="D270" s="4"/>
      <c r="E270" s="4"/>
      <c r="F270" s="4"/>
    </row>
    <row r="271" spans="1:6" ht="15.75" x14ac:dyDescent="0.3">
      <c r="A271" s="4"/>
      <c r="B271" s="4"/>
      <c r="C271" s="4"/>
      <c r="D271" s="4"/>
      <c r="E271" s="4"/>
      <c r="F271" s="4"/>
    </row>
    <row r="272" spans="1:6" ht="15.75" x14ac:dyDescent="0.3">
      <c r="A272" s="4"/>
      <c r="B272" s="4"/>
      <c r="C272" s="4"/>
      <c r="D272" s="4"/>
      <c r="E272" s="4"/>
      <c r="F272" s="4"/>
    </row>
    <row r="273" spans="1:6" ht="15.75" x14ac:dyDescent="0.3">
      <c r="A273" s="4"/>
      <c r="B273" s="4"/>
      <c r="C273" s="4"/>
      <c r="D273" s="4"/>
      <c r="E273" s="4"/>
      <c r="F273" s="4"/>
    </row>
    <row r="274" spans="1:6" ht="15.75" x14ac:dyDescent="0.3">
      <c r="A274" s="4"/>
      <c r="B274" s="4"/>
      <c r="C274" s="4"/>
      <c r="D274" s="4"/>
      <c r="E274" s="4"/>
      <c r="F274" s="4"/>
    </row>
    <row r="275" spans="1:6" ht="15.75" x14ac:dyDescent="0.3">
      <c r="A275" s="4"/>
      <c r="B275" s="4"/>
      <c r="C275" s="4"/>
      <c r="D275" s="4"/>
      <c r="E275" s="4"/>
      <c r="F275" s="4"/>
    </row>
    <row r="276" spans="1:6" ht="15.75" x14ac:dyDescent="0.3">
      <c r="A276" s="4"/>
      <c r="B276" s="4"/>
      <c r="C276" s="4"/>
      <c r="D276" s="4"/>
      <c r="E276" s="4"/>
      <c r="F276" s="4"/>
    </row>
    <row r="277" spans="1:6" ht="15.75" x14ac:dyDescent="0.3">
      <c r="A277" s="4"/>
      <c r="B277" s="4"/>
      <c r="C277" s="4"/>
      <c r="D277" s="4"/>
      <c r="E277" s="4"/>
      <c r="F277" s="4"/>
    </row>
    <row r="278" spans="1:6" ht="15.75" x14ac:dyDescent="0.3">
      <c r="A278" s="4"/>
      <c r="B278" s="4"/>
      <c r="C278" s="4"/>
      <c r="D278" s="4"/>
      <c r="E278" s="4"/>
      <c r="F278" s="4"/>
    </row>
    <row r="279" spans="1:6" ht="15.75" x14ac:dyDescent="0.3">
      <c r="A279" s="4"/>
      <c r="B279" s="4"/>
      <c r="C279" s="4"/>
      <c r="D279" s="4"/>
      <c r="E279" s="4"/>
      <c r="F279" s="4"/>
    </row>
    <row r="280" spans="1:6" ht="15.75" x14ac:dyDescent="0.3">
      <c r="A280" s="4"/>
      <c r="B280" s="4"/>
      <c r="C280" s="4"/>
      <c r="D280" s="4"/>
      <c r="E280" s="4"/>
      <c r="F280" s="4"/>
    </row>
    <row r="281" spans="1:6" ht="15.75" x14ac:dyDescent="0.3">
      <c r="A281" s="4"/>
      <c r="B281" s="4"/>
      <c r="C281" s="4"/>
      <c r="D281" s="4"/>
      <c r="E281" s="4"/>
      <c r="F281" s="4"/>
    </row>
    <row r="282" spans="1:6" ht="15.75" x14ac:dyDescent="0.3">
      <c r="A282" s="4"/>
      <c r="B282" s="4"/>
      <c r="C282" s="4"/>
      <c r="D282" s="4"/>
      <c r="E282" s="4"/>
      <c r="F282" s="4"/>
    </row>
    <row r="283" spans="1:6" ht="15.75" x14ac:dyDescent="0.3">
      <c r="A283" s="4"/>
      <c r="B283" s="4"/>
      <c r="C283" s="4"/>
      <c r="D283" s="4"/>
      <c r="E283" s="4"/>
      <c r="F283" s="4"/>
    </row>
    <row r="284" spans="1:6" ht="15.75" x14ac:dyDescent="0.3">
      <c r="A284" s="4"/>
      <c r="B284" s="4"/>
      <c r="C284" s="4"/>
      <c r="D284" s="4"/>
      <c r="E284" s="4"/>
      <c r="F284" s="4"/>
    </row>
    <row r="285" spans="1:6" ht="15.75" x14ac:dyDescent="0.3">
      <c r="A285" s="4"/>
      <c r="B285" s="4"/>
      <c r="C285" s="4"/>
      <c r="D285" s="4"/>
      <c r="E285" s="4"/>
      <c r="F285" s="4"/>
    </row>
    <row r="286" spans="1:6" ht="15.75" x14ac:dyDescent="0.3">
      <c r="A286" s="4"/>
      <c r="B286" s="4"/>
      <c r="C286" s="4"/>
      <c r="D286" s="4"/>
      <c r="E286" s="4"/>
      <c r="F286" s="4"/>
    </row>
    <row r="287" spans="1:6" ht="15.75" x14ac:dyDescent="0.3">
      <c r="A287" s="4"/>
      <c r="B287" s="4"/>
      <c r="C287" s="4"/>
      <c r="D287" s="4"/>
      <c r="E287" s="4"/>
      <c r="F287" s="4"/>
    </row>
    <row r="288" spans="1:6" ht="15.75" x14ac:dyDescent="0.3">
      <c r="A288" s="4"/>
      <c r="B288" s="4"/>
      <c r="C288" s="4"/>
      <c r="D288" s="4"/>
      <c r="E288" s="4"/>
      <c r="F288" s="4"/>
    </row>
    <row r="289" spans="1:6" ht="15.75" x14ac:dyDescent="0.3">
      <c r="A289" s="4"/>
      <c r="B289" s="4"/>
      <c r="C289" s="4"/>
      <c r="D289" s="4"/>
      <c r="E289" s="4"/>
      <c r="F289" s="4"/>
    </row>
    <row r="290" spans="1:6" ht="15.75" x14ac:dyDescent="0.3">
      <c r="A290" s="4"/>
      <c r="B290" s="4"/>
      <c r="C290" s="4"/>
      <c r="D290" s="4"/>
      <c r="E290" s="4"/>
      <c r="F290" s="4"/>
    </row>
    <row r="291" spans="1:6" ht="15.75" x14ac:dyDescent="0.3">
      <c r="A291" s="4"/>
      <c r="B291" s="4"/>
      <c r="C291" s="4"/>
      <c r="D291" s="4"/>
      <c r="E291" s="4"/>
      <c r="F291" s="4"/>
    </row>
    <row r="292" spans="1:6" ht="15.75" x14ac:dyDescent="0.3">
      <c r="A292" s="4"/>
      <c r="B292" s="4"/>
      <c r="C292" s="4"/>
      <c r="D292" s="4"/>
      <c r="E292" s="4"/>
      <c r="F292" s="4"/>
    </row>
    <row r="293" spans="1:6" ht="15.75" x14ac:dyDescent="0.3">
      <c r="A293" s="4"/>
      <c r="B293" s="4"/>
      <c r="C293" s="4"/>
      <c r="D293" s="4"/>
      <c r="E293" s="4"/>
      <c r="F293" s="4"/>
    </row>
    <row r="294" spans="1:6" ht="15.75" x14ac:dyDescent="0.3">
      <c r="A294" s="4"/>
      <c r="B294" s="4"/>
      <c r="C294" s="4"/>
      <c r="D294" s="4"/>
      <c r="E294" s="4"/>
      <c r="F294" s="4"/>
    </row>
    <row r="295" spans="1:6" ht="15.75" x14ac:dyDescent="0.3">
      <c r="A295" s="4"/>
      <c r="B295" s="4"/>
      <c r="C295" s="4"/>
      <c r="D295" s="4"/>
      <c r="E295" s="4"/>
      <c r="F295" s="4"/>
    </row>
    <row r="296" spans="1:6" ht="15.75" x14ac:dyDescent="0.3">
      <c r="A296" s="4"/>
      <c r="B296" s="4"/>
      <c r="C296" s="4"/>
      <c r="D296" s="4"/>
      <c r="E296" s="4"/>
      <c r="F296" s="4"/>
    </row>
    <row r="297" spans="1:6" ht="15.75" x14ac:dyDescent="0.3">
      <c r="A297" s="4"/>
      <c r="B297" s="4"/>
      <c r="C297" s="4"/>
      <c r="D297" s="4"/>
      <c r="E297" s="4"/>
      <c r="F297" s="4"/>
    </row>
    <row r="298" spans="1:6" ht="15.75" x14ac:dyDescent="0.3">
      <c r="A298" s="4"/>
      <c r="B298" s="4"/>
      <c r="C298" s="4"/>
      <c r="D298" s="4"/>
      <c r="E298" s="4"/>
      <c r="F298" s="4"/>
    </row>
    <row r="299" spans="1:6" ht="15.75" x14ac:dyDescent="0.3">
      <c r="A299" s="4"/>
      <c r="B299" s="4"/>
      <c r="C299" s="4"/>
      <c r="D299" s="4"/>
      <c r="E299" s="4"/>
      <c r="F299" s="4"/>
    </row>
    <row r="300" spans="1:6" ht="15.75" x14ac:dyDescent="0.3">
      <c r="A300" s="4"/>
      <c r="B300" s="4"/>
      <c r="C300" s="4"/>
      <c r="D300" s="4"/>
      <c r="E300" s="4"/>
      <c r="F300" s="4"/>
    </row>
    <row r="301" spans="1:6" ht="15.75" x14ac:dyDescent="0.3">
      <c r="A301" s="4"/>
      <c r="B301" s="4"/>
      <c r="C301" s="4"/>
      <c r="D301" s="4"/>
      <c r="E301" s="4"/>
      <c r="F301" s="4"/>
    </row>
    <row r="302" spans="1:6" ht="15.75" x14ac:dyDescent="0.3">
      <c r="A302" s="4"/>
      <c r="B302" s="4"/>
      <c r="C302" s="4"/>
      <c r="D302" s="4"/>
      <c r="E302" s="4"/>
      <c r="F302" s="4"/>
    </row>
    <row r="303" spans="1:6" ht="15.75" x14ac:dyDescent="0.3">
      <c r="A303" s="4"/>
      <c r="B303" s="4"/>
      <c r="C303" s="4"/>
      <c r="D303" s="4"/>
      <c r="E303" s="4"/>
      <c r="F303" s="4"/>
    </row>
    <row r="304" spans="1:6" ht="15.75" x14ac:dyDescent="0.3">
      <c r="A304" s="4"/>
      <c r="B304" s="4"/>
      <c r="C304" s="4"/>
      <c r="D304" s="4"/>
      <c r="E304" s="4"/>
      <c r="F304" s="4"/>
    </row>
    <row r="305" spans="1:6" ht="15.75" x14ac:dyDescent="0.3">
      <c r="A305" s="4"/>
      <c r="B305" s="4"/>
      <c r="C305" s="4"/>
      <c r="D305" s="4"/>
      <c r="E305" s="4"/>
      <c r="F305" s="4"/>
    </row>
    <row r="306" spans="1:6" ht="15.75" x14ac:dyDescent="0.3">
      <c r="A306" s="4"/>
      <c r="B306" s="4"/>
      <c r="C306" s="4"/>
      <c r="D306" s="4"/>
      <c r="E306" s="4"/>
      <c r="F306" s="4"/>
    </row>
    <row r="307" spans="1:6" ht="15.75" x14ac:dyDescent="0.3">
      <c r="A307" s="4"/>
      <c r="B307" s="4"/>
      <c r="C307" s="4"/>
      <c r="D307" s="4"/>
      <c r="E307" s="4"/>
      <c r="F307" s="4"/>
    </row>
    <row r="308" spans="1:6" ht="15.75" x14ac:dyDescent="0.3">
      <c r="A308" s="4"/>
      <c r="B308" s="4"/>
      <c r="C308" s="4"/>
      <c r="D308" s="4"/>
      <c r="E308" s="4"/>
      <c r="F308" s="4"/>
    </row>
    <row r="309" spans="1:6" ht="15.75" x14ac:dyDescent="0.3">
      <c r="A309" s="4"/>
      <c r="B309" s="4"/>
      <c r="C309" s="4"/>
      <c r="D309" s="4"/>
      <c r="E309" s="4"/>
      <c r="F309" s="4"/>
    </row>
    <row r="310" spans="1:6" ht="15.75" x14ac:dyDescent="0.3">
      <c r="A310" s="4"/>
      <c r="B310" s="4"/>
      <c r="C310" s="4"/>
      <c r="D310" s="4"/>
      <c r="E310" s="4"/>
      <c r="F310" s="4"/>
    </row>
    <row r="311" spans="1:6" ht="15.75" x14ac:dyDescent="0.3">
      <c r="A311" s="4"/>
      <c r="B311" s="4"/>
      <c r="C311" s="4"/>
      <c r="D311" s="4"/>
      <c r="E311" s="4"/>
      <c r="F311" s="4"/>
    </row>
    <row r="312" spans="1:6" ht="15.75" x14ac:dyDescent="0.3">
      <c r="A312" s="4"/>
      <c r="B312" s="4"/>
      <c r="C312" s="4"/>
      <c r="D312" s="4"/>
      <c r="E312" s="4"/>
      <c r="F312" s="4"/>
    </row>
    <row r="313" spans="1:6" ht="15.75" x14ac:dyDescent="0.3">
      <c r="A313" s="4"/>
      <c r="B313" s="4"/>
      <c r="C313" s="4"/>
      <c r="D313" s="4"/>
      <c r="E313" s="4"/>
      <c r="F313" s="4"/>
    </row>
    <row r="314" spans="1:6" ht="15.75" x14ac:dyDescent="0.3">
      <c r="A314" s="4"/>
      <c r="B314" s="4"/>
      <c r="C314" s="4"/>
      <c r="D314" s="4"/>
      <c r="E314" s="4"/>
      <c r="F314" s="4"/>
    </row>
    <row r="315" spans="1:6" ht="15.75" x14ac:dyDescent="0.3">
      <c r="A315" s="4"/>
      <c r="B315" s="4"/>
      <c r="C315" s="4"/>
      <c r="D315" s="4"/>
      <c r="E315" s="4"/>
      <c r="F315" s="4"/>
    </row>
    <row r="316" spans="1:6" ht="15.75" x14ac:dyDescent="0.3">
      <c r="A316" s="4"/>
      <c r="B316" s="4"/>
      <c r="C316" s="4"/>
      <c r="D316" s="4"/>
      <c r="E316" s="4"/>
      <c r="F316" s="4"/>
    </row>
    <row r="317" spans="1:6" ht="15.75" x14ac:dyDescent="0.3">
      <c r="A317" s="4"/>
      <c r="B317" s="4"/>
      <c r="C317" s="4"/>
      <c r="D317" s="4"/>
      <c r="E317" s="4"/>
      <c r="F317" s="4"/>
    </row>
    <row r="318" spans="1:6" ht="15.75" x14ac:dyDescent="0.3">
      <c r="A318" s="4"/>
      <c r="B318" s="4"/>
      <c r="C318" s="4"/>
      <c r="D318" s="4"/>
      <c r="E318" s="4"/>
      <c r="F318" s="4"/>
    </row>
    <row r="319" spans="1:6" ht="15.75" x14ac:dyDescent="0.3">
      <c r="A319" s="4"/>
      <c r="B319" s="4"/>
      <c r="C319" s="4"/>
      <c r="D319" s="4"/>
      <c r="E319" s="4"/>
      <c r="F319" s="4"/>
    </row>
    <row r="320" spans="1:6" ht="15.75" x14ac:dyDescent="0.3">
      <c r="A320" s="4"/>
      <c r="B320" s="4"/>
      <c r="C320" s="4"/>
      <c r="D320" s="4"/>
      <c r="E320" s="4"/>
      <c r="F320" s="4"/>
    </row>
    <row r="321" spans="1:6" ht="15.75" x14ac:dyDescent="0.3">
      <c r="A321" s="4"/>
      <c r="B321" s="4"/>
      <c r="C321" s="4"/>
      <c r="D321" s="4"/>
      <c r="E321" s="4"/>
      <c r="F321" s="4"/>
    </row>
    <row r="322" spans="1:6" ht="15.75" x14ac:dyDescent="0.3">
      <c r="A322" s="4"/>
      <c r="B322" s="4"/>
      <c r="C322" s="4"/>
      <c r="D322" s="4"/>
      <c r="E322" s="4"/>
      <c r="F322" s="4"/>
    </row>
    <row r="323" spans="1:6" ht="15.75" x14ac:dyDescent="0.3">
      <c r="A323" s="4"/>
      <c r="B323" s="4"/>
      <c r="C323" s="4"/>
      <c r="D323" s="4"/>
      <c r="E323" s="4"/>
      <c r="F323" s="4"/>
    </row>
    <row r="324" spans="1:6" ht="15.75" x14ac:dyDescent="0.3">
      <c r="A324" s="4"/>
      <c r="B324" s="4"/>
      <c r="C324" s="4"/>
      <c r="D324" s="4"/>
      <c r="E324" s="4"/>
      <c r="F324" s="4"/>
    </row>
    <row r="325" spans="1:6" ht="15.75" x14ac:dyDescent="0.3">
      <c r="A325" s="4"/>
      <c r="B325" s="4"/>
      <c r="C325" s="4"/>
      <c r="D325" s="4"/>
      <c r="E325" s="4"/>
      <c r="F325" s="4"/>
    </row>
    <row r="326" spans="1:6" ht="15.75" x14ac:dyDescent="0.3">
      <c r="A326" s="4"/>
      <c r="B326" s="4"/>
      <c r="C326" s="4"/>
      <c r="D326" s="4"/>
      <c r="E326" s="4"/>
      <c r="F326" s="4"/>
    </row>
    <row r="327" spans="1:6" ht="15.75" x14ac:dyDescent="0.3">
      <c r="A327" s="4"/>
      <c r="B327" s="4"/>
      <c r="C327" s="4"/>
      <c r="D327" s="4"/>
      <c r="E327" s="4"/>
      <c r="F327" s="4"/>
    </row>
    <row r="328" spans="1:6" ht="15.75" x14ac:dyDescent="0.3">
      <c r="A328" s="4"/>
      <c r="B328" s="4"/>
      <c r="C328" s="4"/>
      <c r="D328" s="4"/>
      <c r="E328" s="4"/>
      <c r="F328" s="4"/>
    </row>
    <row r="329" spans="1:6" ht="15.75" x14ac:dyDescent="0.3">
      <c r="A329" s="4"/>
      <c r="B329" s="4"/>
      <c r="C329" s="4"/>
      <c r="D329" s="4"/>
      <c r="E329" s="4"/>
      <c r="F329" s="4"/>
    </row>
    <row r="330" spans="1:6" ht="15.75" x14ac:dyDescent="0.3">
      <c r="A330" s="4"/>
      <c r="B330" s="4"/>
      <c r="C330" s="4"/>
      <c r="D330" s="4"/>
      <c r="E330" s="4"/>
      <c r="F330" s="4"/>
    </row>
    <row r="331" spans="1:6" ht="15.75" x14ac:dyDescent="0.3">
      <c r="A331" s="4"/>
      <c r="B331" s="4"/>
      <c r="C331" s="4"/>
      <c r="D331" s="4"/>
      <c r="E331" s="4"/>
      <c r="F331" s="4"/>
    </row>
    <row r="332" spans="1:6" ht="15.75" x14ac:dyDescent="0.3">
      <c r="A332" s="4"/>
      <c r="B332" s="4"/>
      <c r="C332" s="4"/>
      <c r="D332" s="4"/>
      <c r="E332" s="4"/>
      <c r="F332" s="4"/>
    </row>
    <row r="333" spans="1:6" ht="15.75" x14ac:dyDescent="0.3">
      <c r="A333" s="4"/>
      <c r="B333" s="4"/>
      <c r="C333" s="4"/>
      <c r="D333" s="4"/>
      <c r="E333" s="4"/>
      <c r="F333" s="4"/>
    </row>
    <row r="334" spans="1:6" ht="15.75" x14ac:dyDescent="0.3">
      <c r="A334" s="4"/>
      <c r="B334" s="4"/>
      <c r="C334" s="4"/>
      <c r="D334" s="4"/>
      <c r="E334" s="4"/>
      <c r="F334" s="4"/>
    </row>
    <row r="335" spans="1:6" ht="15.75" x14ac:dyDescent="0.3">
      <c r="A335" s="4"/>
      <c r="B335" s="4"/>
      <c r="C335" s="4"/>
      <c r="D335" s="4"/>
      <c r="E335" s="4"/>
      <c r="F335" s="4"/>
    </row>
    <row r="336" spans="1:6" ht="15.75" x14ac:dyDescent="0.3">
      <c r="A336" s="4"/>
      <c r="B336" s="4"/>
      <c r="C336" s="4"/>
      <c r="D336" s="4"/>
      <c r="E336" s="4"/>
      <c r="F336" s="4"/>
    </row>
    <row r="337" spans="1:6" ht="15.75" x14ac:dyDescent="0.3">
      <c r="A337" s="4"/>
      <c r="B337" s="4"/>
      <c r="C337" s="4"/>
      <c r="D337" s="4"/>
      <c r="E337" s="4"/>
      <c r="F337" s="4"/>
    </row>
    <row r="338" spans="1:6" ht="15.75" x14ac:dyDescent="0.3">
      <c r="A338" s="4"/>
      <c r="B338" s="4"/>
      <c r="C338" s="4"/>
      <c r="D338" s="4"/>
      <c r="E338" s="4"/>
      <c r="F338" s="4"/>
    </row>
    <row r="339" spans="1:6" ht="15.75" x14ac:dyDescent="0.3">
      <c r="A339" s="4"/>
      <c r="B339" s="4"/>
      <c r="C339" s="4"/>
      <c r="D339" s="4"/>
      <c r="E339" s="4"/>
      <c r="F339" s="4"/>
    </row>
    <row r="340" spans="1:6" ht="15.75" x14ac:dyDescent="0.3">
      <c r="A340" s="4"/>
      <c r="B340" s="4"/>
      <c r="C340" s="4"/>
      <c r="D340" s="4"/>
      <c r="E340" s="4"/>
      <c r="F340" s="4"/>
    </row>
    <row r="341" spans="1:6" ht="15.75" x14ac:dyDescent="0.3">
      <c r="A341" s="4"/>
      <c r="B341" s="4"/>
      <c r="C341" s="4"/>
      <c r="D341" s="4"/>
      <c r="E341" s="4"/>
      <c r="F341" s="4"/>
    </row>
    <row r="342" spans="1:6" ht="15.75" x14ac:dyDescent="0.3">
      <c r="A342" s="4"/>
      <c r="B342" s="4"/>
      <c r="C342" s="4"/>
      <c r="D342" s="4"/>
      <c r="E342" s="4"/>
      <c r="F342" s="4"/>
    </row>
    <row r="343" spans="1:6" ht="15.75" x14ac:dyDescent="0.3">
      <c r="A343" s="4"/>
      <c r="B343" s="4"/>
      <c r="C343" s="4"/>
      <c r="D343" s="4"/>
      <c r="E343" s="4"/>
      <c r="F343" s="4"/>
    </row>
    <row r="344" spans="1:6" ht="15.75" x14ac:dyDescent="0.3">
      <c r="A344" s="4"/>
      <c r="B344" s="4"/>
      <c r="C344" s="4"/>
      <c r="D344" s="4"/>
      <c r="E344" s="4"/>
      <c r="F344" s="4"/>
    </row>
    <row r="345" spans="1:6" ht="15.75" x14ac:dyDescent="0.3">
      <c r="A345" s="4"/>
      <c r="B345" s="4"/>
      <c r="C345" s="4"/>
      <c r="D345" s="4"/>
      <c r="E345" s="4"/>
      <c r="F345" s="4"/>
    </row>
    <row r="346" spans="1:6" ht="15.75" x14ac:dyDescent="0.3">
      <c r="A346" s="4"/>
      <c r="B346" s="4"/>
      <c r="C346" s="4"/>
      <c r="D346" s="4"/>
      <c r="E346" s="4"/>
      <c r="F346" s="4"/>
    </row>
    <row r="347" spans="1:6" ht="15.75" x14ac:dyDescent="0.3">
      <c r="A347" s="4"/>
      <c r="B347" s="4"/>
      <c r="C347" s="4"/>
      <c r="D347" s="4"/>
      <c r="E347" s="4"/>
      <c r="F347" s="4"/>
    </row>
    <row r="348" spans="1:6" ht="15.75" x14ac:dyDescent="0.3">
      <c r="A348" s="4"/>
      <c r="B348" s="4"/>
      <c r="C348" s="4"/>
      <c r="D348" s="4"/>
      <c r="E348" s="4"/>
      <c r="F348" s="4"/>
    </row>
    <row r="349" spans="1:6" ht="15.75" x14ac:dyDescent="0.3">
      <c r="A349" s="4"/>
      <c r="B349" s="4"/>
      <c r="C349" s="4"/>
      <c r="D349" s="4"/>
      <c r="E349" s="4"/>
      <c r="F349" s="4"/>
    </row>
    <row r="350" spans="1:6" ht="15.75" x14ac:dyDescent="0.3">
      <c r="A350" s="4"/>
      <c r="B350" s="4"/>
      <c r="C350" s="4"/>
      <c r="D350" s="4"/>
      <c r="E350" s="4"/>
      <c r="F350" s="4"/>
    </row>
    <row r="351" spans="1:6" ht="15.75" x14ac:dyDescent="0.3">
      <c r="A351" s="4"/>
      <c r="B351" s="4"/>
      <c r="C351" s="4"/>
      <c r="D351" s="4"/>
      <c r="E351" s="4"/>
      <c r="F351" s="4"/>
    </row>
    <row r="352" spans="1:6" ht="15.75" x14ac:dyDescent="0.3">
      <c r="A352" s="4"/>
      <c r="B352" s="4"/>
      <c r="C352" s="4"/>
      <c r="D352" s="4"/>
      <c r="E352" s="4"/>
      <c r="F352" s="4"/>
    </row>
    <row r="353" spans="1:6" ht="15.75" x14ac:dyDescent="0.3">
      <c r="A353" s="4"/>
      <c r="B353" s="4"/>
      <c r="C353" s="4"/>
      <c r="D353" s="4"/>
      <c r="E353" s="4"/>
      <c r="F353" s="4"/>
    </row>
    <row r="354" spans="1:6" ht="15.75" x14ac:dyDescent="0.3">
      <c r="A354" s="4"/>
      <c r="B354" s="4"/>
      <c r="C354" s="4"/>
      <c r="D354" s="4"/>
      <c r="E354" s="4"/>
      <c r="F354" s="4"/>
    </row>
    <row r="355" spans="1:6" ht="15.75" x14ac:dyDescent="0.3">
      <c r="A355" s="4"/>
      <c r="B355" s="4"/>
      <c r="C355" s="4"/>
      <c r="D355" s="4"/>
      <c r="E355" s="4"/>
      <c r="F355" s="4"/>
    </row>
    <row r="356" spans="1:6" ht="15.75" x14ac:dyDescent="0.3">
      <c r="A356" s="4"/>
      <c r="B356" s="4"/>
      <c r="C356" s="4"/>
      <c r="D356" s="4"/>
      <c r="E356" s="4"/>
      <c r="F356" s="4"/>
    </row>
    <row r="357" spans="1:6" ht="15.75" x14ac:dyDescent="0.3">
      <c r="A357" s="4"/>
      <c r="B357" s="4"/>
      <c r="C357" s="4"/>
      <c r="D357" s="4"/>
      <c r="E357" s="4"/>
      <c r="F357" s="4"/>
    </row>
    <row r="358" spans="1:6" ht="15.75" x14ac:dyDescent="0.3">
      <c r="A358" s="4"/>
      <c r="B358" s="4"/>
      <c r="C358" s="4"/>
      <c r="D358" s="4"/>
      <c r="E358" s="4"/>
      <c r="F358" s="4"/>
    </row>
    <row r="359" spans="1:6" ht="15.75" x14ac:dyDescent="0.3">
      <c r="A359" s="4"/>
      <c r="B359" s="4"/>
      <c r="C359" s="4"/>
      <c r="D359" s="4"/>
      <c r="E359" s="4"/>
      <c r="F359" s="4"/>
    </row>
    <row r="360" spans="1:6" ht="15.75" x14ac:dyDescent="0.3">
      <c r="A360" s="4"/>
      <c r="B360" s="4"/>
      <c r="C360" s="4"/>
      <c r="D360" s="4"/>
      <c r="E360" s="4"/>
      <c r="F360" s="4"/>
    </row>
    <row r="361" spans="1:6" ht="15.75" x14ac:dyDescent="0.3">
      <c r="A361" s="4"/>
      <c r="B361" s="4"/>
      <c r="C361" s="4"/>
      <c r="D361" s="4"/>
      <c r="E361" s="4"/>
      <c r="F361" s="4"/>
    </row>
    <row r="362" spans="1:6" ht="15.75" x14ac:dyDescent="0.3">
      <c r="A362" s="4"/>
      <c r="B362" s="4"/>
      <c r="C362" s="4"/>
      <c r="D362" s="4"/>
      <c r="E362" s="4"/>
      <c r="F362" s="4"/>
    </row>
    <row r="363" spans="1:6" ht="15.75" x14ac:dyDescent="0.3">
      <c r="A363" s="4"/>
      <c r="B363" s="4"/>
      <c r="C363" s="4"/>
      <c r="D363" s="4"/>
      <c r="E363" s="4"/>
      <c r="F363" s="4"/>
    </row>
    <row r="364" spans="1:6" ht="15.75" x14ac:dyDescent="0.3">
      <c r="A364" s="4"/>
      <c r="B364" s="4"/>
      <c r="C364" s="4"/>
      <c r="D364" s="4"/>
      <c r="E364" s="4"/>
      <c r="F364" s="4"/>
    </row>
    <row r="365" spans="1:6" ht="15.75" x14ac:dyDescent="0.3">
      <c r="A365" s="4"/>
      <c r="B365" s="4"/>
      <c r="C365" s="4"/>
      <c r="D365" s="4"/>
      <c r="E365" s="4"/>
      <c r="F365" s="4"/>
    </row>
    <row r="366" spans="1:6" ht="15.75" x14ac:dyDescent="0.3">
      <c r="A366" s="4"/>
      <c r="B366" s="4"/>
      <c r="C366" s="4"/>
      <c r="D366" s="4"/>
      <c r="E366" s="4"/>
      <c r="F366" s="4"/>
    </row>
    <row r="367" spans="1:6" ht="15.75" x14ac:dyDescent="0.3">
      <c r="A367" s="4"/>
      <c r="B367" s="4"/>
      <c r="C367" s="4"/>
      <c r="D367" s="4"/>
      <c r="E367" s="4"/>
      <c r="F367" s="4"/>
    </row>
    <row r="368" spans="1:6" ht="15.75" x14ac:dyDescent="0.3">
      <c r="A368" s="4"/>
      <c r="B368" s="4"/>
      <c r="C368" s="4"/>
      <c r="D368" s="4"/>
      <c r="E368" s="4"/>
      <c r="F368" s="4"/>
    </row>
    <row r="369" spans="1:6" ht="15.75" x14ac:dyDescent="0.3">
      <c r="A369" s="4"/>
      <c r="B369" s="4"/>
      <c r="C369" s="4"/>
      <c r="D369" s="4"/>
      <c r="E369" s="4"/>
      <c r="F369" s="4"/>
    </row>
    <row r="370" spans="1:6" ht="15.75" x14ac:dyDescent="0.3">
      <c r="A370" s="4"/>
      <c r="B370" s="4"/>
      <c r="C370" s="4"/>
      <c r="D370" s="4"/>
      <c r="E370" s="4"/>
      <c r="F370" s="4"/>
    </row>
    <row r="371" spans="1:6" ht="15.75" x14ac:dyDescent="0.3">
      <c r="A371" s="4"/>
      <c r="B371" s="4"/>
      <c r="C371" s="4"/>
      <c r="D371" s="4"/>
      <c r="E371" s="4"/>
      <c r="F371" s="4"/>
    </row>
    <row r="372" spans="1:6" ht="15.75" x14ac:dyDescent="0.3">
      <c r="A372" s="4"/>
      <c r="B372" s="4"/>
      <c r="C372" s="4"/>
      <c r="D372" s="4"/>
      <c r="E372" s="4"/>
      <c r="F372" s="4"/>
    </row>
    <row r="373" spans="1:6" ht="15.75" x14ac:dyDescent="0.3">
      <c r="A373" s="4"/>
      <c r="B373" s="4"/>
      <c r="C373" s="4"/>
      <c r="D373" s="4"/>
      <c r="E373" s="4"/>
      <c r="F373" s="4"/>
    </row>
    <row r="374" spans="1:6" ht="15.75" x14ac:dyDescent="0.3">
      <c r="A374" s="4"/>
      <c r="B374" s="4"/>
      <c r="C374" s="4"/>
      <c r="D374" s="4"/>
      <c r="E374" s="4"/>
      <c r="F374" s="4"/>
    </row>
    <row r="375" spans="1:6" ht="15.75" x14ac:dyDescent="0.3">
      <c r="A375" s="4"/>
      <c r="B375" s="4"/>
      <c r="C375" s="4"/>
      <c r="D375" s="4"/>
      <c r="E375" s="4"/>
      <c r="F375" s="4"/>
    </row>
    <row r="376" spans="1:6" ht="15.75" x14ac:dyDescent="0.3">
      <c r="A376" s="4"/>
      <c r="B376" s="4"/>
      <c r="C376" s="4"/>
      <c r="D376" s="4"/>
      <c r="E376" s="4"/>
      <c r="F376" s="4"/>
    </row>
    <row r="377" spans="1:6" ht="15.75" x14ac:dyDescent="0.3">
      <c r="A377" s="4"/>
      <c r="B377" s="4"/>
      <c r="C377" s="4"/>
      <c r="D377" s="4"/>
      <c r="E377" s="4"/>
      <c r="F377" s="4"/>
    </row>
    <row r="378" spans="1:6" ht="15.75" x14ac:dyDescent="0.3">
      <c r="A378" s="4"/>
      <c r="B378" s="4"/>
      <c r="C378" s="4"/>
      <c r="D378" s="4"/>
      <c r="E378" s="4"/>
      <c r="F378" s="4"/>
    </row>
    <row r="379" spans="1:6" ht="15.75" x14ac:dyDescent="0.3">
      <c r="A379" s="4"/>
      <c r="B379" s="4"/>
      <c r="C379" s="4"/>
      <c r="D379" s="4"/>
      <c r="E379" s="4"/>
      <c r="F379" s="4"/>
    </row>
    <row r="380" spans="1:6" ht="15.75" x14ac:dyDescent="0.3">
      <c r="A380" s="4"/>
      <c r="B380" s="4"/>
      <c r="C380" s="4"/>
      <c r="D380" s="4"/>
      <c r="E380" s="4"/>
      <c r="F380" s="4"/>
    </row>
    <row r="381" spans="1:6" ht="15.75" x14ac:dyDescent="0.3">
      <c r="A381" s="4"/>
      <c r="B381" s="4"/>
      <c r="C381" s="4"/>
      <c r="D381" s="4"/>
      <c r="E381" s="4"/>
      <c r="F381" s="4"/>
    </row>
    <row r="382" spans="1:6" ht="15.75" x14ac:dyDescent="0.3">
      <c r="A382" s="4"/>
      <c r="B382" s="4"/>
      <c r="C382" s="4"/>
      <c r="D382" s="4"/>
      <c r="E382" s="4"/>
      <c r="F382" s="4"/>
    </row>
    <row r="383" spans="1:6" ht="15.75" x14ac:dyDescent="0.3">
      <c r="A383" s="4"/>
      <c r="B383" s="4"/>
      <c r="C383" s="4"/>
      <c r="D383" s="4"/>
      <c r="E383" s="4"/>
      <c r="F383" s="4"/>
    </row>
    <row r="384" spans="1:6" ht="15.75" x14ac:dyDescent="0.3">
      <c r="A384" s="4"/>
      <c r="B384" s="4"/>
      <c r="C384" s="4"/>
      <c r="D384" s="4"/>
      <c r="E384" s="4"/>
      <c r="F384" s="4"/>
    </row>
    <row r="385" spans="1:6" ht="15.75" x14ac:dyDescent="0.3">
      <c r="A385" s="4"/>
      <c r="B385" s="4"/>
      <c r="C385" s="4"/>
      <c r="D385" s="4"/>
      <c r="E385" s="4"/>
      <c r="F385" s="4"/>
    </row>
    <row r="386" spans="1:6" ht="15.75" x14ac:dyDescent="0.3">
      <c r="A386" s="4"/>
      <c r="B386" s="4"/>
      <c r="C386" s="4"/>
      <c r="D386" s="4"/>
      <c r="E386" s="4"/>
      <c r="F386" s="4"/>
    </row>
    <row r="387" spans="1:6" ht="15.75" x14ac:dyDescent="0.3">
      <c r="A387" s="4"/>
      <c r="B387" s="4"/>
      <c r="C387" s="4"/>
      <c r="D387" s="4"/>
      <c r="E387" s="4"/>
      <c r="F387" s="4"/>
    </row>
    <row r="388" spans="1:6" ht="15.75" x14ac:dyDescent="0.3">
      <c r="A388" s="4"/>
      <c r="B388" s="4"/>
      <c r="C388" s="4"/>
      <c r="D388" s="4"/>
      <c r="E388" s="4"/>
      <c r="F388" s="4"/>
    </row>
    <row r="389" spans="1:6" ht="15.75" x14ac:dyDescent="0.3">
      <c r="A389" s="4"/>
      <c r="B389" s="4"/>
      <c r="C389" s="4"/>
      <c r="D389" s="4"/>
      <c r="E389" s="4"/>
      <c r="F389" s="4"/>
    </row>
    <row r="390" spans="1:6" ht="15.75" x14ac:dyDescent="0.3">
      <c r="A390" s="4"/>
      <c r="B390" s="4"/>
      <c r="C390" s="4"/>
      <c r="D390" s="4"/>
      <c r="E390" s="4"/>
      <c r="F390" s="4"/>
    </row>
    <row r="391" spans="1:6" ht="15.75" x14ac:dyDescent="0.3">
      <c r="A391" s="4"/>
      <c r="B391" s="4"/>
      <c r="C391" s="4"/>
      <c r="D391" s="4"/>
      <c r="E391" s="4"/>
      <c r="F391" s="4"/>
    </row>
    <row r="392" spans="1:6" ht="15.75" x14ac:dyDescent="0.3">
      <c r="A392" s="4"/>
      <c r="B392" s="4"/>
      <c r="C392" s="4"/>
      <c r="D392" s="4"/>
      <c r="E392" s="4"/>
      <c r="F392" s="4"/>
    </row>
    <row r="393" spans="1:6" ht="15.75" x14ac:dyDescent="0.3">
      <c r="A393" s="4"/>
      <c r="B393" s="4"/>
      <c r="C393" s="4"/>
      <c r="D393" s="4"/>
      <c r="E393" s="4"/>
      <c r="F393" s="4"/>
    </row>
    <row r="394" spans="1:6" ht="15.75" x14ac:dyDescent="0.3">
      <c r="A394" s="4"/>
      <c r="B394" s="4"/>
      <c r="C394" s="4"/>
      <c r="D394" s="4"/>
      <c r="E394" s="4"/>
      <c r="F394" s="4"/>
    </row>
    <row r="395" spans="1:6" ht="15.75" x14ac:dyDescent="0.3">
      <c r="A395" s="4"/>
      <c r="B395" s="4"/>
      <c r="C395" s="4"/>
      <c r="D395" s="4"/>
      <c r="E395" s="4"/>
      <c r="F395" s="4"/>
    </row>
    <row r="396" spans="1:6" ht="15.75" x14ac:dyDescent="0.3">
      <c r="A396" s="4"/>
      <c r="B396" s="4"/>
      <c r="C396" s="4"/>
      <c r="D396" s="4"/>
      <c r="E396" s="4"/>
      <c r="F396" s="4"/>
    </row>
    <row r="397" spans="1:6" ht="15.75" x14ac:dyDescent="0.3">
      <c r="A397" s="4"/>
      <c r="B397" s="4"/>
      <c r="C397" s="4"/>
      <c r="D397" s="4"/>
      <c r="E397" s="4"/>
      <c r="F397" s="4"/>
    </row>
    <row r="398" spans="1:6" ht="15.75" x14ac:dyDescent="0.3">
      <c r="A398" s="4"/>
      <c r="B398" s="4"/>
      <c r="C398" s="4"/>
      <c r="D398" s="4"/>
      <c r="E398" s="4"/>
      <c r="F398" s="4"/>
    </row>
    <row r="399" spans="1:6" ht="15.75" x14ac:dyDescent="0.3">
      <c r="A399" s="4"/>
      <c r="B399" s="4"/>
      <c r="C399" s="4"/>
      <c r="D399" s="4"/>
      <c r="E399" s="4"/>
      <c r="F399" s="4"/>
    </row>
    <row r="400" spans="1:6" ht="15.75" x14ac:dyDescent="0.3">
      <c r="A400" s="4"/>
      <c r="B400" s="4"/>
      <c r="C400" s="4"/>
      <c r="D400" s="4"/>
      <c r="E400" s="4"/>
      <c r="F400" s="4"/>
    </row>
    <row r="401" spans="1:6" ht="15.75" x14ac:dyDescent="0.3">
      <c r="A401" s="4"/>
      <c r="B401" s="4"/>
      <c r="C401" s="4"/>
      <c r="D401" s="4"/>
      <c r="E401" s="4"/>
      <c r="F401" s="4"/>
    </row>
    <row r="402" spans="1:6" ht="15.75" x14ac:dyDescent="0.3">
      <c r="A402" s="4"/>
      <c r="B402" s="4"/>
      <c r="C402" s="4"/>
      <c r="D402" s="4"/>
      <c r="E402" s="4"/>
      <c r="F402" s="4"/>
    </row>
    <row r="403" spans="1:6" ht="15.75" x14ac:dyDescent="0.3">
      <c r="A403" s="4"/>
      <c r="B403" s="4"/>
      <c r="C403" s="4"/>
      <c r="D403" s="4"/>
      <c r="E403" s="4"/>
      <c r="F403" s="4"/>
    </row>
    <row r="404" spans="1:6" ht="15.75" x14ac:dyDescent="0.3">
      <c r="A404" s="4"/>
      <c r="B404" s="4"/>
      <c r="C404" s="4"/>
      <c r="D404" s="4"/>
      <c r="E404" s="4"/>
      <c r="F404" s="4"/>
    </row>
    <row r="405" spans="1:6" ht="15.75" x14ac:dyDescent="0.3">
      <c r="A405" s="4"/>
      <c r="B405" s="4"/>
      <c r="C405" s="4"/>
      <c r="D405" s="4"/>
      <c r="E405" s="4"/>
      <c r="F405" s="4"/>
    </row>
    <row r="406" spans="1:6" ht="15.75" x14ac:dyDescent="0.3">
      <c r="A406" s="4"/>
      <c r="B406" s="4"/>
      <c r="C406" s="4"/>
      <c r="D406" s="4"/>
      <c r="E406" s="4"/>
      <c r="F406" s="4"/>
    </row>
    <row r="407" spans="1:6" ht="15.75" x14ac:dyDescent="0.3">
      <c r="A407" s="4"/>
      <c r="B407" s="4"/>
      <c r="C407" s="4"/>
      <c r="D407" s="4"/>
      <c r="E407" s="4"/>
      <c r="F407" s="4"/>
    </row>
    <row r="408" spans="1:6" ht="15.75" x14ac:dyDescent="0.3">
      <c r="A408" s="4"/>
      <c r="B408" s="4"/>
      <c r="C408" s="4"/>
      <c r="D408" s="4"/>
      <c r="E408" s="4"/>
      <c r="F408" s="4"/>
    </row>
    <row r="409" spans="1:6" ht="15.75" x14ac:dyDescent="0.3">
      <c r="A409" s="4"/>
      <c r="B409" s="4"/>
      <c r="C409" s="4"/>
      <c r="D409" s="4"/>
      <c r="E409" s="4"/>
      <c r="F409" s="4"/>
    </row>
    <row r="410" spans="1:6" ht="15.75" x14ac:dyDescent="0.3">
      <c r="A410" s="4"/>
      <c r="B410" s="4"/>
      <c r="C410" s="4"/>
      <c r="D410" s="4"/>
      <c r="E410" s="4"/>
      <c r="F410" s="4"/>
    </row>
    <row r="411" spans="1:6" ht="15.75" x14ac:dyDescent="0.3">
      <c r="A411" s="4"/>
      <c r="B411" s="4"/>
      <c r="C411" s="4"/>
      <c r="D411" s="4"/>
      <c r="E411" s="4"/>
      <c r="F411" s="4"/>
    </row>
    <row r="412" spans="1:6" ht="15.75" x14ac:dyDescent="0.3">
      <c r="A412" s="4"/>
      <c r="B412" s="4"/>
      <c r="C412" s="4"/>
      <c r="D412" s="4"/>
      <c r="E412" s="4"/>
      <c r="F412" s="4"/>
    </row>
    <row r="413" spans="1:6" ht="15.75" x14ac:dyDescent="0.3">
      <c r="A413" s="4"/>
      <c r="B413" s="4"/>
      <c r="C413" s="4"/>
      <c r="D413" s="4"/>
      <c r="E413" s="4"/>
      <c r="F413" s="4"/>
    </row>
    <row r="414" spans="1:6" ht="15.75" x14ac:dyDescent="0.3">
      <c r="A414" s="4"/>
      <c r="B414" s="4"/>
      <c r="C414" s="4"/>
      <c r="D414" s="4"/>
      <c r="E414" s="4"/>
      <c r="F414" s="4"/>
    </row>
    <row r="415" spans="1:6" ht="15.75" x14ac:dyDescent="0.3">
      <c r="A415" s="4"/>
      <c r="B415" s="4"/>
      <c r="C415" s="4"/>
      <c r="D415" s="4"/>
      <c r="E415" s="4"/>
      <c r="F415" s="4"/>
    </row>
    <row r="416" spans="1:6" ht="15.75" x14ac:dyDescent="0.3">
      <c r="A416" s="4"/>
      <c r="B416" s="4"/>
      <c r="C416" s="4"/>
      <c r="D416" s="4"/>
      <c r="E416" s="4"/>
      <c r="F416" s="4"/>
    </row>
    <row r="417" spans="1:6" ht="15.75" x14ac:dyDescent="0.3">
      <c r="A417" s="4"/>
      <c r="B417" s="4"/>
      <c r="C417" s="4"/>
      <c r="D417" s="4"/>
      <c r="E417" s="4"/>
      <c r="F417" s="4"/>
    </row>
    <row r="418" spans="1:6" ht="15.75" x14ac:dyDescent="0.3">
      <c r="A418" s="4"/>
      <c r="B418" s="4"/>
      <c r="C418" s="4"/>
      <c r="D418" s="4"/>
      <c r="E418" s="4"/>
      <c r="F418" s="4"/>
    </row>
    <row r="419" spans="1:6" ht="15.75" x14ac:dyDescent="0.3">
      <c r="A419" s="4"/>
      <c r="B419" s="4"/>
      <c r="C419" s="4"/>
      <c r="D419" s="4"/>
      <c r="E419" s="4"/>
      <c r="F419" s="4"/>
    </row>
    <row r="420" spans="1:6" ht="15.75" x14ac:dyDescent="0.3">
      <c r="A420" s="4"/>
      <c r="B420" s="4"/>
      <c r="C420" s="4"/>
      <c r="D420" s="4"/>
      <c r="E420" s="4"/>
      <c r="F420" s="4"/>
    </row>
    <row r="421" spans="1:6" ht="15.75" x14ac:dyDescent="0.3">
      <c r="A421" s="4"/>
      <c r="B421" s="4"/>
      <c r="C421" s="4"/>
      <c r="D421" s="4"/>
      <c r="E421" s="4"/>
      <c r="F421" s="4"/>
    </row>
    <row r="422" spans="1:6" ht="15.75" x14ac:dyDescent="0.3">
      <c r="A422" s="4"/>
      <c r="B422" s="4"/>
      <c r="C422" s="4"/>
      <c r="D422" s="4"/>
      <c r="E422" s="4"/>
      <c r="F422" s="4"/>
    </row>
    <row r="423" spans="1:6" ht="15.75" x14ac:dyDescent="0.3">
      <c r="A423" s="4"/>
      <c r="B423" s="4"/>
      <c r="C423" s="4"/>
      <c r="D423" s="4"/>
      <c r="E423" s="4"/>
      <c r="F423" s="4"/>
    </row>
    <row r="424" spans="1:6" ht="15.75" x14ac:dyDescent="0.3">
      <c r="A424" s="4"/>
      <c r="B424" s="4"/>
      <c r="C424" s="4"/>
      <c r="D424" s="4"/>
      <c r="E424" s="4"/>
      <c r="F424" s="4"/>
    </row>
    <row r="425" spans="1:6" ht="15.75" x14ac:dyDescent="0.3">
      <c r="A425" s="4"/>
      <c r="B425" s="4"/>
      <c r="C425" s="4"/>
      <c r="D425" s="4"/>
      <c r="E425" s="4"/>
      <c r="F425" s="4"/>
    </row>
    <row r="426" spans="1:6" ht="15.75" x14ac:dyDescent="0.3">
      <c r="A426" s="4"/>
      <c r="B426" s="4"/>
      <c r="C426" s="4"/>
      <c r="D426" s="4"/>
      <c r="E426" s="4"/>
      <c r="F426" s="4"/>
    </row>
    <row r="427" spans="1:6" ht="15.75" x14ac:dyDescent="0.3">
      <c r="A427" s="4"/>
      <c r="B427" s="4"/>
      <c r="C427" s="4"/>
      <c r="D427" s="4"/>
      <c r="E427" s="4"/>
      <c r="F427" s="4"/>
    </row>
    <row r="428" spans="1:6" ht="15.75" x14ac:dyDescent="0.3">
      <c r="A428" s="4"/>
      <c r="B428" s="4"/>
      <c r="C428" s="4"/>
      <c r="D428" s="4"/>
      <c r="E428" s="4"/>
      <c r="F428" s="4"/>
    </row>
    <row r="429" spans="1:6" ht="15.75" x14ac:dyDescent="0.3">
      <c r="A429" s="4"/>
      <c r="B429" s="4"/>
      <c r="C429" s="4"/>
      <c r="D429" s="4"/>
      <c r="E429" s="4"/>
      <c r="F429" s="4"/>
    </row>
    <row r="430" spans="1:6" ht="15.75" x14ac:dyDescent="0.3">
      <c r="A430" s="4"/>
      <c r="B430" s="4"/>
      <c r="C430" s="4"/>
      <c r="D430" s="4"/>
      <c r="E430" s="4"/>
      <c r="F430" s="4"/>
    </row>
    <row r="431" spans="1:6" ht="15.75" x14ac:dyDescent="0.3">
      <c r="A431" s="4"/>
      <c r="B431" s="4"/>
      <c r="C431" s="4"/>
      <c r="D431" s="4"/>
      <c r="E431" s="4"/>
      <c r="F431" s="4"/>
    </row>
    <row r="432" spans="1:6" ht="15.75" x14ac:dyDescent="0.3">
      <c r="A432" s="4"/>
      <c r="B432" s="4"/>
      <c r="C432" s="4"/>
      <c r="D432" s="4"/>
      <c r="E432" s="4"/>
      <c r="F432" s="4"/>
    </row>
    <row r="433" spans="1:6" ht="15.75" x14ac:dyDescent="0.3">
      <c r="A433" s="4"/>
      <c r="B433" s="4"/>
      <c r="C433" s="4"/>
      <c r="D433" s="4"/>
      <c r="E433" s="4"/>
      <c r="F433" s="4"/>
    </row>
    <row r="434" spans="1:6" ht="15.75" x14ac:dyDescent="0.3">
      <c r="A434" s="4"/>
      <c r="B434" s="4"/>
      <c r="C434" s="4"/>
      <c r="D434" s="4"/>
      <c r="E434" s="4"/>
      <c r="F434" s="4"/>
    </row>
    <row r="435" spans="1:6" ht="15.75" x14ac:dyDescent="0.3">
      <c r="A435" s="4"/>
      <c r="B435" s="4"/>
      <c r="C435" s="4"/>
      <c r="D435" s="4"/>
      <c r="E435" s="4"/>
      <c r="F435" s="4"/>
    </row>
    <row r="436" spans="1:6" ht="15.75" x14ac:dyDescent="0.3">
      <c r="A436" s="4"/>
      <c r="B436" s="4"/>
      <c r="C436" s="4"/>
      <c r="D436" s="4"/>
      <c r="E436" s="4"/>
      <c r="F436" s="4"/>
    </row>
    <row r="437" spans="1:6" ht="15.75" x14ac:dyDescent="0.3">
      <c r="A437" s="4"/>
      <c r="B437" s="4"/>
      <c r="C437" s="4"/>
      <c r="D437" s="4"/>
      <c r="E437" s="4"/>
      <c r="F437" s="4"/>
    </row>
    <row r="438" spans="1:6" ht="15.75" x14ac:dyDescent="0.3">
      <c r="A438" s="4"/>
      <c r="B438" s="4"/>
      <c r="C438" s="4"/>
      <c r="D438" s="4"/>
      <c r="E438" s="4"/>
      <c r="F438" s="4"/>
    </row>
    <row r="439" spans="1:6" ht="15.75" x14ac:dyDescent="0.3">
      <c r="A439" s="4"/>
      <c r="B439" s="4"/>
      <c r="C439" s="4"/>
      <c r="D439" s="4"/>
      <c r="E439" s="4"/>
      <c r="F439" s="4"/>
    </row>
    <row r="440" spans="1:6" ht="15.75" x14ac:dyDescent="0.3">
      <c r="A440" s="4"/>
      <c r="B440" s="4"/>
      <c r="C440" s="4"/>
      <c r="D440" s="4"/>
      <c r="E440" s="4"/>
      <c r="F440" s="4"/>
    </row>
    <row r="441" spans="1:6" ht="15.75" x14ac:dyDescent="0.3">
      <c r="A441" s="4"/>
      <c r="B441" s="4"/>
      <c r="C441" s="4"/>
      <c r="D441" s="4"/>
      <c r="E441" s="4"/>
      <c r="F441" s="4"/>
    </row>
    <row r="442" spans="1:6" ht="15.75" x14ac:dyDescent="0.3">
      <c r="A442" s="4"/>
      <c r="B442" s="4"/>
      <c r="C442" s="4"/>
      <c r="D442" s="4"/>
      <c r="E442" s="4"/>
      <c r="F442" s="4"/>
    </row>
    <row r="443" spans="1:6" ht="15.75" x14ac:dyDescent="0.3">
      <c r="A443" s="4"/>
      <c r="B443" s="4"/>
      <c r="C443" s="4"/>
      <c r="D443" s="4"/>
      <c r="E443" s="4"/>
      <c r="F443" s="4"/>
    </row>
    <row r="444" spans="1:6" ht="15.75" x14ac:dyDescent="0.3">
      <c r="A444" s="4"/>
      <c r="B444" s="4"/>
      <c r="C444" s="4"/>
      <c r="D444" s="4"/>
      <c r="E444" s="4"/>
      <c r="F444" s="4"/>
    </row>
    <row r="445" spans="1:6" ht="15.75" x14ac:dyDescent="0.3">
      <c r="A445" s="4"/>
      <c r="B445" s="4"/>
      <c r="C445" s="4"/>
      <c r="D445" s="4"/>
      <c r="E445" s="4"/>
      <c r="F445" s="4"/>
    </row>
    <row r="446" spans="1:6" ht="15.75" x14ac:dyDescent="0.3">
      <c r="A446" s="4"/>
      <c r="B446" s="4"/>
      <c r="C446" s="4"/>
      <c r="D446" s="4"/>
      <c r="E446" s="4"/>
      <c r="F446" s="4"/>
    </row>
    <row r="447" spans="1:6" ht="15.75" x14ac:dyDescent="0.3">
      <c r="A447" s="4"/>
      <c r="B447" s="4"/>
      <c r="C447" s="4"/>
      <c r="D447" s="4"/>
      <c r="E447" s="4"/>
      <c r="F447" s="4"/>
    </row>
    <row r="448" spans="1:6" ht="15.75" x14ac:dyDescent="0.3">
      <c r="A448" s="4"/>
      <c r="B448" s="4"/>
      <c r="C448" s="4"/>
      <c r="D448" s="4"/>
      <c r="E448" s="4"/>
      <c r="F448" s="4"/>
    </row>
    <row r="449" spans="1:6" ht="15.75" x14ac:dyDescent="0.3">
      <c r="A449" s="4"/>
      <c r="B449" s="4"/>
      <c r="C449" s="4"/>
      <c r="D449" s="4"/>
      <c r="E449" s="4"/>
      <c r="F449" s="4"/>
    </row>
    <row r="450" spans="1:6" ht="15.75" x14ac:dyDescent="0.3">
      <c r="A450" s="4"/>
      <c r="B450" s="4"/>
      <c r="C450" s="4"/>
      <c r="D450" s="4"/>
      <c r="E450" s="4"/>
      <c r="F450" s="4"/>
    </row>
    <row r="451" spans="1:6" ht="15.75" x14ac:dyDescent="0.3">
      <c r="A451" s="4"/>
      <c r="B451" s="4"/>
      <c r="C451" s="4"/>
      <c r="D451" s="4"/>
      <c r="E451" s="4"/>
      <c r="F451" s="4"/>
    </row>
    <row r="452" spans="1:6" ht="15.75" x14ac:dyDescent="0.3">
      <c r="A452" s="4"/>
      <c r="B452" s="4"/>
      <c r="C452" s="4"/>
      <c r="D452" s="4"/>
      <c r="E452" s="4"/>
      <c r="F452" s="4"/>
    </row>
    <row r="453" spans="1:6" ht="15.75" x14ac:dyDescent="0.3">
      <c r="A453" s="4"/>
      <c r="B453" s="4"/>
      <c r="C453" s="4"/>
      <c r="D453" s="4"/>
      <c r="E453" s="4"/>
      <c r="F453" s="4"/>
    </row>
    <row r="454" spans="1:6" ht="15.75" x14ac:dyDescent="0.3">
      <c r="A454" s="4"/>
      <c r="B454" s="4"/>
      <c r="C454" s="4"/>
      <c r="D454" s="4"/>
      <c r="E454" s="4"/>
      <c r="F454" s="4"/>
    </row>
    <row r="455" spans="1:6" ht="15.75" x14ac:dyDescent="0.3">
      <c r="A455" s="4"/>
      <c r="B455" s="4"/>
      <c r="C455" s="4"/>
      <c r="D455" s="4"/>
      <c r="E455" s="4"/>
      <c r="F455" s="4"/>
    </row>
    <row r="456" spans="1:6" ht="15.75" x14ac:dyDescent="0.3">
      <c r="A456" s="4"/>
      <c r="B456" s="4"/>
      <c r="C456" s="4"/>
      <c r="D456" s="4"/>
      <c r="E456" s="4"/>
      <c r="F456" s="4"/>
    </row>
    <row r="457" spans="1:6" ht="15.75" x14ac:dyDescent="0.3">
      <c r="A457" s="4"/>
      <c r="B457" s="4"/>
      <c r="C457" s="4"/>
      <c r="D457" s="4"/>
      <c r="E457" s="4"/>
      <c r="F457" s="4"/>
    </row>
    <row r="458" spans="1:6" ht="15.75" x14ac:dyDescent="0.3">
      <c r="A458" s="4"/>
      <c r="B458" s="4"/>
      <c r="C458" s="4"/>
      <c r="D458" s="4"/>
      <c r="E458" s="4"/>
      <c r="F458" s="4"/>
    </row>
    <row r="459" spans="1:6" ht="15.75" x14ac:dyDescent="0.3">
      <c r="A459" s="4"/>
      <c r="B459" s="4"/>
      <c r="C459" s="4"/>
      <c r="D459" s="4"/>
      <c r="E459" s="4"/>
      <c r="F459" s="4"/>
    </row>
    <row r="460" spans="1:6" ht="15.75" x14ac:dyDescent="0.3">
      <c r="A460" s="4"/>
      <c r="B460" s="4"/>
      <c r="C460" s="4"/>
      <c r="D460" s="4"/>
      <c r="E460" s="4"/>
      <c r="F460" s="4"/>
    </row>
    <row r="461" spans="1:6" ht="15.75" x14ac:dyDescent="0.3">
      <c r="A461" s="4"/>
      <c r="B461" s="4"/>
      <c r="C461" s="4"/>
      <c r="D461" s="4"/>
      <c r="E461" s="4"/>
      <c r="F461" s="4"/>
    </row>
    <row r="462" spans="1:6" ht="15.75" x14ac:dyDescent="0.3">
      <c r="A462" s="4"/>
      <c r="B462" s="4"/>
      <c r="C462" s="4"/>
      <c r="D462" s="4"/>
      <c r="E462" s="4"/>
      <c r="F462" s="4"/>
    </row>
    <row r="463" spans="1:6" ht="15.75" x14ac:dyDescent="0.3">
      <c r="A463" s="4"/>
      <c r="B463" s="4"/>
      <c r="C463" s="4"/>
      <c r="D463" s="4"/>
      <c r="E463" s="4"/>
      <c r="F463" s="4"/>
    </row>
    <row r="464" spans="1:6" ht="15.75" x14ac:dyDescent="0.3">
      <c r="A464" s="4"/>
      <c r="B464" s="4"/>
      <c r="C464" s="4"/>
      <c r="D464" s="4"/>
      <c r="E464" s="4"/>
      <c r="F464" s="4"/>
    </row>
    <row r="465" spans="1:6" ht="15.75" x14ac:dyDescent="0.3">
      <c r="A465" s="4"/>
      <c r="B465" s="4"/>
      <c r="C465" s="4"/>
      <c r="D465" s="4"/>
      <c r="E465" s="4"/>
      <c r="F465" s="4"/>
    </row>
    <row r="466" spans="1:6" ht="15.75" x14ac:dyDescent="0.3">
      <c r="A466" s="4"/>
      <c r="B466" s="4"/>
      <c r="C466" s="4"/>
      <c r="D466" s="4"/>
      <c r="E466" s="4"/>
      <c r="F466" s="4"/>
    </row>
    <row r="467" spans="1:6" ht="15.75" x14ac:dyDescent="0.3">
      <c r="A467" s="4"/>
      <c r="B467" s="4"/>
      <c r="C467" s="4"/>
      <c r="D467" s="4"/>
      <c r="E467" s="4"/>
      <c r="F467" s="4"/>
    </row>
    <row r="468" spans="1:6" ht="15.75" x14ac:dyDescent="0.3">
      <c r="A468" s="4"/>
      <c r="B468" s="4"/>
      <c r="C468" s="4"/>
      <c r="D468" s="4"/>
      <c r="E468" s="4"/>
      <c r="F468" s="4"/>
    </row>
    <row r="469" spans="1:6" ht="15.75" x14ac:dyDescent="0.3">
      <c r="A469" s="4"/>
      <c r="B469" s="4"/>
      <c r="C469" s="4"/>
      <c r="D469" s="4"/>
      <c r="E469" s="4"/>
      <c r="F469" s="4"/>
    </row>
    <row r="470" spans="1:6" ht="15.75" x14ac:dyDescent="0.3">
      <c r="A470" s="4"/>
      <c r="B470" s="4"/>
      <c r="C470" s="4"/>
      <c r="D470" s="4"/>
      <c r="E470" s="4"/>
      <c r="F470" s="4"/>
    </row>
    <row r="471" spans="1:6" ht="15.75" x14ac:dyDescent="0.3">
      <c r="A471" s="4"/>
      <c r="B471" s="4"/>
      <c r="C471" s="4"/>
      <c r="D471" s="4"/>
      <c r="E471" s="4"/>
      <c r="F471" s="4"/>
    </row>
    <row r="472" spans="1:6" ht="15.75" x14ac:dyDescent="0.3">
      <c r="A472" s="4"/>
      <c r="B472" s="4"/>
      <c r="C472" s="4"/>
      <c r="D472" s="4"/>
      <c r="E472" s="4"/>
      <c r="F472" s="4"/>
    </row>
    <row r="473" spans="1:6" ht="15.75" x14ac:dyDescent="0.3">
      <c r="A473" s="4"/>
      <c r="B473" s="4"/>
      <c r="C473" s="4"/>
      <c r="D473" s="4"/>
      <c r="E473" s="4"/>
      <c r="F473" s="4"/>
    </row>
    <row r="474" spans="1:6" ht="15.75" x14ac:dyDescent="0.3">
      <c r="A474" s="4"/>
      <c r="B474" s="4"/>
      <c r="C474" s="4"/>
      <c r="D474" s="4"/>
      <c r="E474" s="4"/>
      <c r="F474" s="4"/>
    </row>
    <row r="475" spans="1:6" ht="15.75" x14ac:dyDescent="0.3">
      <c r="A475" s="4"/>
      <c r="B475" s="4"/>
      <c r="C475" s="4"/>
      <c r="D475" s="4"/>
      <c r="E475" s="4"/>
      <c r="F475" s="4"/>
    </row>
    <row r="476" spans="1:6" ht="15.75" x14ac:dyDescent="0.3">
      <c r="A476" s="4"/>
      <c r="B476" s="4"/>
      <c r="C476" s="4"/>
      <c r="D476" s="4"/>
      <c r="E476" s="4"/>
      <c r="F476" s="4"/>
    </row>
    <row r="477" spans="1:6" ht="15.75" x14ac:dyDescent="0.3">
      <c r="A477" s="4"/>
      <c r="B477" s="4"/>
      <c r="C477" s="4"/>
      <c r="D477" s="4"/>
      <c r="E477" s="4"/>
      <c r="F477" s="4"/>
    </row>
    <row r="478" spans="1:6" ht="15.75" x14ac:dyDescent="0.3">
      <c r="A478" s="4"/>
      <c r="B478" s="4"/>
      <c r="C478" s="4"/>
      <c r="D478" s="4"/>
      <c r="E478" s="4"/>
      <c r="F478" s="4"/>
    </row>
    <row r="479" spans="1:6" ht="15.75" x14ac:dyDescent="0.3">
      <c r="A479" s="4"/>
      <c r="B479" s="4"/>
      <c r="C479" s="4"/>
      <c r="D479" s="4"/>
      <c r="E479" s="4"/>
      <c r="F479" s="4"/>
    </row>
    <row r="480" spans="1:6" ht="15.75" x14ac:dyDescent="0.3">
      <c r="A480" s="4"/>
      <c r="B480" s="4"/>
      <c r="C480" s="4"/>
      <c r="D480" s="4"/>
      <c r="E480" s="4"/>
      <c r="F480" s="4"/>
    </row>
    <row r="481" spans="1:6" ht="15.75" x14ac:dyDescent="0.3">
      <c r="A481" s="4"/>
      <c r="B481" s="4"/>
      <c r="C481" s="4"/>
      <c r="D481" s="4"/>
      <c r="E481" s="4"/>
      <c r="F481" s="4"/>
    </row>
    <row r="482" spans="1:6" ht="15.75" x14ac:dyDescent="0.3">
      <c r="A482" s="4"/>
      <c r="B482" s="4"/>
      <c r="C482" s="4"/>
      <c r="D482" s="4"/>
      <c r="E482" s="4"/>
      <c r="F482" s="4"/>
    </row>
    <row r="483" spans="1:6" ht="15.75" x14ac:dyDescent="0.3">
      <c r="A483" s="4"/>
      <c r="B483" s="4"/>
      <c r="C483" s="4"/>
      <c r="D483" s="4"/>
      <c r="E483" s="4"/>
      <c r="F483" s="4"/>
    </row>
    <row r="484" spans="1:6" ht="15.75" x14ac:dyDescent="0.3">
      <c r="A484" s="4"/>
      <c r="B484" s="4"/>
      <c r="C484" s="4"/>
      <c r="D484" s="4"/>
      <c r="E484" s="4"/>
      <c r="F484" s="4"/>
    </row>
    <row r="485" spans="1:6" ht="15.75" x14ac:dyDescent="0.3">
      <c r="A485" s="4"/>
      <c r="B485" s="4"/>
      <c r="C485" s="4"/>
      <c r="D485" s="4"/>
      <c r="E485" s="4"/>
      <c r="F485" s="4"/>
    </row>
    <row r="486" spans="1:6" ht="15.75" x14ac:dyDescent="0.3">
      <c r="A486" s="4"/>
      <c r="B486" s="4"/>
      <c r="C486" s="4"/>
      <c r="D486" s="4"/>
      <c r="E486" s="4"/>
      <c r="F486" s="4"/>
    </row>
    <row r="487" spans="1:6" ht="15.75" x14ac:dyDescent="0.3">
      <c r="A487" s="4"/>
      <c r="B487" s="4"/>
      <c r="C487" s="4"/>
      <c r="D487" s="4"/>
      <c r="E487" s="4"/>
      <c r="F487" s="4"/>
    </row>
    <row r="488" spans="1:6" ht="15.75" x14ac:dyDescent="0.3">
      <c r="A488" s="4"/>
      <c r="B488" s="4"/>
      <c r="C488" s="4"/>
      <c r="D488" s="4"/>
      <c r="E488" s="4"/>
      <c r="F488" s="4"/>
    </row>
    <row r="489" spans="1:6" ht="15.75" x14ac:dyDescent="0.3">
      <c r="A489" s="4"/>
      <c r="B489" s="4"/>
      <c r="C489" s="4"/>
      <c r="D489" s="4"/>
      <c r="E489" s="4"/>
      <c r="F489" s="4"/>
    </row>
    <row r="490" spans="1:6" ht="15.75" x14ac:dyDescent="0.3">
      <c r="A490" s="4"/>
      <c r="B490" s="4"/>
      <c r="C490" s="4"/>
      <c r="D490" s="4"/>
      <c r="E490" s="4"/>
      <c r="F490" s="4"/>
    </row>
    <row r="491" spans="1:6" ht="15.75" x14ac:dyDescent="0.3">
      <c r="A491" s="4"/>
      <c r="B491" s="4"/>
      <c r="C491" s="4"/>
      <c r="D491" s="4"/>
      <c r="E491" s="4"/>
      <c r="F491" s="4"/>
    </row>
    <row r="492" spans="1:6" ht="15.75" x14ac:dyDescent="0.3">
      <c r="A492" s="4"/>
      <c r="B492" s="4"/>
      <c r="C492" s="4"/>
      <c r="D492" s="4"/>
      <c r="E492" s="4"/>
      <c r="F492" s="4"/>
    </row>
    <row r="493" spans="1:6" ht="15.75" x14ac:dyDescent="0.3">
      <c r="A493" s="4"/>
      <c r="B493" s="4"/>
      <c r="C493" s="4"/>
      <c r="D493" s="4"/>
      <c r="E493" s="4"/>
      <c r="F493" s="4"/>
    </row>
    <row r="494" spans="1:6" ht="15.75" x14ac:dyDescent="0.3">
      <c r="A494" s="4"/>
      <c r="B494" s="4"/>
      <c r="C494" s="4"/>
      <c r="D494" s="4"/>
      <c r="E494" s="4"/>
      <c r="F494" s="4"/>
    </row>
    <row r="495" spans="1:6" ht="15.75" x14ac:dyDescent="0.3">
      <c r="A495" s="4"/>
      <c r="B495" s="4"/>
      <c r="C495" s="4"/>
      <c r="D495" s="4"/>
      <c r="E495" s="4"/>
      <c r="F495" s="4"/>
    </row>
    <row r="496" spans="1:6" ht="15.75" x14ac:dyDescent="0.3">
      <c r="A496" s="4"/>
      <c r="B496" s="4"/>
      <c r="C496" s="4"/>
      <c r="D496" s="4"/>
      <c r="E496" s="4"/>
      <c r="F496" s="4"/>
    </row>
    <row r="497" spans="1:6" ht="15.75" x14ac:dyDescent="0.3">
      <c r="A497" s="4"/>
      <c r="B497" s="4"/>
      <c r="C497" s="4"/>
      <c r="D497" s="4"/>
      <c r="E497" s="4"/>
      <c r="F497" s="4"/>
    </row>
    <row r="498" spans="1:6" ht="15.75" x14ac:dyDescent="0.3">
      <c r="A498" s="4"/>
      <c r="B498" s="4"/>
      <c r="C498" s="4"/>
      <c r="D498" s="4"/>
      <c r="E498" s="4"/>
      <c r="F498" s="4"/>
    </row>
    <row r="499" spans="1:6" ht="15.75" x14ac:dyDescent="0.3">
      <c r="A499" s="4"/>
      <c r="B499" s="4"/>
      <c r="C499" s="4"/>
      <c r="D499" s="4"/>
      <c r="E499" s="4"/>
      <c r="F499" s="4"/>
    </row>
    <row r="500" spans="1:6" ht="15.75" x14ac:dyDescent="0.3">
      <c r="A500" s="4"/>
      <c r="B500" s="4"/>
      <c r="C500" s="4"/>
      <c r="D500" s="4"/>
      <c r="E500" s="4"/>
      <c r="F500" s="4"/>
    </row>
    <row r="501" spans="1:6" ht="15.75" x14ac:dyDescent="0.3">
      <c r="A501" s="4"/>
      <c r="B501" s="4"/>
      <c r="C501" s="4"/>
      <c r="D501" s="4"/>
      <c r="E501" s="4"/>
      <c r="F501" s="4"/>
    </row>
    <row r="502" spans="1:6" ht="15.75" x14ac:dyDescent="0.3">
      <c r="A502" s="4"/>
      <c r="B502" s="4"/>
      <c r="C502" s="4"/>
      <c r="D502" s="4"/>
      <c r="E502" s="4"/>
      <c r="F502" s="4"/>
    </row>
    <row r="503" spans="1:6" ht="15.75" x14ac:dyDescent="0.3">
      <c r="A503" s="4"/>
      <c r="B503" s="4"/>
      <c r="C503" s="4"/>
      <c r="D503" s="4"/>
      <c r="E503" s="4"/>
      <c r="F503" s="4"/>
    </row>
    <row r="504" spans="1:6" ht="15.75" x14ac:dyDescent="0.3">
      <c r="A504" s="4"/>
      <c r="B504" s="4"/>
      <c r="C504" s="4"/>
      <c r="D504" s="4"/>
      <c r="E504" s="4"/>
      <c r="F504" s="4"/>
    </row>
    <row r="505" spans="1:6" ht="15.75" x14ac:dyDescent="0.3">
      <c r="A505" s="4"/>
      <c r="B505" s="4"/>
      <c r="C505" s="4"/>
      <c r="D505" s="4"/>
      <c r="E505" s="4"/>
      <c r="F505" s="4"/>
    </row>
    <row r="506" spans="1:6" ht="15.75" x14ac:dyDescent="0.3">
      <c r="A506" s="4"/>
      <c r="B506" s="4"/>
      <c r="C506" s="4"/>
      <c r="D506" s="4"/>
      <c r="E506" s="4"/>
      <c r="F506" s="4"/>
    </row>
    <row r="507" spans="1:6" ht="15.75" x14ac:dyDescent="0.3">
      <c r="A507" s="4"/>
      <c r="B507" s="4"/>
      <c r="C507" s="4"/>
      <c r="D507" s="4"/>
      <c r="E507" s="4"/>
      <c r="F507" s="4"/>
    </row>
    <row r="508" spans="1:6" ht="15.75" x14ac:dyDescent="0.3">
      <c r="A508" s="4"/>
      <c r="B508" s="4"/>
      <c r="C508" s="4"/>
      <c r="D508" s="4"/>
      <c r="E508" s="4"/>
      <c r="F508" s="4"/>
    </row>
    <row r="509" spans="1:6" ht="15.75" x14ac:dyDescent="0.3">
      <c r="A509" s="4"/>
      <c r="B509" s="4"/>
      <c r="C509" s="4"/>
      <c r="D509" s="4"/>
      <c r="E509" s="4"/>
      <c r="F509" s="4"/>
    </row>
    <row r="510" spans="1:6" ht="15.75" x14ac:dyDescent="0.3">
      <c r="A510" s="4"/>
      <c r="B510" s="4"/>
      <c r="C510" s="4"/>
      <c r="D510" s="4"/>
      <c r="E510" s="4"/>
      <c r="F510" s="4"/>
    </row>
    <row r="511" spans="1:6" ht="15.75" x14ac:dyDescent="0.3">
      <c r="A511" s="4"/>
      <c r="B511" s="4"/>
      <c r="C511" s="4"/>
      <c r="D511" s="4"/>
      <c r="E511" s="4"/>
      <c r="F511" s="4"/>
    </row>
    <row r="512" spans="1:6" ht="15.75" x14ac:dyDescent="0.3">
      <c r="A512" s="4"/>
      <c r="B512" s="4"/>
      <c r="C512" s="4"/>
      <c r="D512" s="4"/>
      <c r="E512" s="4"/>
      <c r="F512" s="4"/>
    </row>
    <row r="513" spans="1:6" ht="15.75" x14ac:dyDescent="0.3">
      <c r="A513" s="4"/>
      <c r="B513" s="4"/>
      <c r="C513" s="4"/>
      <c r="D513" s="4"/>
      <c r="E513" s="4"/>
      <c r="F513" s="4"/>
    </row>
    <row r="514" spans="1:6" ht="15.75" x14ac:dyDescent="0.3">
      <c r="A514" s="4"/>
      <c r="B514" s="4"/>
      <c r="C514" s="4"/>
      <c r="D514" s="4"/>
      <c r="E514" s="4"/>
      <c r="F514" s="4"/>
    </row>
    <row r="515" spans="1:6" ht="15.75" x14ac:dyDescent="0.3">
      <c r="A515" s="4"/>
      <c r="B515" s="4"/>
      <c r="C515" s="4"/>
      <c r="D515" s="4"/>
      <c r="E515" s="4"/>
      <c r="F515" s="4"/>
    </row>
    <row r="516" spans="1:6" ht="15.75" x14ac:dyDescent="0.3">
      <c r="A516" s="4"/>
      <c r="B516" s="4"/>
      <c r="C516" s="4"/>
      <c r="D516" s="4"/>
      <c r="E516" s="4"/>
      <c r="F516" s="4"/>
    </row>
    <row r="517" spans="1:6" ht="15.75" x14ac:dyDescent="0.3">
      <c r="A517" s="4"/>
      <c r="B517" s="4"/>
      <c r="C517" s="4"/>
      <c r="D517" s="4"/>
      <c r="E517" s="4"/>
      <c r="F517" s="4"/>
    </row>
    <row r="518" spans="1:6" ht="15.75" x14ac:dyDescent="0.3">
      <c r="A518" s="4"/>
      <c r="B518" s="4"/>
      <c r="C518" s="4"/>
      <c r="D518" s="4"/>
      <c r="E518" s="4"/>
      <c r="F518" s="4"/>
    </row>
    <row r="519" spans="1:6" ht="15.75" x14ac:dyDescent="0.3">
      <c r="A519" s="4"/>
      <c r="B519" s="4"/>
      <c r="C519" s="4"/>
      <c r="D519" s="4"/>
      <c r="E519" s="4"/>
      <c r="F519" s="4"/>
    </row>
    <row r="520" spans="1:6" ht="15.75" x14ac:dyDescent="0.3">
      <c r="A520" s="4"/>
      <c r="B520" s="4"/>
      <c r="C520" s="4"/>
      <c r="D520" s="4"/>
      <c r="E520" s="4"/>
      <c r="F520" s="4"/>
    </row>
    <row r="521" spans="1:6" ht="15.75" x14ac:dyDescent="0.3">
      <c r="A521" s="4"/>
      <c r="B521" s="4"/>
      <c r="C521" s="4"/>
      <c r="D521" s="4"/>
      <c r="E521" s="4"/>
      <c r="F521" s="4"/>
    </row>
    <row r="522" spans="1:6" ht="15.75" x14ac:dyDescent="0.3">
      <c r="A522" s="4"/>
      <c r="B522" s="4"/>
      <c r="C522" s="4"/>
      <c r="D522" s="4"/>
      <c r="E522" s="4"/>
      <c r="F522" s="4"/>
    </row>
    <row r="523" spans="1:6" ht="15.75" x14ac:dyDescent="0.3">
      <c r="A523" s="4"/>
      <c r="B523" s="4"/>
      <c r="C523" s="4"/>
      <c r="D523" s="4"/>
      <c r="E523" s="4"/>
      <c r="F523" s="4"/>
    </row>
    <row r="524" spans="1:6" ht="15.75" x14ac:dyDescent="0.3">
      <c r="A524" s="4"/>
      <c r="B524" s="4"/>
      <c r="C524" s="4"/>
      <c r="D524" s="4"/>
      <c r="E524" s="4"/>
      <c r="F524" s="4"/>
    </row>
    <row r="525" spans="1:6" ht="15.75" x14ac:dyDescent="0.3">
      <c r="A525" s="4"/>
      <c r="B525" s="4"/>
      <c r="C525" s="4"/>
      <c r="D525" s="4"/>
      <c r="E525" s="4"/>
      <c r="F525" s="4"/>
    </row>
    <row r="526" spans="1:6" ht="15.75" x14ac:dyDescent="0.3">
      <c r="A526" s="4"/>
      <c r="B526" s="4"/>
      <c r="C526" s="4"/>
      <c r="D526" s="4"/>
      <c r="E526" s="4"/>
      <c r="F526" s="4"/>
    </row>
    <row r="527" spans="1:6" ht="15.75" x14ac:dyDescent="0.3">
      <c r="A527" s="4"/>
      <c r="B527" s="4"/>
      <c r="C527" s="4"/>
      <c r="D527" s="4"/>
      <c r="E527" s="4"/>
      <c r="F527" s="4"/>
    </row>
    <row r="528" spans="1:6" ht="15.75" x14ac:dyDescent="0.3">
      <c r="A528" s="4"/>
      <c r="B528" s="4"/>
      <c r="C528" s="4"/>
      <c r="D528" s="4"/>
      <c r="E528" s="4"/>
      <c r="F528" s="4"/>
    </row>
    <row r="529" spans="1:6" ht="15.75" x14ac:dyDescent="0.3">
      <c r="A529" s="4"/>
      <c r="B529" s="4"/>
      <c r="C529" s="4"/>
      <c r="D529" s="4"/>
      <c r="E529" s="4"/>
      <c r="F529" s="4"/>
    </row>
    <row r="530" spans="1:6" ht="15.75" x14ac:dyDescent="0.3">
      <c r="A530" s="4"/>
      <c r="B530" s="4"/>
      <c r="C530" s="4"/>
      <c r="D530" s="4"/>
      <c r="E530" s="4"/>
      <c r="F530" s="4"/>
    </row>
    <row r="531" spans="1:6" ht="15.75" x14ac:dyDescent="0.3">
      <c r="A531" s="4"/>
      <c r="B531" s="4"/>
      <c r="C531" s="4"/>
      <c r="D531" s="4"/>
      <c r="E531" s="4"/>
      <c r="F531" s="4"/>
    </row>
    <row r="532" spans="1:6" ht="15.75" x14ac:dyDescent="0.3">
      <c r="A532" s="4"/>
      <c r="B532" s="4"/>
      <c r="C532" s="4"/>
      <c r="D532" s="4"/>
      <c r="E532" s="4"/>
      <c r="F532" s="4"/>
    </row>
    <row r="533" spans="1:6" ht="15.75" x14ac:dyDescent="0.3">
      <c r="A533" s="4"/>
      <c r="B533" s="4"/>
      <c r="C533" s="4"/>
      <c r="D533" s="4"/>
      <c r="E533" s="4"/>
      <c r="F533" s="4"/>
    </row>
    <row r="534" spans="1:6" ht="15.75" x14ac:dyDescent="0.3">
      <c r="A534" s="4"/>
      <c r="B534" s="4"/>
      <c r="C534" s="4"/>
      <c r="D534" s="4"/>
      <c r="E534" s="4"/>
      <c r="F534" s="4"/>
    </row>
    <row r="535" spans="1:6" ht="15.75" x14ac:dyDescent="0.3">
      <c r="A535" s="4"/>
      <c r="B535" s="4"/>
      <c r="C535" s="4"/>
      <c r="D535" s="4"/>
      <c r="E535" s="4"/>
      <c r="F535" s="4"/>
    </row>
    <row r="536" spans="1:6" ht="15.75" x14ac:dyDescent="0.3">
      <c r="A536" s="4"/>
      <c r="B536" s="4"/>
      <c r="C536" s="4"/>
      <c r="D536" s="4"/>
      <c r="E536" s="4"/>
      <c r="F536" s="4"/>
    </row>
    <row r="537" spans="1:6" ht="15.75" x14ac:dyDescent="0.3">
      <c r="A537" s="4"/>
      <c r="B537" s="4"/>
      <c r="C537" s="4"/>
      <c r="D537" s="4"/>
      <c r="E537" s="4"/>
      <c r="F537" s="4"/>
    </row>
    <row r="538" spans="1:6" ht="15.75" x14ac:dyDescent="0.3">
      <c r="A538" s="4"/>
      <c r="B538" s="4"/>
      <c r="C538" s="4"/>
      <c r="D538" s="4"/>
      <c r="E538" s="4"/>
      <c r="F538" s="4"/>
    </row>
    <row r="539" spans="1:6" ht="15.75" x14ac:dyDescent="0.3">
      <c r="A539" s="4"/>
      <c r="B539" s="4"/>
      <c r="C539" s="4"/>
      <c r="D539" s="4"/>
      <c r="E539" s="4"/>
      <c r="F539" s="4"/>
    </row>
    <row r="540" spans="1:6" ht="15.75" x14ac:dyDescent="0.3">
      <c r="A540" s="4"/>
      <c r="B540" s="4"/>
      <c r="C540" s="4"/>
      <c r="D540" s="4"/>
      <c r="E540" s="4"/>
      <c r="F540" s="4"/>
    </row>
    <row r="541" spans="1:6" ht="15.75" x14ac:dyDescent="0.3">
      <c r="A541" s="4"/>
      <c r="B541" s="4"/>
      <c r="C541" s="4"/>
      <c r="D541" s="4"/>
      <c r="E541" s="4"/>
      <c r="F541" s="4"/>
    </row>
    <row r="542" spans="1:6" ht="15.75" x14ac:dyDescent="0.3">
      <c r="A542" s="4"/>
      <c r="B542" s="4"/>
      <c r="C542" s="4"/>
      <c r="D542" s="4"/>
      <c r="E542" s="4"/>
      <c r="F542" s="4"/>
    </row>
    <row r="543" spans="1:6" ht="15.75" x14ac:dyDescent="0.3">
      <c r="A543" s="4"/>
      <c r="B543" s="4"/>
      <c r="C543" s="4"/>
      <c r="D543" s="4"/>
      <c r="E543" s="4"/>
      <c r="F543" s="4"/>
    </row>
    <row r="544" spans="1:6" ht="15.75" x14ac:dyDescent="0.3">
      <c r="A544" s="4"/>
      <c r="B544" s="4"/>
      <c r="C544" s="4"/>
      <c r="D544" s="4"/>
      <c r="E544" s="4"/>
      <c r="F544" s="4"/>
    </row>
    <row r="545" spans="1:6" ht="15.75" x14ac:dyDescent="0.3">
      <c r="A545" s="4"/>
      <c r="B545" s="4"/>
      <c r="C545" s="4"/>
      <c r="D545" s="4"/>
      <c r="E545" s="4"/>
      <c r="F545" s="4"/>
    </row>
    <row r="546" spans="1:6" ht="15.75" x14ac:dyDescent="0.3">
      <c r="A546" s="4"/>
      <c r="B546" s="4"/>
      <c r="C546" s="4"/>
      <c r="D546" s="4"/>
      <c r="E546" s="4"/>
      <c r="F546" s="4"/>
    </row>
    <row r="547" spans="1:6" ht="15.75" x14ac:dyDescent="0.3">
      <c r="A547" s="4"/>
      <c r="B547" s="4"/>
      <c r="C547" s="4"/>
      <c r="D547" s="4"/>
      <c r="E547" s="4"/>
      <c r="F547" s="4"/>
    </row>
    <row r="548" spans="1:6" ht="15.75" x14ac:dyDescent="0.3">
      <c r="A548" s="4"/>
      <c r="B548" s="4"/>
      <c r="C548" s="4"/>
      <c r="D548" s="4"/>
      <c r="E548" s="4"/>
      <c r="F548" s="4"/>
    </row>
    <row r="549" spans="1:6" ht="15.75" x14ac:dyDescent="0.3">
      <c r="A549" s="4"/>
      <c r="B549" s="4"/>
      <c r="C549" s="4"/>
      <c r="D549" s="4"/>
      <c r="E549" s="4"/>
      <c r="F549" s="4"/>
    </row>
    <row r="550" spans="1:6" ht="15.75" x14ac:dyDescent="0.3">
      <c r="A550" s="4"/>
      <c r="B550" s="4"/>
      <c r="C550" s="4"/>
      <c r="D550" s="4"/>
      <c r="E550" s="4"/>
      <c r="F550" s="4"/>
    </row>
    <row r="551" spans="1:6" ht="15.75" x14ac:dyDescent="0.3">
      <c r="A551" s="4"/>
      <c r="B551" s="4"/>
      <c r="C551" s="4"/>
      <c r="D551" s="4"/>
      <c r="E551" s="4"/>
      <c r="F551" s="4"/>
    </row>
    <row r="552" spans="1:6" ht="15.75" x14ac:dyDescent="0.3">
      <c r="A552" s="4"/>
      <c r="B552" s="4"/>
      <c r="C552" s="4"/>
      <c r="D552" s="4"/>
      <c r="E552" s="4"/>
      <c r="F552" s="4"/>
    </row>
    <row r="553" spans="1:6" ht="15.75" x14ac:dyDescent="0.3">
      <c r="A553" s="4"/>
      <c r="B553" s="4"/>
      <c r="C553" s="4"/>
      <c r="D553" s="4"/>
      <c r="E553" s="4"/>
      <c r="F553" s="4"/>
    </row>
    <row r="554" spans="1:6" ht="15.75" x14ac:dyDescent="0.3">
      <c r="A554" s="4"/>
      <c r="B554" s="4"/>
      <c r="C554" s="4"/>
      <c r="D554" s="4"/>
      <c r="E554" s="4"/>
      <c r="F554" s="4"/>
    </row>
    <row r="555" spans="1:6" ht="15.75" x14ac:dyDescent="0.3">
      <c r="A555" s="4"/>
      <c r="B555" s="4"/>
      <c r="C555" s="4"/>
      <c r="D555" s="4"/>
      <c r="E555" s="4"/>
      <c r="F555" s="4"/>
    </row>
    <row r="556" spans="1:6" ht="15.75" x14ac:dyDescent="0.3">
      <c r="A556" s="4"/>
      <c r="B556" s="4"/>
      <c r="C556" s="4"/>
      <c r="D556" s="4"/>
      <c r="E556" s="4"/>
      <c r="F556" s="4"/>
    </row>
    <row r="557" spans="1:6" ht="15.75" x14ac:dyDescent="0.3">
      <c r="A557" s="4"/>
      <c r="B557" s="4"/>
      <c r="C557" s="4"/>
      <c r="D557" s="4"/>
      <c r="E557" s="4"/>
      <c r="F557" s="4"/>
    </row>
    <row r="558" spans="1:6" ht="15.75" x14ac:dyDescent="0.3">
      <c r="A558" s="4"/>
      <c r="B558" s="4"/>
      <c r="C558" s="4"/>
      <c r="D558" s="4"/>
      <c r="E558" s="4"/>
      <c r="F558" s="4"/>
    </row>
    <row r="559" spans="1:6" ht="15.75" x14ac:dyDescent="0.3">
      <c r="A559" s="4"/>
      <c r="B559" s="4"/>
      <c r="C559" s="4"/>
      <c r="D559" s="4"/>
      <c r="E559" s="4"/>
      <c r="F559" s="4"/>
    </row>
    <row r="560" spans="1:6" ht="15.75" x14ac:dyDescent="0.3">
      <c r="A560" s="4"/>
      <c r="B560" s="4"/>
      <c r="C560" s="4"/>
      <c r="D560" s="4"/>
      <c r="E560" s="4"/>
      <c r="F560" s="4"/>
    </row>
    <row r="561" spans="1:6" ht="15.75" x14ac:dyDescent="0.3">
      <c r="A561" s="4"/>
      <c r="B561" s="4"/>
      <c r="C561" s="4"/>
      <c r="D561" s="4"/>
      <c r="E561" s="4"/>
      <c r="F561" s="4"/>
    </row>
    <row r="562" spans="1:6" ht="15.75" x14ac:dyDescent="0.3">
      <c r="A562" s="4"/>
      <c r="B562" s="4"/>
      <c r="C562" s="4"/>
      <c r="D562" s="4"/>
      <c r="E562" s="4"/>
      <c r="F562" s="4"/>
    </row>
    <row r="563" spans="1:6" ht="15.75" x14ac:dyDescent="0.3">
      <c r="A563" s="4"/>
      <c r="B563" s="4"/>
      <c r="C563" s="4"/>
      <c r="D563" s="4"/>
      <c r="E563" s="4"/>
      <c r="F563" s="4"/>
    </row>
    <row r="564" spans="1:6" ht="15.75" x14ac:dyDescent="0.3">
      <c r="A564" s="4"/>
      <c r="B564" s="4"/>
      <c r="C564" s="4"/>
      <c r="D564" s="4"/>
      <c r="E564" s="4"/>
      <c r="F564" s="4"/>
    </row>
    <row r="565" spans="1:6" ht="15.75" x14ac:dyDescent="0.3">
      <c r="A565" s="4"/>
      <c r="B565" s="4"/>
      <c r="C565" s="4"/>
      <c r="D565" s="4"/>
      <c r="E565" s="4"/>
      <c r="F565" s="4"/>
    </row>
    <row r="566" spans="1:6" ht="15.75" x14ac:dyDescent="0.3">
      <c r="A566" s="4"/>
      <c r="B566" s="4"/>
      <c r="C566" s="4"/>
      <c r="D566" s="4"/>
      <c r="E566" s="4"/>
      <c r="F566" s="4"/>
    </row>
    <row r="567" spans="1:6" ht="15.75" x14ac:dyDescent="0.3">
      <c r="A567" s="4"/>
      <c r="B567" s="4"/>
      <c r="C567" s="4"/>
      <c r="D567" s="4"/>
      <c r="E567" s="4"/>
      <c r="F567" s="4"/>
    </row>
    <row r="568" spans="1:6" ht="15.75" x14ac:dyDescent="0.3">
      <c r="A568" s="4"/>
      <c r="B568" s="4"/>
      <c r="C568" s="4"/>
      <c r="D568" s="4"/>
      <c r="E568" s="4"/>
      <c r="F568" s="4"/>
    </row>
    <row r="569" spans="1:6" ht="15.75" x14ac:dyDescent="0.3">
      <c r="A569" s="4"/>
      <c r="B569" s="4"/>
      <c r="C569" s="4"/>
      <c r="D569" s="4"/>
      <c r="E569" s="4"/>
      <c r="F569" s="4"/>
    </row>
    <row r="570" spans="1:6" ht="15.75" x14ac:dyDescent="0.3">
      <c r="A570" s="4"/>
      <c r="B570" s="4"/>
      <c r="C570" s="4"/>
      <c r="D570" s="4"/>
      <c r="E570" s="4"/>
      <c r="F570" s="4"/>
    </row>
    <row r="571" spans="1:6" ht="15.75" x14ac:dyDescent="0.3">
      <c r="A571" s="4"/>
      <c r="B571" s="4"/>
      <c r="C571" s="4"/>
      <c r="D571" s="4"/>
      <c r="E571" s="4"/>
      <c r="F571" s="4"/>
    </row>
    <row r="572" spans="1:6" ht="15.75" x14ac:dyDescent="0.3">
      <c r="A572" s="4"/>
      <c r="B572" s="4"/>
      <c r="C572" s="4"/>
      <c r="D572" s="4"/>
      <c r="E572" s="4"/>
      <c r="F572" s="4"/>
    </row>
    <row r="573" spans="1:6" ht="15.75" x14ac:dyDescent="0.3">
      <c r="A573" s="4"/>
      <c r="B573" s="4"/>
      <c r="C573" s="4"/>
      <c r="D573" s="4"/>
      <c r="E573" s="4"/>
      <c r="F573" s="4"/>
    </row>
    <row r="574" spans="1:6" ht="15.75" x14ac:dyDescent="0.3">
      <c r="A574" s="4"/>
      <c r="B574" s="4"/>
      <c r="C574" s="4"/>
      <c r="D574" s="4"/>
      <c r="E574" s="4"/>
      <c r="F574" s="4"/>
    </row>
    <row r="575" spans="1:6" ht="15.75" x14ac:dyDescent="0.3">
      <c r="A575" s="4"/>
      <c r="B575" s="4"/>
      <c r="C575" s="4"/>
      <c r="D575" s="4"/>
      <c r="E575" s="4"/>
      <c r="F575" s="4"/>
    </row>
    <row r="576" spans="1:6" ht="15.75" x14ac:dyDescent="0.3">
      <c r="A576" s="4"/>
      <c r="B576" s="4"/>
      <c r="C576" s="4"/>
      <c r="D576" s="4"/>
      <c r="E576" s="4"/>
      <c r="F576" s="4"/>
    </row>
    <row r="577" spans="1:6" ht="15.75" x14ac:dyDescent="0.3">
      <c r="A577" s="4"/>
      <c r="B577" s="4"/>
      <c r="C577" s="4"/>
      <c r="D577" s="4"/>
      <c r="E577" s="4"/>
      <c r="F577" s="4"/>
    </row>
    <row r="578" spans="1:6" ht="15.75" x14ac:dyDescent="0.3">
      <c r="A578" s="4"/>
      <c r="B578" s="4"/>
      <c r="C578" s="4"/>
      <c r="D578" s="4"/>
      <c r="E578" s="4"/>
      <c r="F578" s="4"/>
    </row>
    <row r="579" spans="1:6" ht="15.75" x14ac:dyDescent="0.3">
      <c r="A579" s="4"/>
      <c r="B579" s="4"/>
      <c r="C579" s="4"/>
      <c r="D579" s="4"/>
      <c r="E579" s="4"/>
      <c r="F579" s="4"/>
    </row>
    <row r="580" spans="1:6" ht="15.75" x14ac:dyDescent="0.3">
      <c r="A580" s="4"/>
      <c r="B580" s="4"/>
      <c r="C580" s="4"/>
      <c r="D580" s="4"/>
      <c r="E580" s="4"/>
      <c r="F580" s="4"/>
    </row>
    <row r="581" spans="1:6" ht="15.75" x14ac:dyDescent="0.3">
      <c r="A581" s="4"/>
      <c r="B581" s="4"/>
      <c r="C581" s="4"/>
      <c r="D581" s="4"/>
      <c r="E581" s="4"/>
      <c r="F581" s="4"/>
    </row>
    <row r="582" spans="1:6" ht="15.75" x14ac:dyDescent="0.3">
      <c r="A582" s="4"/>
      <c r="B582" s="4"/>
      <c r="C582" s="4"/>
      <c r="D582" s="4"/>
      <c r="E582" s="4"/>
      <c r="F582" s="4"/>
    </row>
    <row r="583" spans="1:6" ht="15.75" x14ac:dyDescent="0.3">
      <c r="A583" s="4"/>
      <c r="B583" s="4"/>
      <c r="C583" s="4"/>
      <c r="D583" s="4"/>
      <c r="E583" s="4"/>
      <c r="F583" s="4"/>
    </row>
    <row r="584" spans="1:6" ht="15.75" x14ac:dyDescent="0.3">
      <c r="A584" s="4"/>
      <c r="B584" s="4"/>
      <c r="C584" s="4"/>
      <c r="D584" s="4"/>
      <c r="E584" s="4"/>
      <c r="F584" s="4"/>
    </row>
    <row r="585" spans="1:6" ht="15.75" x14ac:dyDescent="0.3">
      <c r="A585" s="4"/>
      <c r="B585" s="4"/>
      <c r="C585" s="4"/>
      <c r="D585" s="4"/>
      <c r="E585" s="4"/>
      <c r="F585" s="4"/>
    </row>
    <row r="586" spans="1:6" ht="15.75" x14ac:dyDescent="0.3">
      <c r="A586" s="4"/>
      <c r="B586" s="4"/>
      <c r="C586" s="4"/>
      <c r="D586" s="4"/>
      <c r="E586" s="4"/>
      <c r="F586" s="4"/>
    </row>
    <row r="587" spans="1:6" ht="15.75" x14ac:dyDescent="0.3">
      <c r="A587" s="4"/>
      <c r="B587" s="4"/>
      <c r="C587" s="4"/>
      <c r="D587" s="4"/>
      <c r="E587" s="4"/>
      <c r="F587" s="4"/>
    </row>
    <row r="588" spans="1:6" ht="15.75" x14ac:dyDescent="0.3">
      <c r="A588" s="4"/>
      <c r="B588" s="4"/>
      <c r="C588" s="4"/>
      <c r="D588" s="4"/>
      <c r="E588" s="4"/>
      <c r="F588" s="4"/>
    </row>
    <row r="589" spans="1:6" ht="15.75" x14ac:dyDescent="0.3">
      <c r="A589" s="4"/>
      <c r="B589" s="4"/>
      <c r="C589" s="4"/>
      <c r="D589" s="4"/>
      <c r="E589" s="4"/>
      <c r="F589" s="4"/>
    </row>
    <row r="590" spans="1:6" ht="15.75" x14ac:dyDescent="0.3">
      <c r="A590" s="4"/>
      <c r="B590" s="4"/>
      <c r="C590" s="4"/>
      <c r="D590" s="4"/>
      <c r="E590" s="4"/>
      <c r="F590" s="4"/>
    </row>
    <row r="591" spans="1:6" ht="15.75" x14ac:dyDescent="0.3">
      <c r="A591" s="4"/>
      <c r="B591" s="4"/>
      <c r="C591" s="4"/>
      <c r="D591" s="4"/>
      <c r="E591" s="4"/>
      <c r="F591" s="4"/>
    </row>
    <row r="592" spans="1:6" ht="15.75" x14ac:dyDescent="0.3">
      <c r="A592" s="4"/>
      <c r="B592" s="4"/>
      <c r="C592" s="4"/>
      <c r="D592" s="4"/>
      <c r="E592" s="4"/>
      <c r="F592" s="4"/>
    </row>
    <row r="593" spans="1:6" ht="15.75" x14ac:dyDescent="0.3">
      <c r="A593" s="4"/>
      <c r="B593" s="4"/>
      <c r="C593" s="4"/>
      <c r="D593" s="4"/>
      <c r="E593" s="4"/>
      <c r="F593" s="4"/>
    </row>
    <row r="594" spans="1:6" ht="15.75" x14ac:dyDescent="0.3">
      <c r="A594" s="4"/>
      <c r="B594" s="4"/>
      <c r="C594" s="4"/>
      <c r="D594" s="4"/>
      <c r="E594" s="4"/>
      <c r="F594" s="4"/>
    </row>
    <row r="595" spans="1:6" ht="15.75" x14ac:dyDescent="0.3">
      <c r="A595" s="4"/>
      <c r="B595" s="4"/>
      <c r="C595" s="4"/>
      <c r="D595" s="4"/>
      <c r="E595" s="4"/>
      <c r="F595" s="4"/>
    </row>
    <row r="596" spans="1:6" ht="15.75" x14ac:dyDescent="0.3">
      <c r="A596" s="4"/>
      <c r="B596" s="4"/>
      <c r="C596" s="4"/>
      <c r="D596" s="4"/>
      <c r="E596" s="4"/>
      <c r="F596" s="4"/>
    </row>
    <row r="597" spans="1:6" ht="15.75" x14ac:dyDescent="0.3">
      <c r="A597" s="4"/>
      <c r="B597" s="4"/>
      <c r="C597" s="4"/>
      <c r="D597" s="4"/>
      <c r="E597" s="4"/>
      <c r="F597" s="4"/>
    </row>
    <row r="598" spans="1:6" ht="15.75" x14ac:dyDescent="0.3">
      <c r="A598" s="4"/>
      <c r="B598" s="4"/>
      <c r="C598" s="4"/>
      <c r="D598" s="4"/>
      <c r="E598" s="4"/>
      <c r="F598" s="4"/>
    </row>
    <row r="599" spans="1:6" ht="15.75" x14ac:dyDescent="0.3">
      <c r="A599" s="4"/>
      <c r="B599" s="4"/>
      <c r="C599" s="4"/>
      <c r="D599" s="4"/>
      <c r="E599" s="4"/>
      <c r="F599" s="4"/>
    </row>
    <row r="600" spans="1:6" ht="15.75" x14ac:dyDescent="0.3">
      <c r="A600" s="4"/>
      <c r="B600" s="4"/>
      <c r="C600" s="4"/>
      <c r="D600" s="4"/>
      <c r="E600" s="4"/>
      <c r="F600" s="4"/>
    </row>
    <row r="601" spans="1:6" ht="15.75" x14ac:dyDescent="0.3">
      <c r="A601" s="4"/>
      <c r="B601" s="4"/>
      <c r="C601" s="4"/>
      <c r="D601" s="4"/>
      <c r="E601" s="4"/>
      <c r="F601" s="4"/>
    </row>
    <row r="602" spans="1:6" ht="15.75" x14ac:dyDescent="0.3">
      <c r="A602" s="4"/>
      <c r="B602" s="4"/>
      <c r="C602" s="4"/>
      <c r="D602" s="4"/>
      <c r="E602" s="4"/>
      <c r="F602" s="4"/>
    </row>
    <row r="603" spans="1:6" ht="15.75" x14ac:dyDescent="0.3">
      <c r="A603" s="4"/>
      <c r="B603" s="4"/>
      <c r="C603" s="4"/>
      <c r="D603" s="4"/>
      <c r="E603" s="4"/>
      <c r="F603" s="4"/>
    </row>
    <row r="604" spans="1:6" ht="15.75" x14ac:dyDescent="0.3">
      <c r="A604" s="4"/>
      <c r="B604" s="4"/>
      <c r="C604" s="4"/>
      <c r="D604" s="4"/>
      <c r="E604" s="4"/>
      <c r="F604" s="4"/>
    </row>
    <row r="605" spans="1:6" ht="15.75" x14ac:dyDescent="0.3">
      <c r="A605" s="4"/>
      <c r="B605" s="4"/>
      <c r="C605" s="4"/>
      <c r="D605" s="4"/>
      <c r="E605" s="4"/>
      <c r="F605" s="4"/>
    </row>
    <row r="606" spans="1:6" ht="15.75" x14ac:dyDescent="0.3">
      <c r="A606" s="4"/>
      <c r="B606" s="4"/>
      <c r="C606" s="4"/>
      <c r="D606" s="4"/>
      <c r="E606" s="4"/>
      <c r="F606" s="4"/>
    </row>
    <row r="607" spans="1:6" ht="15.75" x14ac:dyDescent="0.3">
      <c r="A607" s="4"/>
      <c r="B607" s="4"/>
      <c r="C607" s="4"/>
      <c r="D607" s="4"/>
      <c r="E607" s="4"/>
      <c r="F607" s="4"/>
    </row>
    <row r="608" spans="1:6" ht="15.75" x14ac:dyDescent="0.3">
      <c r="A608" s="4"/>
      <c r="B608" s="4"/>
      <c r="C608" s="4"/>
      <c r="D608" s="4"/>
      <c r="E608" s="4"/>
      <c r="F608" s="4"/>
    </row>
    <row r="609" spans="1:6" ht="15.75" x14ac:dyDescent="0.3">
      <c r="A609" s="4"/>
      <c r="B609" s="4"/>
      <c r="C609" s="4"/>
      <c r="D609" s="4"/>
      <c r="E609" s="4"/>
      <c r="F609" s="4"/>
    </row>
    <row r="610" spans="1:6" ht="15.75" x14ac:dyDescent="0.3">
      <c r="A610" s="4"/>
      <c r="B610" s="4"/>
      <c r="C610" s="4"/>
      <c r="D610" s="4"/>
      <c r="E610" s="4"/>
      <c r="F610" s="4"/>
    </row>
    <row r="611" spans="1:6" ht="15.75" x14ac:dyDescent="0.3">
      <c r="A611" s="4"/>
      <c r="B611" s="4"/>
      <c r="C611" s="4"/>
      <c r="D611" s="4"/>
      <c r="E611" s="4"/>
      <c r="F611" s="4"/>
    </row>
    <row r="612" spans="1:6" ht="15.75" x14ac:dyDescent="0.3">
      <c r="A612" s="4"/>
      <c r="B612" s="4"/>
      <c r="C612" s="4"/>
      <c r="D612" s="4"/>
      <c r="E612" s="4"/>
      <c r="F612" s="4"/>
    </row>
    <row r="613" spans="1:6" ht="15.75" x14ac:dyDescent="0.3">
      <c r="A613" s="4"/>
      <c r="B613" s="4"/>
      <c r="C613" s="4"/>
      <c r="D613" s="4"/>
      <c r="E613" s="4"/>
      <c r="F613" s="4"/>
    </row>
    <row r="614" spans="1:6" ht="15.75" x14ac:dyDescent="0.3">
      <c r="A614" s="4"/>
      <c r="B614" s="4"/>
      <c r="C614" s="4"/>
      <c r="D614" s="4"/>
      <c r="E614" s="4"/>
      <c r="F614" s="4"/>
    </row>
    <row r="615" spans="1:6" ht="15.75" x14ac:dyDescent="0.3">
      <c r="A615" s="4"/>
      <c r="B615" s="4"/>
      <c r="C615" s="4"/>
      <c r="D615" s="4"/>
      <c r="E615" s="4"/>
      <c r="F615" s="4"/>
    </row>
    <row r="616" spans="1:6" ht="15.75" x14ac:dyDescent="0.3">
      <c r="A616" s="4"/>
      <c r="B616" s="4"/>
      <c r="C616" s="4"/>
      <c r="D616" s="4"/>
      <c r="E616" s="4"/>
      <c r="F616" s="4"/>
    </row>
    <row r="617" spans="1:6" ht="15.75" x14ac:dyDescent="0.3">
      <c r="A617" s="4"/>
      <c r="B617" s="4"/>
      <c r="C617" s="4"/>
      <c r="D617" s="4"/>
      <c r="E617" s="4"/>
      <c r="F617" s="4"/>
    </row>
    <row r="618" spans="1:6" ht="15.75" x14ac:dyDescent="0.3">
      <c r="A618" s="4"/>
      <c r="B618" s="4"/>
      <c r="C618" s="4"/>
      <c r="D618" s="4"/>
      <c r="E618" s="4"/>
      <c r="F618" s="4"/>
    </row>
    <row r="619" spans="1:6" ht="15.75" x14ac:dyDescent="0.3">
      <c r="A619" s="4"/>
      <c r="B619" s="4"/>
      <c r="C619" s="4"/>
      <c r="D619" s="4"/>
      <c r="E619" s="4"/>
      <c r="F619" s="4"/>
    </row>
    <row r="620" spans="1:6" ht="15.75" x14ac:dyDescent="0.3">
      <c r="A620" s="4"/>
      <c r="B620" s="4"/>
      <c r="C620" s="4"/>
      <c r="D620" s="4"/>
      <c r="E620" s="4"/>
      <c r="F620" s="4"/>
    </row>
    <row r="621" spans="1:6" ht="15.75" x14ac:dyDescent="0.3">
      <c r="A621" s="4"/>
      <c r="B621" s="4"/>
      <c r="C621" s="4"/>
      <c r="D621" s="4"/>
      <c r="E621" s="4"/>
      <c r="F621" s="4"/>
    </row>
    <row r="622" spans="1:6" ht="15.75" x14ac:dyDescent="0.3">
      <c r="A622" s="4"/>
      <c r="B622" s="4"/>
      <c r="C622" s="4"/>
      <c r="D622" s="4"/>
      <c r="E622" s="4"/>
      <c r="F622" s="4"/>
    </row>
    <row r="623" spans="1:6" ht="15.75" x14ac:dyDescent="0.3">
      <c r="A623" s="4"/>
      <c r="B623" s="4"/>
      <c r="C623" s="4"/>
      <c r="D623" s="4"/>
      <c r="E623" s="4"/>
      <c r="F623" s="4"/>
    </row>
    <row r="624" spans="1:6" ht="15.75" x14ac:dyDescent="0.3">
      <c r="A624" s="4"/>
      <c r="B624" s="4"/>
      <c r="C624" s="4"/>
      <c r="D624" s="4"/>
      <c r="E624" s="4"/>
      <c r="F624" s="4"/>
    </row>
    <row r="625" spans="1:6" ht="15.75" x14ac:dyDescent="0.3">
      <c r="A625" s="4"/>
      <c r="B625" s="4"/>
      <c r="C625" s="4"/>
      <c r="D625" s="4"/>
      <c r="E625" s="4"/>
      <c r="F625" s="4"/>
    </row>
    <row r="626" spans="1:6" ht="15.75" x14ac:dyDescent="0.3">
      <c r="A626" s="4"/>
      <c r="B626" s="4"/>
      <c r="C626" s="4"/>
      <c r="D626" s="4"/>
      <c r="E626" s="4"/>
      <c r="F626" s="4"/>
    </row>
    <row r="627" spans="1:6" ht="15.75" x14ac:dyDescent="0.3">
      <c r="A627" s="4"/>
      <c r="B627" s="4"/>
      <c r="C627" s="4"/>
      <c r="D627" s="4"/>
      <c r="E627" s="4"/>
      <c r="F627" s="4"/>
    </row>
    <row r="628" spans="1:6" ht="15.75" x14ac:dyDescent="0.3">
      <c r="A628" s="4"/>
      <c r="B628" s="4"/>
      <c r="C628" s="4"/>
      <c r="D628" s="4"/>
      <c r="E628" s="4"/>
      <c r="F628" s="4"/>
    </row>
    <row r="629" spans="1:6" ht="15.75" x14ac:dyDescent="0.3">
      <c r="A629" s="4"/>
      <c r="B629" s="4"/>
      <c r="C629" s="4"/>
      <c r="D629" s="4"/>
      <c r="E629" s="4"/>
      <c r="F629" s="4"/>
    </row>
    <row r="630" spans="1:6" ht="15.75" x14ac:dyDescent="0.3">
      <c r="A630" s="4"/>
      <c r="B630" s="4"/>
      <c r="C630" s="4"/>
      <c r="D630" s="4"/>
      <c r="E630" s="4"/>
      <c r="F630" s="4"/>
    </row>
    <row r="631" spans="1:6" ht="15.75" x14ac:dyDescent="0.3">
      <c r="A631" s="4"/>
      <c r="B631" s="4"/>
      <c r="C631" s="4"/>
      <c r="D631" s="4"/>
      <c r="E631" s="4"/>
      <c r="F631" s="4"/>
    </row>
    <row r="632" spans="1:6" ht="15.75" x14ac:dyDescent="0.3">
      <c r="A632" s="4"/>
      <c r="B632" s="4"/>
      <c r="C632" s="4"/>
      <c r="D632" s="4"/>
      <c r="E632" s="4"/>
      <c r="F632" s="4"/>
    </row>
    <row r="633" spans="1:6" ht="15.75" x14ac:dyDescent="0.3">
      <c r="A633" s="4"/>
      <c r="B633" s="4"/>
      <c r="C633" s="4"/>
      <c r="D633" s="4"/>
      <c r="E633" s="4"/>
      <c r="F633" s="4"/>
    </row>
    <row r="634" spans="1:6" ht="15.75" x14ac:dyDescent="0.3">
      <c r="A634" s="4"/>
      <c r="B634" s="4"/>
      <c r="C634" s="4"/>
      <c r="D634" s="4"/>
      <c r="E634" s="4"/>
      <c r="F634" s="4"/>
    </row>
    <row r="635" spans="1:6" ht="15.75" x14ac:dyDescent="0.3">
      <c r="A635" s="4"/>
      <c r="B635" s="4"/>
      <c r="C635" s="4"/>
      <c r="D635" s="4"/>
      <c r="E635" s="4"/>
      <c r="F635" s="4"/>
    </row>
    <row r="636" spans="1:6" ht="15.75" x14ac:dyDescent="0.3">
      <c r="A636" s="4"/>
      <c r="B636" s="4"/>
      <c r="C636" s="4"/>
      <c r="D636" s="4"/>
      <c r="E636" s="4"/>
      <c r="F636" s="4"/>
    </row>
    <row r="637" spans="1:6" ht="15.75" x14ac:dyDescent="0.3">
      <c r="A637" s="4"/>
      <c r="B637" s="4"/>
      <c r="C637" s="4"/>
      <c r="D637" s="4"/>
      <c r="E637" s="4"/>
      <c r="F637" s="4"/>
    </row>
    <row r="638" spans="1:6" ht="15.75" x14ac:dyDescent="0.3">
      <c r="A638" s="4"/>
      <c r="B638" s="4"/>
      <c r="C638" s="4"/>
      <c r="D638" s="4"/>
      <c r="E638" s="4"/>
      <c r="F638" s="4"/>
    </row>
    <row r="639" spans="1:6" ht="15.75" x14ac:dyDescent="0.3">
      <c r="A639" s="4"/>
      <c r="B639" s="4"/>
      <c r="C639" s="4"/>
      <c r="D639" s="4"/>
      <c r="E639" s="4"/>
      <c r="F639" s="4"/>
    </row>
    <row r="640" spans="1:6" ht="15.75" x14ac:dyDescent="0.3">
      <c r="A640" s="4"/>
      <c r="B640" s="4"/>
      <c r="C640" s="4"/>
      <c r="D640" s="4"/>
      <c r="E640" s="4"/>
      <c r="F640" s="4"/>
    </row>
    <row r="641" spans="1:6" ht="15.75" x14ac:dyDescent="0.3">
      <c r="A641" s="4"/>
      <c r="B641" s="4"/>
      <c r="C641" s="4"/>
      <c r="D641" s="4"/>
      <c r="E641" s="4"/>
      <c r="F641" s="4"/>
    </row>
    <row r="642" spans="1:6" ht="15.75" x14ac:dyDescent="0.3">
      <c r="A642" s="4"/>
      <c r="B642" s="4"/>
      <c r="C642" s="4"/>
      <c r="D642" s="4"/>
      <c r="E642" s="4"/>
      <c r="F642" s="4"/>
    </row>
    <row r="643" spans="1:6" ht="15.75" x14ac:dyDescent="0.3">
      <c r="A643" s="4"/>
      <c r="B643" s="4"/>
      <c r="C643" s="4"/>
      <c r="D643" s="4"/>
      <c r="E643" s="4"/>
      <c r="F643" s="4"/>
    </row>
    <row r="644" spans="1:6" ht="15.75" x14ac:dyDescent="0.3">
      <c r="A644" s="4"/>
      <c r="B644" s="4"/>
      <c r="C644" s="4"/>
      <c r="D644" s="4"/>
      <c r="E644" s="4"/>
      <c r="F644" s="4"/>
    </row>
    <row r="645" spans="1:6" ht="15.75" x14ac:dyDescent="0.3">
      <c r="A645" s="4"/>
      <c r="B645" s="4"/>
      <c r="C645" s="4"/>
      <c r="D645" s="4"/>
      <c r="E645" s="4"/>
      <c r="F645" s="4"/>
    </row>
    <row r="646" spans="1:6" ht="15.75" x14ac:dyDescent="0.3">
      <c r="A646" s="4"/>
      <c r="B646" s="4"/>
      <c r="C646" s="4"/>
      <c r="D646" s="4"/>
      <c r="E646" s="4"/>
      <c r="F646" s="4"/>
    </row>
    <row r="647" spans="1:6" ht="15.75" x14ac:dyDescent="0.3">
      <c r="A647" s="4"/>
      <c r="B647" s="4"/>
      <c r="C647" s="4"/>
      <c r="D647" s="4"/>
      <c r="E647" s="4"/>
      <c r="F647" s="4"/>
    </row>
    <row r="648" spans="1:6" ht="15.75" x14ac:dyDescent="0.3">
      <c r="A648" s="4"/>
      <c r="B648" s="4"/>
      <c r="C648" s="4"/>
      <c r="D648" s="4"/>
      <c r="E648" s="4"/>
      <c r="F648" s="4"/>
    </row>
    <row r="649" spans="1:6" ht="15.75" x14ac:dyDescent="0.3">
      <c r="A649" s="4"/>
      <c r="B649" s="4"/>
      <c r="C649" s="4"/>
      <c r="D649" s="4"/>
      <c r="E649" s="4"/>
      <c r="F649" s="4"/>
    </row>
    <row r="650" spans="1:6" ht="15.75" x14ac:dyDescent="0.3">
      <c r="A650" s="4"/>
      <c r="B650" s="4"/>
      <c r="C650" s="4"/>
      <c r="D650" s="4"/>
      <c r="E650" s="4"/>
      <c r="F650" s="4"/>
    </row>
    <row r="651" spans="1:6" ht="15.75" x14ac:dyDescent="0.3">
      <c r="A651" s="4"/>
      <c r="B651" s="4"/>
      <c r="C651" s="4"/>
      <c r="D651" s="4"/>
      <c r="E651" s="4"/>
      <c r="F651" s="4"/>
    </row>
    <row r="652" spans="1:6" ht="15.75" x14ac:dyDescent="0.3">
      <c r="A652" s="4"/>
      <c r="B652" s="4"/>
      <c r="C652" s="4"/>
      <c r="D652" s="4"/>
      <c r="E652" s="4"/>
      <c r="F652" s="4"/>
    </row>
    <row r="653" spans="1:6" ht="15.75" x14ac:dyDescent="0.3">
      <c r="A653" s="4"/>
      <c r="B653" s="4"/>
      <c r="C653" s="4"/>
      <c r="D653" s="4"/>
      <c r="E653" s="4"/>
      <c r="F653" s="4"/>
    </row>
    <row r="654" spans="1:6" ht="15.75" x14ac:dyDescent="0.3">
      <c r="A654" s="4"/>
      <c r="B654" s="4"/>
      <c r="C654" s="4"/>
      <c r="D654" s="4"/>
      <c r="E654" s="4"/>
      <c r="F654" s="4"/>
    </row>
    <row r="655" spans="1:6" ht="15.75" x14ac:dyDescent="0.3">
      <c r="A655" s="4"/>
      <c r="B655" s="4"/>
      <c r="C655" s="4"/>
      <c r="D655" s="4"/>
      <c r="E655" s="4"/>
      <c r="F655" s="4"/>
    </row>
    <row r="656" spans="1:6" ht="15.75" x14ac:dyDescent="0.3">
      <c r="A656" s="4"/>
      <c r="B656" s="4"/>
      <c r="C656" s="4"/>
      <c r="D656" s="4"/>
      <c r="E656" s="4"/>
      <c r="F656" s="4"/>
    </row>
    <row r="657" spans="1:6" ht="15.75" x14ac:dyDescent="0.3">
      <c r="A657" s="4"/>
      <c r="B657" s="4"/>
      <c r="C657" s="4"/>
      <c r="D657" s="4"/>
      <c r="E657" s="4"/>
      <c r="F657" s="4"/>
    </row>
    <row r="658" spans="1:6" ht="15.75" x14ac:dyDescent="0.3">
      <c r="A658" s="4"/>
      <c r="B658" s="4"/>
      <c r="C658" s="4"/>
      <c r="D658" s="4"/>
      <c r="E658" s="4"/>
      <c r="F658" s="4"/>
    </row>
    <row r="659" spans="1:6" ht="15.75" x14ac:dyDescent="0.3">
      <c r="A659" s="4"/>
      <c r="B659" s="4"/>
      <c r="C659" s="4"/>
      <c r="D659" s="4"/>
      <c r="E659" s="4"/>
      <c r="F659" s="4"/>
    </row>
    <row r="660" spans="1:6" ht="15.75" x14ac:dyDescent="0.3">
      <c r="A660" s="4"/>
      <c r="B660" s="4"/>
      <c r="C660" s="4"/>
      <c r="D660" s="4"/>
      <c r="E660" s="4"/>
      <c r="F660" s="4"/>
    </row>
    <row r="661" spans="1:6" ht="15.75" x14ac:dyDescent="0.3">
      <c r="A661" s="4"/>
      <c r="B661" s="4"/>
      <c r="C661" s="4"/>
      <c r="D661" s="4"/>
      <c r="E661" s="4"/>
      <c r="F661" s="4"/>
    </row>
    <row r="662" spans="1:6" ht="15.75" x14ac:dyDescent="0.3">
      <c r="A662" s="4"/>
      <c r="B662" s="4"/>
      <c r="C662" s="4"/>
      <c r="D662" s="4"/>
      <c r="E662" s="4"/>
      <c r="F662" s="4"/>
    </row>
    <row r="663" spans="1:6" ht="15.75" x14ac:dyDescent="0.3">
      <c r="A663" s="4"/>
      <c r="B663" s="4"/>
      <c r="C663" s="4"/>
      <c r="D663" s="4"/>
      <c r="E663" s="4"/>
      <c r="F663" s="4"/>
    </row>
    <row r="664" spans="1:6" ht="15.75" x14ac:dyDescent="0.3">
      <c r="A664" s="4"/>
      <c r="B664" s="4"/>
      <c r="C664" s="4"/>
      <c r="D664" s="4"/>
      <c r="E664" s="4"/>
      <c r="F664" s="4"/>
    </row>
    <row r="665" spans="1:6" ht="15.75" x14ac:dyDescent="0.3">
      <c r="A665" s="4"/>
      <c r="B665" s="4"/>
      <c r="C665" s="4"/>
      <c r="D665" s="4"/>
      <c r="E665" s="4"/>
      <c r="F665" s="4"/>
    </row>
    <row r="666" spans="1:6" ht="15.75" x14ac:dyDescent="0.3">
      <c r="A666" s="4"/>
      <c r="B666" s="4"/>
      <c r="C666" s="4"/>
      <c r="D666" s="4"/>
      <c r="E666" s="4"/>
      <c r="F666" s="4"/>
    </row>
    <row r="667" spans="1:6" ht="15.75" x14ac:dyDescent="0.3">
      <c r="A667" s="4"/>
      <c r="B667" s="4"/>
      <c r="C667" s="4"/>
      <c r="D667" s="4"/>
      <c r="E667" s="4"/>
      <c r="F667" s="4"/>
    </row>
    <row r="668" spans="1:6" ht="15.75" x14ac:dyDescent="0.3">
      <c r="A668" s="4"/>
      <c r="B668" s="4"/>
      <c r="C668" s="4"/>
      <c r="D668" s="4"/>
      <c r="E668" s="4"/>
      <c r="F668" s="4"/>
    </row>
    <row r="669" spans="1:6" ht="15.75" x14ac:dyDescent="0.3">
      <c r="A669" s="4"/>
      <c r="B669" s="4"/>
      <c r="C669" s="4"/>
      <c r="D669" s="4"/>
      <c r="E669" s="4"/>
      <c r="F669" s="4"/>
    </row>
    <row r="670" spans="1:6" ht="15.75" x14ac:dyDescent="0.3">
      <c r="A670" s="4"/>
      <c r="B670" s="4"/>
      <c r="C670" s="4"/>
      <c r="D670" s="4"/>
      <c r="E670" s="4"/>
      <c r="F670" s="4"/>
    </row>
    <row r="671" spans="1:6" ht="15.75" x14ac:dyDescent="0.3">
      <c r="A671" s="4"/>
      <c r="B671" s="4"/>
      <c r="C671" s="4"/>
      <c r="D671" s="4"/>
      <c r="E671" s="4"/>
      <c r="F671" s="4"/>
    </row>
    <row r="672" spans="1:6" ht="15.75" x14ac:dyDescent="0.3">
      <c r="A672" s="4"/>
      <c r="B672" s="4"/>
      <c r="C672" s="4"/>
      <c r="D672" s="4"/>
      <c r="E672" s="4"/>
      <c r="F672" s="4"/>
    </row>
    <row r="673" spans="1:6" ht="15.75" x14ac:dyDescent="0.3">
      <c r="A673" s="4"/>
      <c r="B673" s="4"/>
      <c r="C673" s="4"/>
      <c r="D673" s="4"/>
      <c r="E673" s="4"/>
      <c r="F673" s="4"/>
    </row>
    <row r="674" spans="1:6" ht="15.75" x14ac:dyDescent="0.3">
      <c r="A674" s="4"/>
      <c r="B674" s="4"/>
      <c r="C674" s="4"/>
      <c r="D674" s="4"/>
      <c r="E674" s="4"/>
      <c r="F674" s="4"/>
    </row>
    <row r="675" spans="1:6" ht="15.75" x14ac:dyDescent="0.3">
      <c r="A675" s="4"/>
      <c r="B675" s="4"/>
      <c r="C675" s="4"/>
      <c r="D675" s="4"/>
      <c r="E675" s="4"/>
      <c r="F675" s="4"/>
    </row>
    <row r="676" spans="1:6" ht="15.75" x14ac:dyDescent="0.3">
      <c r="A676" s="4"/>
      <c r="B676" s="4"/>
      <c r="C676" s="4"/>
      <c r="D676" s="4"/>
      <c r="E676" s="4"/>
      <c r="F676" s="4"/>
    </row>
    <row r="677" spans="1:6" ht="15.75" x14ac:dyDescent="0.3">
      <c r="A677" s="4"/>
      <c r="B677" s="4"/>
      <c r="C677" s="4"/>
      <c r="D677" s="4"/>
      <c r="E677" s="4"/>
      <c r="F677" s="4"/>
    </row>
    <row r="678" spans="1:6" ht="15.75" x14ac:dyDescent="0.3">
      <c r="A678" s="4"/>
      <c r="B678" s="4"/>
      <c r="C678" s="4"/>
      <c r="D678" s="4"/>
      <c r="E678" s="4"/>
      <c r="F678" s="4"/>
    </row>
    <row r="679" spans="1:6" ht="15.75" x14ac:dyDescent="0.3">
      <c r="A679" s="4"/>
      <c r="B679" s="4"/>
      <c r="C679" s="4"/>
      <c r="D679" s="4"/>
      <c r="E679" s="4"/>
      <c r="F679" s="4"/>
    </row>
    <row r="680" spans="1:6" ht="15.75" x14ac:dyDescent="0.3">
      <c r="A680" s="4"/>
      <c r="B680" s="4"/>
      <c r="C680" s="4"/>
      <c r="D680" s="4"/>
      <c r="E680" s="4"/>
      <c r="F680" s="4"/>
    </row>
    <row r="681" spans="1:6" ht="15.75" x14ac:dyDescent="0.3">
      <c r="A681" s="4"/>
      <c r="B681" s="4"/>
      <c r="C681" s="4"/>
      <c r="D681" s="4"/>
      <c r="E681" s="4"/>
      <c r="F681" s="4"/>
    </row>
    <row r="682" spans="1:6" ht="15.75" x14ac:dyDescent="0.3">
      <c r="A682" s="4"/>
      <c r="B682" s="4"/>
      <c r="C682" s="4"/>
      <c r="D682" s="4"/>
      <c r="E682" s="4"/>
      <c r="F682" s="4"/>
    </row>
    <row r="683" spans="1:6" ht="15.75" x14ac:dyDescent="0.3">
      <c r="A683" s="4"/>
      <c r="B683" s="4"/>
      <c r="C683" s="4"/>
      <c r="D683" s="4"/>
      <c r="E683" s="4"/>
      <c r="F683" s="4"/>
    </row>
    <row r="684" spans="1:6" ht="15.75" x14ac:dyDescent="0.3">
      <c r="A684" s="4"/>
      <c r="B684" s="4"/>
      <c r="C684" s="4"/>
      <c r="D684" s="4"/>
      <c r="E684" s="4"/>
      <c r="F684" s="4"/>
    </row>
    <row r="685" spans="1:6" ht="15.75" x14ac:dyDescent="0.3">
      <c r="A685" s="4"/>
      <c r="B685" s="4"/>
      <c r="C685" s="4"/>
      <c r="D685" s="4"/>
      <c r="E685" s="4"/>
      <c r="F685" s="4"/>
    </row>
    <row r="686" spans="1:6" ht="15.75" x14ac:dyDescent="0.3">
      <c r="A686" s="4"/>
      <c r="B686" s="4"/>
      <c r="C686" s="4"/>
      <c r="D686" s="4"/>
      <c r="E686" s="4"/>
      <c r="F686" s="4"/>
    </row>
    <row r="687" spans="1:6" ht="15.75" x14ac:dyDescent="0.3">
      <c r="A687" s="4"/>
      <c r="B687" s="4"/>
      <c r="C687" s="4"/>
      <c r="D687" s="4"/>
      <c r="E687" s="4"/>
      <c r="F687" s="4"/>
    </row>
    <row r="688" spans="1:6" ht="15.75" x14ac:dyDescent="0.3">
      <c r="A688" s="4"/>
      <c r="B688" s="4"/>
      <c r="C688" s="4"/>
      <c r="D688" s="4"/>
      <c r="E688" s="4"/>
      <c r="F688" s="4"/>
    </row>
    <row r="689" spans="1:6" ht="15.75" x14ac:dyDescent="0.3">
      <c r="A689" s="4"/>
      <c r="B689" s="4"/>
      <c r="C689" s="4"/>
      <c r="D689" s="4"/>
      <c r="E689" s="4"/>
      <c r="F689" s="4"/>
    </row>
    <row r="690" spans="1:6" ht="15.75" x14ac:dyDescent="0.3">
      <c r="A690" s="4"/>
      <c r="B690" s="4"/>
      <c r="C690" s="4"/>
      <c r="D690" s="4"/>
      <c r="E690" s="4"/>
      <c r="F690" s="4"/>
    </row>
    <row r="691" spans="1:6" ht="15.75" x14ac:dyDescent="0.3">
      <c r="A691" s="4"/>
      <c r="B691" s="4"/>
      <c r="C691" s="4"/>
      <c r="D691" s="4"/>
      <c r="E691" s="4"/>
      <c r="F691" s="4"/>
    </row>
    <row r="692" spans="1:6" ht="15.75" x14ac:dyDescent="0.3">
      <c r="A692" s="4"/>
      <c r="B692" s="4"/>
      <c r="C692" s="4"/>
      <c r="D692" s="4"/>
      <c r="E692" s="4"/>
      <c r="F692" s="4"/>
    </row>
    <row r="693" spans="1:6" ht="15.75" x14ac:dyDescent="0.3">
      <c r="A693" s="4"/>
      <c r="B693" s="4"/>
      <c r="C693" s="4"/>
      <c r="D693" s="4"/>
      <c r="E693" s="4"/>
      <c r="F693" s="4"/>
    </row>
    <row r="694" spans="1:6" ht="15.75" x14ac:dyDescent="0.3">
      <c r="A694" s="4"/>
      <c r="B694" s="4"/>
      <c r="C694" s="4"/>
      <c r="D694" s="4"/>
      <c r="E694" s="4"/>
      <c r="F694" s="4"/>
    </row>
    <row r="695" spans="1:6" ht="15.75" x14ac:dyDescent="0.3">
      <c r="A695" s="4"/>
      <c r="B695" s="4"/>
      <c r="C695" s="4"/>
      <c r="D695" s="4"/>
      <c r="E695" s="4"/>
      <c r="F695" s="4"/>
    </row>
    <row r="696" spans="1:6" ht="15.75" x14ac:dyDescent="0.3">
      <c r="A696" s="4"/>
      <c r="B696" s="4"/>
      <c r="C696" s="4"/>
      <c r="D696" s="4"/>
      <c r="E696" s="4"/>
      <c r="F696" s="4"/>
    </row>
    <row r="697" spans="1:6" ht="15.75" x14ac:dyDescent="0.3">
      <c r="A697" s="4"/>
      <c r="B697" s="4"/>
      <c r="C697" s="4"/>
      <c r="D697" s="4"/>
      <c r="E697" s="4"/>
      <c r="F697" s="4"/>
    </row>
    <row r="698" spans="1:6" ht="15.75" x14ac:dyDescent="0.3">
      <c r="A698" s="4"/>
      <c r="B698" s="4"/>
      <c r="C698" s="4"/>
      <c r="D698" s="4"/>
      <c r="E698" s="4"/>
      <c r="F698" s="4"/>
    </row>
    <row r="699" spans="1:6" ht="15.75" x14ac:dyDescent="0.3">
      <c r="A699" s="4"/>
      <c r="B699" s="4"/>
      <c r="C699" s="4"/>
      <c r="D699" s="4"/>
      <c r="E699" s="4"/>
      <c r="F699" s="4"/>
    </row>
    <row r="700" spans="1:6" ht="15.75" x14ac:dyDescent="0.3">
      <c r="A700" s="4"/>
      <c r="B700" s="4"/>
      <c r="C700" s="4"/>
      <c r="D700" s="4"/>
      <c r="E700" s="4"/>
      <c r="F700" s="4"/>
    </row>
    <row r="701" spans="1:6" ht="15.75" x14ac:dyDescent="0.3">
      <c r="A701" s="4"/>
      <c r="B701" s="4"/>
      <c r="C701" s="4"/>
      <c r="D701" s="4"/>
      <c r="E701" s="4"/>
      <c r="F701" s="4"/>
    </row>
    <row r="702" spans="1:6" ht="15.75" x14ac:dyDescent="0.3">
      <c r="A702" s="4"/>
      <c r="B702" s="4"/>
      <c r="C702" s="4"/>
      <c r="D702" s="4"/>
      <c r="E702" s="4"/>
      <c r="F702" s="4"/>
    </row>
    <row r="703" spans="1:6" ht="15.75" x14ac:dyDescent="0.3">
      <c r="A703" s="4"/>
      <c r="B703" s="4"/>
      <c r="C703" s="4"/>
      <c r="D703" s="4"/>
      <c r="E703" s="4"/>
      <c r="F703" s="4"/>
    </row>
    <row r="704" spans="1:6" ht="15.75" x14ac:dyDescent="0.3">
      <c r="A704" s="4"/>
      <c r="B704" s="4"/>
      <c r="C704" s="4"/>
      <c r="D704" s="4"/>
      <c r="E704" s="4"/>
      <c r="F704" s="4"/>
    </row>
    <row r="705" spans="1:6" ht="15.75" x14ac:dyDescent="0.3">
      <c r="A705" s="4"/>
      <c r="B705" s="4"/>
      <c r="C705" s="4"/>
      <c r="D705" s="4"/>
      <c r="E705" s="4"/>
      <c r="F705" s="4"/>
    </row>
    <row r="706" spans="1:6" ht="15.75" x14ac:dyDescent="0.3">
      <c r="A706" s="4"/>
      <c r="B706" s="4"/>
      <c r="C706" s="4"/>
      <c r="D706" s="4"/>
      <c r="E706" s="4"/>
      <c r="F706" s="4"/>
    </row>
    <row r="707" spans="1:6" ht="15.75" x14ac:dyDescent="0.3">
      <c r="A707" s="4"/>
      <c r="B707" s="4"/>
      <c r="C707" s="4"/>
      <c r="D707" s="4"/>
      <c r="E707" s="4"/>
      <c r="F707" s="4"/>
    </row>
    <row r="708" spans="1:6" ht="15.75" x14ac:dyDescent="0.3">
      <c r="A708" s="4"/>
      <c r="B708" s="4"/>
      <c r="C708" s="4"/>
      <c r="D708" s="4"/>
      <c r="E708" s="4"/>
      <c r="F708" s="4"/>
    </row>
    <row r="709" spans="1:6" ht="15.75" x14ac:dyDescent="0.3">
      <c r="A709" s="4"/>
      <c r="B709" s="4"/>
      <c r="C709" s="4"/>
      <c r="D709" s="4"/>
      <c r="E709" s="4"/>
      <c r="F709" s="4"/>
    </row>
    <row r="710" spans="1:6" ht="15.75" x14ac:dyDescent="0.3">
      <c r="A710" s="4"/>
      <c r="B710" s="4"/>
      <c r="C710" s="4"/>
      <c r="D710" s="4"/>
      <c r="E710" s="4"/>
      <c r="F710" s="4"/>
    </row>
    <row r="711" spans="1:6" ht="15.75" x14ac:dyDescent="0.3">
      <c r="A711" s="4"/>
      <c r="B711" s="4"/>
      <c r="C711" s="4"/>
      <c r="D711" s="4"/>
      <c r="E711" s="4"/>
      <c r="F711" s="4"/>
    </row>
    <row r="712" spans="1:6" ht="15.75" x14ac:dyDescent="0.3">
      <c r="A712" s="4"/>
      <c r="B712" s="4"/>
      <c r="C712" s="4"/>
      <c r="D712" s="4"/>
      <c r="E712" s="4"/>
      <c r="F712" s="4"/>
    </row>
    <row r="713" spans="1:6" ht="15.75" x14ac:dyDescent="0.3">
      <c r="A713" s="4"/>
      <c r="B713" s="4"/>
      <c r="C713" s="4"/>
      <c r="D713" s="4"/>
      <c r="E713" s="4"/>
      <c r="F713" s="4"/>
    </row>
    <row r="714" spans="1:6" ht="15.75" x14ac:dyDescent="0.3">
      <c r="A714" s="4"/>
      <c r="B714" s="4"/>
      <c r="C714" s="4"/>
      <c r="D714" s="4"/>
      <c r="E714" s="4"/>
      <c r="F714" s="4"/>
    </row>
    <row r="715" spans="1:6" ht="15.75" x14ac:dyDescent="0.3">
      <c r="A715" s="4"/>
      <c r="B715" s="4"/>
      <c r="C715" s="4"/>
      <c r="D715" s="4"/>
      <c r="E715" s="4"/>
      <c r="F715" s="4"/>
    </row>
    <row r="716" spans="1:6" ht="15.75" x14ac:dyDescent="0.3">
      <c r="A716" s="4"/>
      <c r="B716" s="4"/>
      <c r="C716" s="4"/>
      <c r="D716" s="4"/>
      <c r="E716" s="4"/>
      <c r="F716" s="4"/>
    </row>
    <row r="717" spans="1:6" ht="15.75" x14ac:dyDescent="0.3">
      <c r="A717" s="4"/>
      <c r="B717" s="4"/>
      <c r="C717" s="4"/>
      <c r="D717" s="4"/>
      <c r="E717" s="4"/>
      <c r="F717" s="4"/>
    </row>
    <row r="718" spans="1:6" ht="15.75" x14ac:dyDescent="0.3">
      <c r="A718" s="4"/>
      <c r="B718" s="4"/>
      <c r="C718" s="4"/>
      <c r="D718" s="4"/>
      <c r="E718" s="4"/>
      <c r="F718" s="4"/>
    </row>
    <row r="719" spans="1:6" ht="15.75" x14ac:dyDescent="0.3">
      <c r="A719" s="4"/>
      <c r="B719" s="4"/>
      <c r="C719" s="4"/>
      <c r="D719" s="4"/>
      <c r="E719" s="4"/>
      <c r="F719" s="4"/>
    </row>
    <row r="720" spans="1:6" ht="15.75" x14ac:dyDescent="0.3">
      <c r="A720" s="4"/>
      <c r="B720" s="4"/>
      <c r="C720" s="4"/>
      <c r="D720" s="4"/>
      <c r="E720" s="4"/>
      <c r="F720" s="4"/>
    </row>
    <row r="721" spans="1:6" ht="15.75" x14ac:dyDescent="0.3">
      <c r="A721" s="4"/>
      <c r="B721" s="4"/>
      <c r="C721" s="4"/>
      <c r="D721" s="4"/>
      <c r="E721" s="4"/>
      <c r="F721" s="4"/>
    </row>
    <row r="722" spans="1:6" ht="15.75" x14ac:dyDescent="0.3">
      <c r="A722" s="4"/>
      <c r="B722" s="4"/>
      <c r="C722" s="4"/>
      <c r="D722" s="4"/>
      <c r="E722" s="4"/>
      <c r="F722" s="4"/>
    </row>
    <row r="723" spans="1:6" ht="15.75" x14ac:dyDescent="0.3">
      <c r="A723" s="4"/>
      <c r="B723" s="4"/>
      <c r="C723" s="4"/>
      <c r="D723" s="4"/>
      <c r="E723" s="4"/>
      <c r="F723" s="4"/>
    </row>
    <row r="724" spans="1:6" ht="15.75" x14ac:dyDescent="0.3">
      <c r="A724" s="4"/>
      <c r="B724" s="4"/>
      <c r="C724" s="4"/>
      <c r="D724" s="4"/>
      <c r="E724" s="4"/>
      <c r="F724" s="4"/>
    </row>
    <row r="725" spans="1:6" ht="15.75" x14ac:dyDescent="0.3">
      <c r="A725" s="4"/>
      <c r="B725" s="4"/>
      <c r="C725" s="4"/>
      <c r="D725" s="4"/>
      <c r="E725" s="4"/>
      <c r="F725" s="4"/>
    </row>
    <row r="726" spans="1:6" ht="15.75" x14ac:dyDescent="0.3">
      <c r="A726" s="4"/>
      <c r="B726" s="4"/>
      <c r="C726" s="4"/>
      <c r="D726" s="4"/>
      <c r="E726" s="4"/>
      <c r="F726" s="4"/>
    </row>
    <row r="727" spans="1:6" ht="15.75" x14ac:dyDescent="0.3">
      <c r="A727" s="4"/>
      <c r="B727" s="4"/>
      <c r="C727" s="4"/>
      <c r="D727" s="4"/>
      <c r="E727" s="4"/>
      <c r="F727" s="4"/>
    </row>
    <row r="728" spans="1:6" ht="15.75" x14ac:dyDescent="0.3">
      <c r="A728" s="4"/>
      <c r="B728" s="4"/>
      <c r="C728" s="4"/>
      <c r="D728" s="4"/>
      <c r="E728" s="4"/>
      <c r="F728" s="4"/>
    </row>
    <row r="729" spans="1:6" ht="15.75" x14ac:dyDescent="0.3">
      <c r="A729" s="4"/>
      <c r="B729" s="4"/>
      <c r="C729" s="4"/>
      <c r="D729" s="4"/>
      <c r="E729" s="4"/>
      <c r="F729" s="4"/>
    </row>
    <row r="730" spans="1:6" ht="15.75" x14ac:dyDescent="0.3">
      <c r="A730" s="4"/>
      <c r="B730" s="4"/>
      <c r="C730" s="4"/>
      <c r="D730" s="4"/>
      <c r="E730" s="4"/>
      <c r="F730" s="4"/>
    </row>
    <row r="731" spans="1:6" ht="15.75" x14ac:dyDescent="0.3">
      <c r="A731" s="4"/>
      <c r="B731" s="4"/>
      <c r="C731" s="4"/>
      <c r="D731" s="4"/>
      <c r="E731" s="4"/>
      <c r="F731" s="4"/>
    </row>
    <row r="732" spans="1:6" ht="15.75" x14ac:dyDescent="0.3">
      <c r="A732" s="4"/>
      <c r="B732" s="4"/>
      <c r="C732" s="4"/>
      <c r="D732" s="4"/>
      <c r="E732" s="4"/>
      <c r="F732" s="4"/>
    </row>
    <row r="733" spans="1:6" ht="15.75" x14ac:dyDescent="0.3">
      <c r="A733" s="4"/>
      <c r="B733" s="4"/>
      <c r="C733" s="4"/>
      <c r="D733" s="4"/>
      <c r="E733" s="4"/>
      <c r="F733" s="4"/>
    </row>
    <row r="734" spans="1:6" ht="15.75" x14ac:dyDescent="0.3">
      <c r="A734" s="4"/>
      <c r="B734" s="4"/>
      <c r="C734" s="4"/>
      <c r="D734" s="4"/>
      <c r="E734" s="4"/>
      <c r="F734" s="4"/>
    </row>
    <row r="735" spans="1:6" ht="15.75" x14ac:dyDescent="0.3">
      <c r="A735" s="4"/>
      <c r="B735" s="4"/>
      <c r="C735" s="4"/>
      <c r="D735" s="4"/>
      <c r="E735" s="4"/>
      <c r="F735" s="4"/>
    </row>
    <row r="736" spans="1:6" ht="15.75" x14ac:dyDescent="0.3">
      <c r="A736" s="4"/>
      <c r="B736" s="4"/>
      <c r="C736" s="4"/>
      <c r="D736" s="4"/>
      <c r="E736" s="4"/>
      <c r="F736" s="4"/>
    </row>
    <row r="737" spans="1:6" ht="15.75" x14ac:dyDescent="0.3">
      <c r="A737" s="4"/>
      <c r="B737" s="4"/>
      <c r="C737" s="4"/>
      <c r="D737" s="4"/>
      <c r="E737" s="4"/>
      <c r="F737" s="4"/>
    </row>
    <row r="738" spans="1:6" ht="15.75" x14ac:dyDescent="0.3">
      <c r="A738" s="4"/>
      <c r="B738" s="4"/>
      <c r="C738" s="4"/>
      <c r="D738" s="4"/>
      <c r="E738" s="4"/>
      <c r="F738" s="4"/>
    </row>
    <row r="739" spans="1:6" ht="15.75" x14ac:dyDescent="0.3">
      <c r="A739" s="4"/>
      <c r="B739" s="4"/>
      <c r="C739" s="4"/>
      <c r="D739" s="4"/>
      <c r="E739" s="4"/>
      <c r="F739" s="4"/>
    </row>
    <row r="740" spans="1:6" ht="15.75" x14ac:dyDescent="0.3">
      <c r="A740" s="4"/>
      <c r="B740" s="4"/>
      <c r="C740" s="4"/>
      <c r="D740" s="4"/>
      <c r="E740" s="4"/>
      <c r="F740" s="4"/>
    </row>
    <row r="741" spans="1:6" ht="15.75" x14ac:dyDescent="0.3">
      <c r="A741" s="4"/>
      <c r="B741" s="4"/>
      <c r="C741" s="4"/>
      <c r="D741" s="4"/>
      <c r="E741" s="4"/>
      <c r="F741" s="4"/>
    </row>
    <row r="742" spans="1:6" ht="15.75" x14ac:dyDescent="0.3">
      <c r="A742" s="4"/>
      <c r="B742" s="4"/>
      <c r="C742" s="4"/>
      <c r="D742" s="4"/>
      <c r="E742" s="4"/>
      <c r="F742" s="4"/>
    </row>
    <row r="743" spans="1:6" ht="15.75" x14ac:dyDescent="0.3">
      <c r="A743" s="4"/>
      <c r="B743" s="4"/>
      <c r="C743" s="4"/>
      <c r="D743" s="4"/>
      <c r="E743" s="4"/>
      <c r="F743" s="4"/>
    </row>
    <row r="744" spans="1:6" ht="15.75" x14ac:dyDescent="0.3">
      <c r="A744" s="4"/>
      <c r="B744" s="4"/>
      <c r="C744" s="4"/>
      <c r="D744" s="4"/>
      <c r="E744" s="4"/>
      <c r="F744" s="4"/>
    </row>
    <row r="745" spans="1:6" ht="15.75" x14ac:dyDescent="0.3">
      <c r="A745" s="4"/>
      <c r="B745" s="4"/>
      <c r="C745" s="4"/>
      <c r="D745" s="4"/>
      <c r="E745" s="4"/>
      <c r="F745" s="4"/>
    </row>
    <row r="746" spans="1:6" ht="15.75" x14ac:dyDescent="0.3">
      <c r="A746" s="4"/>
      <c r="B746" s="4"/>
      <c r="C746" s="4"/>
      <c r="D746" s="4"/>
      <c r="E746" s="4"/>
      <c r="F746" s="4"/>
    </row>
    <row r="747" spans="1:6" ht="15.75" x14ac:dyDescent="0.3">
      <c r="A747" s="4"/>
      <c r="B747" s="4"/>
      <c r="C747" s="4"/>
      <c r="D747" s="4"/>
      <c r="E747" s="4"/>
      <c r="F747" s="4"/>
    </row>
    <row r="748" spans="1:6" ht="15.75" x14ac:dyDescent="0.3">
      <c r="A748" s="4"/>
      <c r="B748" s="4"/>
      <c r="C748" s="4"/>
      <c r="D748" s="4"/>
      <c r="E748" s="4"/>
      <c r="F748" s="4"/>
    </row>
    <row r="749" spans="1:6" ht="15.75" x14ac:dyDescent="0.3">
      <c r="A749" s="4"/>
      <c r="B749" s="4"/>
      <c r="C749" s="4"/>
      <c r="D749" s="4"/>
      <c r="E749" s="4"/>
      <c r="F749" s="4"/>
    </row>
    <row r="750" spans="1:6" ht="15.75" x14ac:dyDescent="0.3">
      <c r="A750" s="4"/>
      <c r="B750" s="4"/>
      <c r="C750" s="4"/>
      <c r="D750" s="4"/>
      <c r="E750" s="4"/>
      <c r="F750" s="4"/>
    </row>
    <row r="751" spans="1:6" ht="15.75" x14ac:dyDescent="0.3">
      <c r="A751" s="4"/>
      <c r="B751" s="4"/>
      <c r="C751" s="4"/>
      <c r="D751" s="4"/>
      <c r="E751" s="4"/>
      <c r="F751" s="4"/>
    </row>
    <row r="752" spans="1:6" ht="15.75" x14ac:dyDescent="0.3">
      <c r="A752" s="4"/>
      <c r="B752" s="4"/>
      <c r="C752" s="4"/>
      <c r="D752" s="4"/>
      <c r="E752" s="4"/>
      <c r="F752" s="4"/>
    </row>
    <row r="753" spans="1:6" ht="15.75" x14ac:dyDescent="0.3">
      <c r="A753" s="4"/>
      <c r="B753" s="4"/>
      <c r="C753" s="4"/>
      <c r="D753" s="4"/>
      <c r="E753" s="4"/>
      <c r="F753" s="4"/>
    </row>
    <row r="754" spans="1:6" ht="15.75" x14ac:dyDescent="0.3">
      <c r="A754" s="4"/>
      <c r="B754" s="4"/>
      <c r="C754" s="4"/>
      <c r="D754" s="4"/>
      <c r="E754" s="4"/>
      <c r="F754" s="4"/>
    </row>
    <row r="755" spans="1:6" ht="15.75" x14ac:dyDescent="0.3">
      <c r="A755" s="4"/>
      <c r="B755" s="4"/>
      <c r="C755" s="4"/>
      <c r="D755" s="4"/>
      <c r="E755" s="4"/>
      <c r="F755" s="4"/>
    </row>
    <row r="756" spans="1:6" ht="15.75" x14ac:dyDescent="0.3">
      <c r="A756" s="4"/>
      <c r="B756" s="4"/>
      <c r="C756" s="4"/>
      <c r="D756" s="4"/>
      <c r="E756" s="4"/>
      <c r="F756" s="4"/>
    </row>
    <row r="757" spans="1:6" ht="15.75" x14ac:dyDescent="0.3">
      <c r="A757" s="4"/>
      <c r="B757" s="4"/>
      <c r="C757" s="4"/>
      <c r="D757" s="4"/>
      <c r="E757" s="4"/>
      <c r="F757" s="4"/>
    </row>
    <row r="758" spans="1:6" ht="15.75" x14ac:dyDescent="0.3">
      <c r="A758" s="4"/>
      <c r="B758" s="4"/>
      <c r="C758" s="4"/>
      <c r="D758" s="4"/>
      <c r="E758" s="4"/>
      <c r="F758" s="4"/>
    </row>
    <row r="759" spans="1:6" ht="15.75" x14ac:dyDescent="0.3">
      <c r="A759" s="4"/>
      <c r="B759" s="4"/>
      <c r="C759" s="4"/>
      <c r="D759" s="4"/>
      <c r="E759" s="4"/>
      <c r="F759" s="4"/>
    </row>
    <row r="760" spans="1:6" ht="15.75" x14ac:dyDescent="0.3">
      <c r="A760" s="4"/>
      <c r="B760" s="4"/>
      <c r="C760" s="4"/>
      <c r="D760" s="4"/>
      <c r="E760" s="4"/>
      <c r="F760" s="4"/>
    </row>
    <row r="761" spans="1:6" ht="15.75" x14ac:dyDescent="0.3">
      <c r="A761" s="4"/>
      <c r="B761" s="4"/>
      <c r="C761" s="4"/>
      <c r="D761" s="4"/>
      <c r="E761" s="4"/>
      <c r="F761" s="4"/>
    </row>
    <row r="762" spans="1:6" ht="15.75" x14ac:dyDescent="0.3">
      <c r="A762" s="4"/>
      <c r="B762" s="4"/>
      <c r="C762" s="4"/>
      <c r="D762" s="4"/>
      <c r="E762" s="4"/>
      <c r="F762" s="4"/>
    </row>
    <row r="763" spans="1:6" ht="15.75" x14ac:dyDescent="0.3">
      <c r="A763" s="4"/>
      <c r="B763" s="4"/>
      <c r="C763" s="4"/>
      <c r="D763" s="4"/>
      <c r="E763" s="4"/>
      <c r="F763" s="4"/>
    </row>
    <row r="764" spans="1:6" ht="15.75" x14ac:dyDescent="0.3">
      <c r="A764" s="4"/>
      <c r="B764" s="4"/>
      <c r="C764" s="4"/>
      <c r="D764" s="4"/>
      <c r="E764" s="4"/>
      <c r="F764" s="4"/>
    </row>
    <row r="765" spans="1:6" ht="15.75" x14ac:dyDescent="0.3">
      <c r="A765" s="4"/>
      <c r="B765" s="4"/>
      <c r="C765" s="4"/>
      <c r="D765" s="4"/>
      <c r="E765" s="4"/>
      <c r="F765" s="4"/>
    </row>
    <row r="766" spans="1:6" ht="15.75" x14ac:dyDescent="0.3">
      <c r="A766" s="4"/>
      <c r="B766" s="4"/>
      <c r="C766" s="4"/>
      <c r="D766" s="4"/>
      <c r="E766" s="4"/>
      <c r="F766" s="4"/>
    </row>
    <row r="767" spans="1:6" ht="15.75" x14ac:dyDescent="0.3">
      <c r="A767" s="4"/>
      <c r="B767" s="4"/>
      <c r="C767" s="4"/>
      <c r="D767" s="4"/>
      <c r="E767" s="4"/>
      <c r="F767" s="4"/>
    </row>
    <row r="768" spans="1:6" ht="15.75" x14ac:dyDescent="0.3">
      <c r="A768" s="4"/>
      <c r="B768" s="4"/>
      <c r="C768" s="4"/>
      <c r="D768" s="4"/>
      <c r="E768" s="4"/>
      <c r="F768" s="4"/>
    </row>
    <row r="769" spans="1:6" ht="15.75" x14ac:dyDescent="0.3">
      <c r="A769" s="4"/>
      <c r="B769" s="4"/>
      <c r="C769" s="4"/>
      <c r="D769" s="4"/>
      <c r="E769" s="4"/>
      <c r="F769" s="4"/>
    </row>
    <row r="770" spans="1:6" ht="15.75" x14ac:dyDescent="0.3">
      <c r="A770" s="4"/>
      <c r="B770" s="4"/>
      <c r="C770" s="4"/>
      <c r="D770" s="4"/>
      <c r="E770" s="4"/>
      <c r="F770" s="4"/>
    </row>
    <row r="771" spans="1:6" ht="15.75" x14ac:dyDescent="0.3">
      <c r="A771" s="4"/>
      <c r="B771" s="4"/>
      <c r="C771" s="4"/>
      <c r="D771" s="4"/>
      <c r="E771" s="4"/>
      <c r="F771" s="4"/>
    </row>
    <row r="772" spans="1:6" ht="15.75" x14ac:dyDescent="0.3">
      <c r="A772" s="4"/>
      <c r="B772" s="4"/>
      <c r="C772" s="4"/>
      <c r="D772" s="4"/>
      <c r="E772" s="4"/>
      <c r="F772" s="4"/>
    </row>
    <row r="773" spans="1:6" ht="15.75" x14ac:dyDescent="0.3">
      <c r="A773" s="4"/>
      <c r="B773" s="4"/>
      <c r="C773" s="4"/>
      <c r="D773" s="4"/>
      <c r="E773" s="4"/>
      <c r="F773" s="4"/>
    </row>
    <row r="774" spans="1:6" ht="15.75" x14ac:dyDescent="0.3">
      <c r="A774" s="4"/>
      <c r="B774" s="4"/>
      <c r="C774" s="4"/>
      <c r="D774" s="4"/>
      <c r="E774" s="4"/>
      <c r="F774" s="4"/>
    </row>
    <row r="775" spans="1:6" ht="15.75" x14ac:dyDescent="0.3">
      <c r="A775" s="4"/>
      <c r="B775" s="4"/>
      <c r="C775" s="4"/>
      <c r="D775" s="4"/>
      <c r="E775" s="4"/>
      <c r="F775" s="4"/>
    </row>
    <row r="776" spans="1:6" ht="15.75" x14ac:dyDescent="0.3">
      <c r="A776" s="4"/>
      <c r="B776" s="4"/>
      <c r="C776" s="4"/>
      <c r="D776" s="4"/>
      <c r="E776" s="4"/>
      <c r="F776" s="4"/>
    </row>
    <row r="777" spans="1:6" ht="15.75" x14ac:dyDescent="0.3">
      <c r="A777" s="4"/>
      <c r="B777" s="4"/>
      <c r="C777" s="4"/>
      <c r="D777" s="4"/>
      <c r="E777" s="4"/>
      <c r="F777" s="4"/>
    </row>
    <row r="778" spans="1:6" ht="15.75" x14ac:dyDescent="0.3">
      <c r="A778" s="4"/>
      <c r="B778" s="4"/>
      <c r="C778" s="4"/>
      <c r="D778" s="4"/>
      <c r="E778" s="4"/>
      <c r="F778" s="4"/>
    </row>
    <row r="779" spans="1:6" ht="15.75" x14ac:dyDescent="0.3">
      <c r="A779" s="4"/>
      <c r="B779" s="4"/>
      <c r="C779" s="4"/>
      <c r="D779" s="4"/>
      <c r="E779" s="4"/>
      <c r="F779" s="4"/>
    </row>
    <row r="780" spans="1:6" ht="15.75" x14ac:dyDescent="0.3">
      <c r="A780" s="4"/>
      <c r="B780" s="4"/>
      <c r="C780" s="4"/>
      <c r="D780" s="4"/>
      <c r="E780" s="4"/>
      <c r="F780" s="4"/>
    </row>
    <row r="781" spans="1:6" ht="15.75" x14ac:dyDescent="0.3">
      <c r="A781" s="4"/>
      <c r="B781" s="4"/>
      <c r="C781" s="4"/>
      <c r="D781" s="4"/>
      <c r="E781" s="4"/>
      <c r="F781" s="4"/>
    </row>
    <row r="782" spans="1:6" ht="15.75" x14ac:dyDescent="0.3">
      <c r="A782" s="4"/>
      <c r="B782" s="4"/>
      <c r="C782" s="4"/>
      <c r="D782" s="4"/>
      <c r="E782" s="4"/>
      <c r="F782" s="4"/>
    </row>
    <row r="783" spans="1:6" ht="15.75" x14ac:dyDescent="0.3">
      <c r="A783" s="4"/>
      <c r="B783" s="4"/>
      <c r="C783" s="4"/>
      <c r="D783" s="4"/>
      <c r="E783" s="4"/>
      <c r="F783" s="4"/>
    </row>
    <row r="784" spans="1:6" ht="15.75" x14ac:dyDescent="0.3">
      <c r="A784" s="4"/>
      <c r="B784" s="4"/>
      <c r="C784" s="4"/>
      <c r="D784" s="4"/>
      <c r="E784" s="4"/>
      <c r="F784" s="4"/>
    </row>
    <row r="785" spans="1:6" ht="15.75" x14ac:dyDescent="0.3">
      <c r="A785" s="4"/>
      <c r="B785" s="4"/>
      <c r="C785" s="4"/>
      <c r="D785" s="4"/>
      <c r="E785" s="4"/>
      <c r="F785" s="4"/>
    </row>
    <row r="786" spans="1:6" ht="15.75" x14ac:dyDescent="0.3">
      <c r="A786" s="4"/>
      <c r="B786" s="4"/>
      <c r="C786" s="4"/>
      <c r="D786" s="4"/>
      <c r="E786" s="4"/>
      <c r="F786" s="4"/>
    </row>
    <row r="787" spans="1:6" ht="15.75" x14ac:dyDescent="0.3">
      <c r="A787" s="4"/>
      <c r="B787" s="4"/>
      <c r="C787" s="4"/>
      <c r="D787" s="4"/>
      <c r="E787" s="4"/>
      <c r="F787" s="4"/>
    </row>
    <row r="788" spans="1:6" ht="15.75" x14ac:dyDescent="0.3">
      <c r="A788" s="4"/>
      <c r="B788" s="4"/>
      <c r="C788" s="4"/>
      <c r="D788" s="4"/>
      <c r="E788" s="4"/>
      <c r="F788" s="4"/>
    </row>
    <row r="789" spans="1:6" ht="15.75" x14ac:dyDescent="0.3">
      <c r="A789" s="4"/>
      <c r="B789" s="4"/>
      <c r="C789" s="4"/>
      <c r="D789" s="4"/>
      <c r="E789" s="4"/>
      <c r="F789" s="4"/>
    </row>
    <row r="790" spans="1:6" ht="15.75" x14ac:dyDescent="0.3">
      <c r="A790" s="4"/>
      <c r="B790" s="4"/>
      <c r="C790" s="4"/>
      <c r="D790" s="4"/>
      <c r="E790" s="4"/>
      <c r="F790" s="4"/>
    </row>
    <row r="791" spans="1:6" ht="15.75" x14ac:dyDescent="0.3">
      <c r="A791" s="4"/>
      <c r="B791" s="4"/>
      <c r="C791" s="4"/>
      <c r="D791" s="4"/>
      <c r="E791" s="4"/>
      <c r="F791" s="4"/>
    </row>
    <row r="792" spans="1:6" ht="15.75" x14ac:dyDescent="0.3">
      <c r="A792" s="4"/>
      <c r="B792" s="4"/>
      <c r="C792" s="4"/>
      <c r="D792" s="4"/>
      <c r="E792" s="4"/>
      <c r="F792" s="4"/>
    </row>
    <row r="793" spans="1:6" ht="15.75" x14ac:dyDescent="0.3">
      <c r="A793" s="4"/>
      <c r="B793" s="4"/>
      <c r="C793" s="4"/>
      <c r="D793" s="4"/>
      <c r="E793" s="4"/>
      <c r="F793" s="4"/>
    </row>
    <row r="794" spans="1:6" ht="15.75" x14ac:dyDescent="0.3">
      <c r="A794" s="4"/>
      <c r="B794" s="4"/>
      <c r="C794" s="4"/>
      <c r="D794" s="4"/>
      <c r="E794" s="4"/>
      <c r="F794" s="4"/>
    </row>
    <row r="795" spans="1:6" ht="15.75" x14ac:dyDescent="0.3">
      <c r="A795" s="4"/>
      <c r="B795" s="4"/>
      <c r="C795" s="4"/>
      <c r="D795" s="4"/>
      <c r="E795" s="4"/>
      <c r="F795" s="4"/>
    </row>
    <row r="796" spans="1:6" ht="15.75" x14ac:dyDescent="0.3">
      <c r="A796" s="4"/>
      <c r="B796" s="4"/>
      <c r="C796" s="4"/>
      <c r="D796" s="4"/>
      <c r="E796" s="4"/>
      <c r="F796" s="4"/>
    </row>
    <row r="797" spans="1:6" ht="15.75" x14ac:dyDescent="0.3">
      <c r="A797" s="4"/>
      <c r="B797" s="4"/>
      <c r="C797" s="4"/>
      <c r="D797" s="4"/>
      <c r="E797" s="4"/>
      <c r="F797" s="4"/>
    </row>
    <row r="798" spans="1:6" ht="15.75" x14ac:dyDescent="0.3">
      <c r="A798" s="4"/>
      <c r="B798" s="4"/>
      <c r="C798" s="4"/>
      <c r="D798" s="4"/>
      <c r="E798" s="4"/>
      <c r="F798" s="4"/>
    </row>
    <row r="799" spans="1:6" ht="15.75" x14ac:dyDescent="0.3">
      <c r="A799" s="4"/>
      <c r="B799" s="4"/>
      <c r="C799" s="4"/>
      <c r="D799" s="4"/>
      <c r="E799" s="4"/>
      <c r="F799" s="4"/>
    </row>
    <row r="800" spans="1:6" ht="15.75" x14ac:dyDescent="0.3">
      <c r="A800" s="4"/>
      <c r="B800" s="4"/>
      <c r="C800" s="4"/>
      <c r="D800" s="4"/>
      <c r="E800" s="4"/>
      <c r="F800" s="4"/>
    </row>
    <row r="801" spans="1:6" ht="15.75" x14ac:dyDescent="0.3">
      <c r="A801" s="4"/>
      <c r="B801" s="4"/>
      <c r="C801" s="4"/>
      <c r="D801" s="4"/>
      <c r="E801" s="4"/>
      <c r="F801" s="4"/>
    </row>
    <row r="802" spans="1:6" ht="15.75" x14ac:dyDescent="0.3">
      <c r="A802" s="4"/>
      <c r="B802" s="4"/>
      <c r="C802" s="4"/>
      <c r="D802" s="4"/>
      <c r="E802" s="4"/>
      <c r="F802" s="4"/>
    </row>
    <row r="803" spans="1:6" ht="15.75" x14ac:dyDescent="0.3">
      <c r="A803" s="4"/>
      <c r="B803" s="4"/>
      <c r="C803" s="4"/>
      <c r="D803" s="4"/>
      <c r="E803" s="4"/>
      <c r="F803" s="4"/>
    </row>
    <row r="804" spans="1:6" ht="15.75" x14ac:dyDescent="0.3">
      <c r="A804" s="4"/>
      <c r="B804" s="4"/>
      <c r="C804" s="4"/>
      <c r="D804" s="4"/>
      <c r="E804" s="4"/>
      <c r="F804" s="4"/>
    </row>
    <row r="805" spans="1:6" ht="15.75" x14ac:dyDescent="0.3">
      <c r="A805" s="4"/>
      <c r="B805" s="4"/>
      <c r="C805" s="4"/>
      <c r="D805" s="4"/>
      <c r="E805" s="4"/>
      <c r="F805" s="4"/>
    </row>
    <row r="806" spans="1:6" ht="15.75" x14ac:dyDescent="0.3">
      <c r="A806" s="4"/>
      <c r="B806" s="4"/>
      <c r="C806" s="4"/>
      <c r="D806" s="4"/>
      <c r="E806" s="4"/>
      <c r="F806" s="4"/>
    </row>
    <row r="807" spans="1:6" ht="15.75" x14ac:dyDescent="0.3">
      <c r="A807" s="4"/>
      <c r="B807" s="4"/>
      <c r="C807" s="4"/>
      <c r="D807" s="4"/>
      <c r="E807" s="4"/>
      <c r="F807" s="4"/>
    </row>
    <row r="808" spans="1:6" ht="15.75" x14ac:dyDescent="0.3">
      <c r="A808" s="4"/>
      <c r="B808" s="4"/>
      <c r="C808" s="4"/>
      <c r="D808" s="4"/>
      <c r="E808" s="4"/>
      <c r="F808" s="4"/>
    </row>
    <row r="809" spans="1:6" ht="15.75" x14ac:dyDescent="0.3">
      <c r="A809" s="4"/>
      <c r="B809" s="4"/>
      <c r="C809" s="4"/>
      <c r="D809" s="4"/>
      <c r="E809" s="4"/>
      <c r="F809" s="4"/>
    </row>
    <row r="810" spans="1:6" ht="15.75" x14ac:dyDescent="0.3">
      <c r="A810" s="4"/>
      <c r="B810" s="4"/>
      <c r="C810" s="4"/>
      <c r="D810" s="4"/>
      <c r="E810" s="4"/>
      <c r="F810" s="4"/>
    </row>
    <row r="811" spans="1:6" ht="15.75" x14ac:dyDescent="0.3">
      <c r="A811" s="4"/>
      <c r="B811" s="4"/>
      <c r="C811" s="4"/>
      <c r="D811" s="4"/>
      <c r="E811" s="4"/>
      <c r="F811" s="4"/>
    </row>
    <row r="812" spans="1:6" ht="15.75" x14ac:dyDescent="0.3">
      <c r="A812" s="4"/>
      <c r="B812" s="4"/>
      <c r="C812" s="4"/>
      <c r="D812" s="4"/>
      <c r="E812" s="4"/>
      <c r="F812" s="4"/>
    </row>
    <row r="813" spans="1:6" ht="15.75" x14ac:dyDescent="0.3">
      <c r="A813" s="4"/>
      <c r="B813" s="4"/>
      <c r="C813" s="4"/>
      <c r="D813" s="4"/>
      <c r="E813" s="4"/>
      <c r="F813" s="4"/>
    </row>
    <row r="814" spans="1:6" ht="15.75" x14ac:dyDescent="0.3">
      <c r="A814" s="4"/>
      <c r="B814" s="4"/>
      <c r="C814" s="4"/>
      <c r="D814" s="4"/>
      <c r="E814" s="4"/>
      <c r="F814" s="4"/>
    </row>
    <row r="815" spans="1:6" ht="15.75" x14ac:dyDescent="0.3">
      <c r="A815" s="4"/>
      <c r="B815" s="4"/>
      <c r="C815" s="4"/>
      <c r="D815" s="4"/>
      <c r="E815" s="4"/>
      <c r="F815" s="4"/>
    </row>
    <row r="816" spans="1:6" ht="15.75" x14ac:dyDescent="0.3">
      <c r="A816" s="4"/>
      <c r="B816" s="4"/>
      <c r="C816" s="4"/>
      <c r="D816" s="4"/>
      <c r="E816" s="4"/>
      <c r="F816" s="4"/>
    </row>
    <row r="817" spans="1:6" ht="15.75" x14ac:dyDescent="0.3">
      <c r="A817" s="4"/>
      <c r="B817" s="4"/>
      <c r="C817" s="4"/>
      <c r="D817" s="4"/>
      <c r="E817" s="4"/>
      <c r="F817" s="4"/>
    </row>
    <row r="818" spans="1:6" ht="15.75" x14ac:dyDescent="0.3">
      <c r="A818" s="4"/>
      <c r="B818" s="4"/>
      <c r="C818" s="4"/>
      <c r="D818" s="4"/>
      <c r="E818" s="4"/>
      <c r="F818" s="4"/>
    </row>
    <row r="819" spans="1:6" ht="15.75" x14ac:dyDescent="0.3">
      <c r="A819" s="4"/>
      <c r="B819" s="4"/>
      <c r="C819" s="4"/>
      <c r="D819" s="4"/>
      <c r="E819" s="4"/>
      <c r="F819" s="4"/>
    </row>
    <row r="820" spans="1:6" ht="15.75" x14ac:dyDescent="0.3">
      <c r="A820" s="4"/>
      <c r="B820" s="4"/>
      <c r="C820" s="4"/>
      <c r="D820" s="4"/>
      <c r="E820" s="4"/>
      <c r="F820" s="4"/>
    </row>
    <row r="821" spans="1:6" ht="15.75" x14ac:dyDescent="0.3">
      <c r="A821" s="4"/>
      <c r="B821" s="4"/>
      <c r="C821" s="4"/>
      <c r="D821" s="4"/>
      <c r="E821" s="4"/>
      <c r="F821" s="4"/>
    </row>
    <row r="822" spans="1:6" ht="15.75" x14ac:dyDescent="0.3">
      <c r="A822" s="4"/>
      <c r="B822" s="4"/>
      <c r="C822" s="4"/>
      <c r="D822" s="4"/>
      <c r="E822" s="4"/>
      <c r="F822" s="4"/>
    </row>
    <row r="823" spans="1:6" ht="15.75" x14ac:dyDescent="0.3">
      <c r="A823" s="4"/>
      <c r="B823" s="4"/>
      <c r="C823" s="4"/>
      <c r="D823" s="4"/>
      <c r="E823" s="4"/>
      <c r="F823" s="4"/>
    </row>
    <row r="824" spans="1:6" ht="15.75" x14ac:dyDescent="0.3">
      <c r="A824" s="4"/>
      <c r="B824" s="4"/>
      <c r="C824" s="4"/>
      <c r="D824" s="4"/>
      <c r="E824" s="4"/>
      <c r="F824" s="4"/>
    </row>
    <row r="825" spans="1:6" ht="15.75" x14ac:dyDescent="0.3">
      <c r="A825" s="4"/>
      <c r="B825" s="4"/>
      <c r="C825" s="4"/>
      <c r="D825" s="4"/>
      <c r="E825" s="4"/>
      <c r="F825" s="4"/>
    </row>
    <row r="826" spans="1:6" ht="15.75" x14ac:dyDescent="0.3">
      <c r="A826" s="4"/>
      <c r="B826" s="4"/>
      <c r="C826" s="4"/>
      <c r="D826" s="4"/>
      <c r="E826" s="4"/>
      <c r="F826" s="4"/>
    </row>
    <row r="827" spans="1:6" ht="15.75" x14ac:dyDescent="0.3">
      <c r="A827" s="4"/>
      <c r="B827" s="4"/>
      <c r="C827" s="4"/>
      <c r="D827" s="4"/>
      <c r="E827" s="4"/>
      <c r="F827" s="4"/>
    </row>
    <row r="828" spans="1:6" ht="15.75" x14ac:dyDescent="0.3">
      <c r="A828" s="4"/>
      <c r="B828" s="4"/>
      <c r="C828" s="4"/>
      <c r="D828" s="4"/>
      <c r="E828" s="4"/>
      <c r="F828" s="4"/>
    </row>
    <row r="829" spans="1:6" ht="15.75" x14ac:dyDescent="0.3">
      <c r="A829" s="4"/>
      <c r="B829" s="4"/>
      <c r="C829" s="4"/>
      <c r="D829" s="4"/>
      <c r="E829" s="4"/>
      <c r="F829" s="4"/>
    </row>
    <row r="830" spans="1:6" ht="15.75" x14ac:dyDescent="0.3">
      <c r="A830" s="4"/>
      <c r="B830" s="4"/>
      <c r="C830" s="4"/>
      <c r="D830" s="4"/>
      <c r="E830" s="4"/>
      <c r="F830" s="4"/>
    </row>
    <row r="831" spans="1:6" ht="15.75" x14ac:dyDescent="0.3">
      <c r="A831" s="4"/>
      <c r="B831" s="4"/>
      <c r="C831" s="4"/>
      <c r="D831" s="4"/>
      <c r="E831" s="4"/>
      <c r="F831" s="4"/>
    </row>
    <row r="832" spans="1:6" ht="15.75" x14ac:dyDescent="0.3">
      <c r="A832" s="4"/>
      <c r="B832" s="4"/>
      <c r="C832" s="4"/>
      <c r="D832" s="4"/>
      <c r="E832" s="4"/>
      <c r="F832" s="4"/>
    </row>
    <row r="833" spans="1:6" ht="15.75" x14ac:dyDescent="0.3">
      <c r="A833" s="4"/>
      <c r="B833" s="4"/>
      <c r="C833" s="4"/>
      <c r="D833" s="4"/>
      <c r="E833" s="4"/>
      <c r="F833" s="4"/>
    </row>
    <row r="834" spans="1:6" ht="15.75" x14ac:dyDescent="0.3">
      <c r="A834" s="4"/>
      <c r="B834" s="4"/>
      <c r="C834" s="4"/>
      <c r="D834" s="4"/>
      <c r="E834" s="4"/>
      <c r="F834" s="4"/>
    </row>
    <row r="835" spans="1:6" ht="15.75" x14ac:dyDescent="0.3">
      <c r="A835" s="4"/>
      <c r="B835" s="4"/>
      <c r="C835" s="4"/>
      <c r="D835" s="4"/>
      <c r="E835" s="4"/>
      <c r="F835" s="4"/>
    </row>
    <row r="836" spans="1:6" ht="15.75" x14ac:dyDescent="0.3">
      <c r="A836" s="4"/>
      <c r="B836" s="4"/>
      <c r="C836" s="4"/>
      <c r="D836" s="4"/>
      <c r="E836" s="4"/>
      <c r="F836" s="4"/>
    </row>
    <row r="837" spans="1:6" ht="15.75" x14ac:dyDescent="0.3">
      <c r="A837" s="4"/>
      <c r="B837" s="4"/>
      <c r="C837" s="4"/>
      <c r="D837" s="4"/>
      <c r="E837" s="4"/>
      <c r="F837" s="4"/>
    </row>
    <row r="838" spans="1:6" ht="15.75" x14ac:dyDescent="0.3">
      <c r="A838" s="4"/>
      <c r="B838" s="4"/>
      <c r="C838" s="4"/>
      <c r="D838" s="4"/>
      <c r="E838" s="4"/>
      <c r="F838" s="4"/>
    </row>
    <row r="839" spans="1:6" ht="15.75" x14ac:dyDescent="0.3">
      <c r="A839" s="4"/>
      <c r="B839" s="4"/>
      <c r="C839" s="4"/>
      <c r="D839" s="4"/>
      <c r="E839" s="4"/>
      <c r="F839" s="4"/>
    </row>
    <row r="840" spans="1:6" ht="15.75" x14ac:dyDescent="0.3">
      <c r="A840" s="4"/>
      <c r="B840" s="4"/>
      <c r="C840" s="4"/>
      <c r="D840" s="4"/>
      <c r="E840" s="4"/>
      <c r="F840" s="4"/>
    </row>
    <row r="841" spans="1:6" ht="15.75" x14ac:dyDescent="0.3">
      <c r="A841" s="4"/>
      <c r="B841" s="4"/>
      <c r="C841" s="4"/>
      <c r="D841" s="4"/>
      <c r="E841" s="4"/>
      <c r="F841" s="4"/>
    </row>
    <row r="842" spans="1:6" ht="15.75" x14ac:dyDescent="0.3">
      <c r="A842" s="4"/>
      <c r="B842" s="4"/>
      <c r="C842" s="4"/>
      <c r="D842" s="4"/>
      <c r="E842" s="4"/>
      <c r="F842" s="4"/>
    </row>
    <row r="843" spans="1:6" ht="15.75" x14ac:dyDescent="0.3">
      <c r="A843" s="4"/>
      <c r="B843" s="4"/>
      <c r="C843" s="4"/>
      <c r="D843" s="4"/>
      <c r="E843" s="4"/>
      <c r="F843" s="4"/>
    </row>
    <row r="844" spans="1:6" ht="15.75" x14ac:dyDescent="0.3">
      <c r="A844" s="4"/>
      <c r="B844" s="4"/>
      <c r="C844" s="4"/>
      <c r="D844" s="4"/>
      <c r="E844" s="4"/>
      <c r="F844" s="4"/>
    </row>
    <row r="845" spans="1:6" ht="15.75" x14ac:dyDescent="0.3">
      <c r="A845" s="4"/>
      <c r="B845" s="4"/>
      <c r="C845" s="4"/>
      <c r="D845" s="4"/>
      <c r="E845" s="4"/>
      <c r="F845" s="4"/>
    </row>
    <row r="846" spans="1:6" ht="15.75" x14ac:dyDescent="0.3">
      <c r="A846" s="4"/>
      <c r="B846" s="4"/>
      <c r="C846" s="4"/>
      <c r="D846" s="4"/>
      <c r="E846" s="4"/>
      <c r="F846" s="4"/>
    </row>
    <row r="847" spans="1:6" ht="15.75" x14ac:dyDescent="0.3">
      <c r="A847" s="4"/>
      <c r="B847" s="4"/>
      <c r="C847" s="4"/>
      <c r="D847" s="4"/>
      <c r="E847" s="4"/>
      <c r="F847" s="4"/>
    </row>
    <row r="848" spans="1:6" ht="15.75" x14ac:dyDescent="0.3">
      <c r="A848" s="4"/>
      <c r="B848" s="4"/>
      <c r="C848" s="4"/>
      <c r="D848" s="4"/>
      <c r="E848" s="4"/>
      <c r="F848" s="4"/>
    </row>
    <row r="849" spans="1:6" ht="15.75" x14ac:dyDescent="0.3">
      <c r="A849" s="4"/>
      <c r="B849" s="4"/>
      <c r="C849" s="4"/>
      <c r="D849" s="4"/>
      <c r="E849" s="4"/>
      <c r="F849" s="4"/>
    </row>
    <row r="850" spans="1:6" ht="15.75" x14ac:dyDescent="0.3">
      <c r="A850" s="4"/>
      <c r="B850" s="4"/>
      <c r="C850" s="4"/>
      <c r="D850" s="4"/>
      <c r="E850" s="4"/>
      <c r="F850" s="4"/>
    </row>
    <row r="851" spans="1:6" ht="15.75" x14ac:dyDescent="0.3">
      <c r="A851" s="4"/>
      <c r="B851" s="4"/>
      <c r="C851" s="4"/>
      <c r="D851" s="4"/>
      <c r="E851" s="4"/>
      <c r="F851" s="4"/>
    </row>
    <row r="852" spans="1:6" ht="15.75" x14ac:dyDescent="0.3">
      <c r="A852" s="4"/>
      <c r="B852" s="4"/>
      <c r="C852" s="4"/>
      <c r="D852" s="4"/>
      <c r="E852" s="4"/>
      <c r="F852" s="4"/>
    </row>
    <row r="853" spans="1:6" ht="15.75" x14ac:dyDescent="0.3">
      <c r="A853" s="4"/>
      <c r="B853" s="4"/>
      <c r="C853" s="4"/>
      <c r="D853" s="4"/>
      <c r="E853" s="4"/>
      <c r="F853" s="4"/>
    </row>
    <row r="854" spans="1:6" ht="15.75" x14ac:dyDescent="0.3">
      <c r="A854" s="4"/>
      <c r="B854" s="4"/>
      <c r="C854" s="4"/>
      <c r="D854" s="4"/>
      <c r="E854" s="4"/>
      <c r="F854" s="4"/>
    </row>
    <row r="855" spans="1:6" ht="15.75" x14ac:dyDescent="0.3">
      <c r="A855" s="4"/>
      <c r="B855" s="4"/>
      <c r="C855" s="4"/>
      <c r="D855" s="4"/>
      <c r="E855" s="4"/>
      <c r="F855" s="4"/>
    </row>
    <row r="856" spans="1:6" ht="15.75" x14ac:dyDescent="0.3">
      <c r="A856" s="4"/>
      <c r="B856" s="4"/>
      <c r="C856" s="4"/>
      <c r="D856" s="4"/>
      <c r="E856" s="4"/>
      <c r="F856" s="4"/>
    </row>
    <row r="857" spans="1:6" ht="15.75" x14ac:dyDescent="0.3">
      <c r="A857" s="4"/>
      <c r="B857" s="4"/>
      <c r="C857" s="4"/>
      <c r="D857" s="4"/>
      <c r="E857" s="4"/>
      <c r="F857" s="4"/>
    </row>
    <row r="858" spans="1:6" ht="15.75" x14ac:dyDescent="0.3">
      <c r="A858" s="4"/>
      <c r="B858" s="4"/>
      <c r="C858" s="4"/>
      <c r="D858" s="4"/>
      <c r="E858" s="4"/>
      <c r="F858" s="4"/>
    </row>
    <row r="859" spans="1:6" ht="15.75" x14ac:dyDescent="0.3">
      <c r="A859" s="4"/>
      <c r="B859" s="4"/>
      <c r="C859" s="4"/>
      <c r="D859" s="4"/>
      <c r="E859" s="4"/>
      <c r="F859" s="4"/>
    </row>
    <row r="860" spans="1:6" ht="15.75" x14ac:dyDescent="0.3">
      <c r="A860" s="4"/>
      <c r="B860" s="4"/>
      <c r="C860" s="4"/>
      <c r="D860" s="4"/>
      <c r="E860" s="4"/>
      <c r="F860" s="4"/>
    </row>
    <row r="861" spans="1:6" ht="15.75" x14ac:dyDescent="0.3">
      <c r="A861" s="4"/>
      <c r="B861" s="4"/>
      <c r="C861" s="4"/>
      <c r="D861" s="4"/>
      <c r="E861" s="4"/>
      <c r="F861" s="4"/>
    </row>
    <row r="862" spans="1:6" ht="15.75" x14ac:dyDescent="0.3">
      <c r="A862" s="4"/>
      <c r="B862" s="4"/>
      <c r="C862" s="4"/>
      <c r="D862" s="4"/>
      <c r="E862" s="4"/>
      <c r="F862" s="4"/>
    </row>
    <row r="863" spans="1:6" ht="15.75" x14ac:dyDescent="0.3">
      <c r="A863" s="4"/>
      <c r="B863" s="4"/>
      <c r="C863" s="4"/>
      <c r="D863" s="4"/>
      <c r="E863" s="4"/>
      <c r="F863" s="4"/>
    </row>
    <row r="864" spans="1:6" ht="15.75" x14ac:dyDescent="0.3">
      <c r="A864" s="4"/>
      <c r="B864" s="4"/>
      <c r="C864" s="4"/>
      <c r="D864" s="4"/>
      <c r="E864" s="4"/>
      <c r="F864" s="4"/>
    </row>
    <row r="865" spans="1:6" ht="15.75" x14ac:dyDescent="0.3">
      <c r="A865" s="4"/>
      <c r="B865" s="4"/>
      <c r="C865" s="4"/>
      <c r="D865" s="4"/>
      <c r="E865" s="4"/>
      <c r="F865" s="4"/>
    </row>
    <row r="866" spans="1:6" ht="15.75" x14ac:dyDescent="0.3">
      <c r="A866" s="4"/>
      <c r="B866" s="4"/>
      <c r="C866" s="4"/>
      <c r="D866" s="4"/>
      <c r="E866" s="4"/>
      <c r="F866" s="4"/>
    </row>
    <row r="867" spans="1:6" ht="15.75" x14ac:dyDescent="0.3">
      <c r="A867" s="4"/>
      <c r="B867" s="4"/>
      <c r="C867" s="4"/>
      <c r="D867" s="4"/>
      <c r="E867" s="4"/>
      <c r="F867" s="4"/>
    </row>
    <row r="868" spans="1:6" ht="15.75" x14ac:dyDescent="0.3">
      <c r="A868" s="4"/>
      <c r="B868" s="4"/>
      <c r="C868" s="4"/>
      <c r="D868" s="4"/>
      <c r="E868" s="4"/>
      <c r="F868" s="4"/>
    </row>
    <row r="869" spans="1:6" ht="15.75" x14ac:dyDescent="0.3">
      <c r="A869" s="4"/>
      <c r="B869" s="4"/>
      <c r="C869" s="4"/>
      <c r="D869" s="4"/>
      <c r="E869" s="4"/>
      <c r="F869" s="4"/>
    </row>
    <row r="870" spans="1:6" ht="15.75" x14ac:dyDescent="0.3">
      <c r="A870" s="4"/>
      <c r="B870" s="4"/>
      <c r="C870" s="4"/>
      <c r="D870" s="4"/>
      <c r="E870" s="4"/>
      <c r="F870" s="4"/>
    </row>
    <row r="871" spans="1:6" ht="15.75" x14ac:dyDescent="0.3">
      <c r="A871" s="4"/>
      <c r="B871" s="4"/>
      <c r="C871" s="4"/>
      <c r="D871" s="4"/>
      <c r="E871" s="4"/>
      <c r="F871" s="4"/>
    </row>
    <row r="872" spans="1:6" ht="15.75" x14ac:dyDescent="0.3">
      <c r="A872" s="4"/>
      <c r="B872" s="4"/>
      <c r="C872" s="4"/>
      <c r="D872" s="4"/>
      <c r="E872" s="4"/>
      <c r="F872" s="4"/>
    </row>
    <row r="873" spans="1:6" ht="15.75" x14ac:dyDescent="0.3">
      <c r="A873" s="4"/>
      <c r="B873" s="4"/>
      <c r="C873" s="4"/>
      <c r="D873" s="4"/>
      <c r="E873" s="4"/>
      <c r="F873" s="4"/>
    </row>
    <row r="874" spans="1:6" ht="15.75" x14ac:dyDescent="0.3">
      <c r="A874" s="4"/>
      <c r="B874" s="4"/>
      <c r="C874" s="4"/>
      <c r="D874" s="4"/>
      <c r="E874" s="4"/>
      <c r="F874" s="4"/>
    </row>
    <row r="875" spans="1:6" ht="15.75" x14ac:dyDescent="0.3">
      <c r="A875" s="4"/>
      <c r="B875" s="4"/>
      <c r="C875" s="4"/>
      <c r="D875" s="4"/>
      <c r="E875" s="4"/>
      <c r="F875" s="4"/>
    </row>
    <row r="876" spans="1:6" ht="15.75" x14ac:dyDescent="0.3">
      <c r="A876" s="4"/>
      <c r="B876" s="4"/>
      <c r="C876" s="4"/>
      <c r="D876" s="4"/>
      <c r="E876" s="4"/>
      <c r="F876" s="4"/>
    </row>
    <row r="877" spans="1:6" ht="15.75" x14ac:dyDescent="0.3">
      <c r="A877" s="4"/>
      <c r="B877" s="4"/>
      <c r="C877" s="4"/>
      <c r="D877" s="4"/>
      <c r="E877" s="4"/>
      <c r="F877" s="4"/>
    </row>
    <row r="878" spans="1:6" ht="15.75" x14ac:dyDescent="0.3">
      <c r="A878" s="4"/>
      <c r="B878" s="4"/>
      <c r="C878" s="4"/>
      <c r="D878" s="4"/>
      <c r="E878" s="4"/>
      <c r="F878" s="4"/>
    </row>
    <row r="879" spans="1:6" ht="15.75" x14ac:dyDescent="0.3">
      <c r="A879" s="4"/>
      <c r="B879" s="4"/>
      <c r="C879" s="4"/>
      <c r="D879" s="4"/>
      <c r="E879" s="4"/>
      <c r="F879" s="4"/>
    </row>
    <row r="880" spans="1:6" ht="15.75" x14ac:dyDescent="0.3">
      <c r="A880" s="4"/>
      <c r="B880" s="4"/>
      <c r="C880" s="4"/>
      <c r="D880" s="4"/>
      <c r="E880" s="4"/>
      <c r="F880" s="4"/>
    </row>
    <row r="881" spans="1:6" ht="15.75" x14ac:dyDescent="0.3">
      <c r="A881" s="4"/>
      <c r="B881" s="4"/>
      <c r="C881" s="4"/>
      <c r="D881" s="4"/>
      <c r="E881" s="4"/>
      <c r="F881" s="4"/>
    </row>
    <row r="882" spans="1:6" ht="15.75" x14ac:dyDescent="0.3">
      <c r="A882" s="4"/>
      <c r="B882" s="4"/>
      <c r="C882" s="4"/>
      <c r="D882" s="4"/>
      <c r="E882" s="4"/>
      <c r="F882" s="4"/>
    </row>
    <row r="883" spans="1:6" ht="15.75" x14ac:dyDescent="0.3">
      <c r="A883" s="4"/>
      <c r="B883" s="4"/>
      <c r="C883" s="4"/>
      <c r="D883" s="4"/>
      <c r="E883" s="4"/>
      <c r="F883" s="4"/>
    </row>
    <row r="884" spans="1:6" ht="15.75" x14ac:dyDescent="0.3">
      <c r="A884" s="4"/>
      <c r="B884" s="4"/>
      <c r="C884" s="4"/>
      <c r="D884" s="4"/>
      <c r="E884" s="4"/>
      <c r="F884" s="4"/>
    </row>
    <row r="885" spans="1:6" ht="15.75" x14ac:dyDescent="0.3">
      <c r="A885" s="4"/>
      <c r="B885" s="4"/>
      <c r="C885" s="4"/>
      <c r="D885" s="4"/>
      <c r="E885" s="4"/>
      <c r="F885" s="4"/>
    </row>
    <row r="886" spans="1:6" ht="15.75" x14ac:dyDescent="0.3">
      <c r="A886" s="4"/>
      <c r="B886" s="4"/>
      <c r="C886" s="4"/>
      <c r="D886" s="4"/>
      <c r="E886" s="4"/>
      <c r="F886" s="4"/>
    </row>
    <row r="887" spans="1:6" ht="15.75" x14ac:dyDescent="0.3">
      <c r="A887" s="4"/>
      <c r="B887" s="4"/>
      <c r="C887" s="4"/>
      <c r="D887" s="4"/>
      <c r="E887" s="4"/>
      <c r="F887" s="4"/>
    </row>
    <row r="888" spans="1:6" ht="15.75" x14ac:dyDescent="0.3">
      <c r="A888" s="4"/>
      <c r="B888" s="4"/>
      <c r="C888" s="4"/>
      <c r="D888" s="4"/>
      <c r="E888" s="4"/>
      <c r="F888" s="4"/>
    </row>
    <row r="889" spans="1:6" ht="15.75" x14ac:dyDescent="0.3">
      <c r="A889" s="4"/>
      <c r="B889" s="4"/>
      <c r="C889" s="4"/>
      <c r="D889" s="4"/>
      <c r="E889" s="4"/>
      <c r="F889" s="4"/>
    </row>
    <row r="890" spans="1:6" ht="15.75" x14ac:dyDescent="0.3">
      <c r="A890" s="4"/>
      <c r="B890" s="4"/>
      <c r="C890" s="4"/>
      <c r="D890" s="4"/>
      <c r="E890" s="4"/>
      <c r="F890" s="4"/>
    </row>
    <row r="891" spans="1:6" ht="15.75" x14ac:dyDescent="0.3">
      <c r="A891" s="4"/>
      <c r="B891" s="4"/>
      <c r="C891" s="4"/>
      <c r="D891" s="4"/>
      <c r="E891" s="4"/>
      <c r="F891" s="4"/>
    </row>
    <row r="892" spans="1:6" ht="15.75" x14ac:dyDescent="0.3">
      <c r="A892" s="4"/>
      <c r="B892" s="4"/>
      <c r="C892" s="4"/>
      <c r="D892" s="4"/>
      <c r="E892" s="4"/>
      <c r="F892" s="4"/>
    </row>
    <row r="893" spans="1:6" ht="15.75" x14ac:dyDescent="0.3">
      <c r="A893" s="4"/>
      <c r="B893" s="4"/>
      <c r="C893" s="4"/>
      <c r="D893" s="4"/>
      <c r="E893" s="4"/>
      <c r="F893" s="4"/>
    </row>
    <row r="894" spans="1:6" ht="15.75" x14ac:dyDescent="0.3">
      <c r="A894" s="4"/>
      <c r="B894" s="4"/>
      <c r="C894" s="4"/>
      <c r="D894" s="4"/>
      <c r="E894" s="4"/>
      <c r="F894" s="4"/>
    </row>
    <row r="895" spans="1:6" ht="15.75" x14ac:dyDescent="0.3">
      <c r="A895" s="4"/>
      <c r="B895" s="4"/>
      <c r="C895" s="4"/>
      <c r="D895" s="4"/>
      <c r="E895" s="4"/>
      <c r="F895" s="4"/>
    </row>
    <row r="896" spans="1:6" ht="15.75" x14ac:dyDescent="0.3">
      <c r="A896" s="4"/>
      <c r="B896" s="4"/>
      <c r="C896" s="4"/>
      <c r="D896" s="4"/>
      <c r="E896" s="4"/>
      <c r="F896" s="4"/>
    </row>
    <row r="897" spans="1:6" ht="15.75" x14ac:dyDescent="0.3">
      <c r="A897" s="4"/>
      <c r="B897" s="4"/>
      <c r="C897" s="4"/>
      <c r="D897" s="4"/>
      <c r="E897" s="4"/>
      <c r="F897" s="4"/>
    </row>
    <row r="898" spans="1:6" ht="15.75" x14ac:dyDescent="0.3">
      <c r="A898" s="4"/>
      <c r="B898" s="4"/>
      <c r="C898" s="4"/>
      <c r="D898" s="4"/>
      <c r="E898" s="4"/>
      <c r="F898" s="4"/>
    </row>
    <row r="899" spans="1:6" ht="15.75" x14ac:dyDescent="0.3">
      <c r="A899" s="4"/>
      <c r="B899" s="4"/>
      <c r="C899" s="4"/>
      <c r="D899" s="4"/>
      <c r="E899" s="4"/>
      <c r="F899" s="4"/>
    </row>
    <row r="900" spans="1:6" ht="15.75" x14ac:dyDescent="0.3">
      <c r="A900" s="4"/>
      <c r="B900" s="4"/>
      <c r="C900" s="4"/>
      <c r="D900" s="4"/>
      <c r="E900" s="4"/>
      <c r="F900" s="4"/>
    </row>
    <row r="901" spans="1:6" ht="15.75" x14ac:dyDescent="0.3">
      <c r="A901" s="4"/>
      <c r="B901" s="4"/>
      <c r="C901" s="4"/>
      <c r="D901" s="4"/>
      <c r="E901" s="4"/>
      <c r="F901" s="4"/>
    </row>
    <row r="902" spans="1:6" ht="15.75" x14ac:dyDescent="0.3">
      <c r="A902" s="4"/>
      <c r="B902" s="4"/>
      <c r="C902" s="4"/>
      <c r="D902" s="4"/>
      <c r="E902" s="4"/>
      <c r="F902" s="4"/>
    </row>
    <row r="903" spans="1:6" ht="15.75" x14ac:dyDescent="0.3">
      <c r="A903" s="4"/>
      <c r="B903" s="4"/>
      <c r="C903" s="4"/>
      <c r="D903" s="4"/>
      <c r="E903" s="4"/>
      <c r="F903" s="4"/>
    </row>
    <row r="904" spans="1:6" ht="15.75" x14ac:dyDescent="0.3">
      <c r="A904" s="4"/>
      <c r="B904" s="4"/>
      <c r="C904" s="4"/>
      <c r="D904" s="4"/>
      <c r="E904" s="4"/>
      <c r="F904" s="4"/>
    </row>
    <row r="905" spans="1:6" ht="15.75" x14ac:dyDescent="0.3">
      <c r="A905" s="4"/>
      <c r="B905" s="4"/>
      <c r="C905" s="4"/>
      <c r="D905" s="4"/>
      <c r="E905" s="4"/>
      <c r="F905" s="4"/>
    </row>
    <row r="906" spans="1:6" ht="15.75" x14ac:dyDescent="0.3">
      <c r="A906" s="4"/>
      <c r="B906" s="4"/>
      <c r="C906" s="4"/>
      <c r="D906" s="4"/>
      <c r="E906" s="4"/>
      <c r="F906" s="4"/>
    </row>
    <row r="907" spans="1:6" ht="15.75" x14ac:dyDescent="0.3">
      <c r="A907" s="4"/>
      <c r="B907" s="4"/>
      <c r="C907" s="4"/>
      <c r="D907" s="4"/>
      <c r="E907" s="4"/>
      <c r="F907" s="4"/>
    </row>
    <row r="908" spans="1:6" ht="15.75" x14ac:dyDescent="0.3">
      <c r="A908" s="4"/>
      <c r="B908" s="4"/>
      <c r="C908" s="4"/>
      <c r="D908" s="4"/>
      <c r="E908" s="4"/>
      <c r="F908" s="4"/>
    </row>
    <row r="909" spans="1:6" ht="15.75" x14ac:dyDescent="0.3">
      <c r="A909" s="4"/>
      <c r="B909" s="4"/>
      <c r="C909" s="4"/>
      <c r="D909" s="4"/>
      <c r="E909" s="4"/>
      <c r="F909" s="4"/>
    </row>
    <row r="910" spans="1:6" ht="15.75" x14ac:dyDescent="0.3">
      <c r="A910" s="4"/>
      <c r="B910" s="4"/>
      <c r="C910" s="4"/>
      <c r="D910" s="4"/>
      <c r="E910" s="4"/>
      <c r="F910" s="4"/>
    </row>
    <row r="911" spans="1:6" ht="15.75" x14ac:dyDescent="0.3">
      <c r="A911" s="4"/>
      <c r="B911" s="4"/>
      <c r="C911" s="4"/>
      <c r="D911" s="4"/>
      <c r="E911" s="4"/>
      <c r="F911" s="4"/>
    </row>
    <row r="912" spans="1:6" ht="15.75" x14ac:dyDescent="0.3">
      <c r="A912" s="4"/>
      <c r="B912" s="4"/>
      <c r="C912" s="4"/>
      <c r="D912" s="4"/>
      <c r="E912" s="4"/>
      <c r="F912" s="4"/>
    </row>
    <row r="913" spans="1:6" ht="15.75" x14ac:dyDescent="0.3">
      <c r="A913" s="4"/>
      <c r="B913" s="4"/>
      <c r="C913" s="4"/>
      <c r="D913" s="4"/>
      <c r="E913" s="4"/>
      <c r="F913" s="4"/>
    </row>
    <row r="914" spans="1:6" ht="15.75" x14ac:dyDescent="0.3">
      <c r="A914" s="4"/>
      <c r="B914" s="4"/>
      <c r="C914" s="4"/>
      <c r="D914" s="4"/>
      <c r="E914" s="4"/>
      <c r="F914" s="4"/>
    </row>
    <row r="915" spans="1:6" ht="15.75" x14ac:dyDescent="0.3">
      <c r="A915" s="4"/>
      <c r="B915" s="4"/>
      <c r="C915" s="4"/>
      <c r="D915" s="4"/>
      <c r="E915" s="4"/>
      <c r="F915" s="4"/>
    </row>
    <row r="916" spans="1:6" ht="15.75" x14ac:dyDescent="0.3">
      <c r="A916" s="4"/>
      <c r="B916" s="4"/>
      <c r="C916" s="4"/>
      <c r="D916" s="4"/>
      <c r="E916" s="4"/>
      <c r="F916" s="4"/>
    </row>
    <row r="917" spans="1:6" ht="15.75" x14ac:dyDescent="0.3">
      <c r="A917" s="4"/>
      <c r="B917" s="4"/>
      <c r="C917" s="4"/>
      <c r="D917" s="4"/>
      <c r="E917" s="4"/>
      <c r="F917" s="4"/>
    </row>
    <row r="918" spans="1:6" ht="15.75" x14ac:dyDescent="0.3">
      <c r="A918" s="4"/>
      <c r="B918" s="4"/>
      <c r="C918" s="4"/>
      <c r="D918" s="4"/>
      <c r="E918" s="4"/>
      <c r="F918" s="4"/>
    </row>
    <row r="919" spans="1:6" ht="15.75" x14ac:dyDescent="0.3">
      <c r="A919" s="4"/>
      <c r="B919" s="4"/>
      <c r="C919" s="4"/>
      <c r="D919" s="4"/>
      <c r="E919" s="4"/>
      <c r="F919" s="4"/>
    </row>
    <row r="920" spans="1:6" ht="15.75" x14ac:dyDescent="0.3">
      <c r="A920" s="4"/>
      <c r="B920" s="4"/>
      <c r="C920" s="4"/>
      <c r="D920" s="4"/>
      <c r="E920" s="4"/>
      <c r="F920" s="4"/>
    </row>
    <row r="921" spans="1:6" ht="15.75" x14ac:dyDescent="0.3">
      <c r="A921" s="4"/>
      <c r="B921" s="4"/>
      <c r="C921" s="4"/>
      <c r="D921" s="4"/>
      <c r="E921" s="4"/>
      <c r="F921" s="4"/>
    </row>
    <row r="922" spans="1:6" ht="15.75" x14ac:dyDescent="0.3">
      <c r="A922" s="4"/>
      <c r="B922" s="4"/>
      <c r="C922" s="4"/>
      <c r="D922" s="4"/>
      <c r="E922" s="4"/>
      <c r="F922" s="4"/>
    </row>
    <row r="923" spans="1:6" ht="15.75" x14ac:dyDescent="0.3">
      <c r="A923" s="4"/>
      <c r="B923" s="4"/>
      <c r="C923" s="4"/>
      <c r="D923" s="4"/>
      <c r="E923" s="4"/>
      <c r="F923" s="4"/>
    </row>
    <row r="924" spans="1:6" ht="15.75" x14ac:dyDescent="0.3">
      <c r="A924" s="4"/>
      <c r="B924" s="4"/>
      <c r="C924" s="4"/>
      <c r="D924" s="4"/>
      <c r="E924" s="4"/>
      <c r="F924" s="4"/>
    </row>
    <row r="925" spans="1:6" ht="15.75" x14ac:dyDescent="0.3">
      <c r="A925" s="4"/>
      <c r="B925" s="4"/>
      <c r="C925" s="4"/>
      <c r="D925" s="4"/>
      <c r="E925" s="4"/>
      <c r="F925" s="4"/>
    </row>
    <row r="926" spans="1:6" ht="15.75" x14ac:dyDescent="0.3">
      <c r="A926" s="4"/>
      <c r="B926" s="4"/>
      <c r="C926" s="4"/>
      <c r="D926" s="4"/>
      <c r="E926" s="4"/>
      <c r="F926" s="4"/>
    </row>
    <row r="927" spans="1:6" ht="15.75" x14ac:dyDescent="0.3">
      <c r="A927" s="4"/>
      <c r="B927" s="4"/>
      <c r="C927" s="4"/>
      <c r="D927" s="4"/>
      <c r="E927" s="4"/>
      <c r="F927" s="4"/>
    </row>
    <row r="928" spans="1:6" ht="15.75" x14ac:dyDescent="0.3">
      <c r="A928" s="4"/>
      <c r="B928" s="4"/>
      <c r="C928" s="4"/>
      <c r="D928" s="4"/>
      <c r="E928" s="4"/>
      <c r="F928" s="4"/>
    </row>
    <row r="929" spans="1:6" ht="15.75" x14ac:dyDescent="0.3">
      <c r="A929" s="4"/>
      <c r="B929" s="4"/>
      <c r="C929" s="4"/>
      <c r="D929" s="4"/>
      <c r="E929" s="4"/>
      <c r="F929" s="4"/>
    </row>
    <row r="930" spans="1:6" ht="15.75" x14ac:dyDescent="0.3">
      <c r="A930" s="4"/>
      <c r="B930" s="4"/>
      <c r="C930" s="4"/>
      <c r="D930" s="4"/>
      <c r="E930" s="4"/>
      <c r="F930" s="4"/>
    </row>
    <row r="931" spans="1:6" ht="15.75" x14ac:dyDescent="0.3">
      <c r="A931" s="4"/>
      <c r="B931" s="4"/>
      <c r="C931" s="4"/>
      <c r="D931" s="4"/>
      <c r="E931" s="4"/>
      <c r="F931" s="4"/>
    </row>
    <row r="932" spans="1:6" ht="15.75" x14ac:dyDescent="0.3">
      <c r="A932" s="4"/>
      <c r="B932" s="4"/>
      <c r="C932" s="4"/>
      <c r="D932" s="4"/>
      <c r="E932" s="4"/>
      <c r="F932" s="4"/>
    </row>
    <row r="933" spans="1:6" ht="15.75" x14ac:dyDescent="0.3">
      <c r="A933" s="4"/>
      <c r="B933" s="4"/>
      <c r="C933" s="4"/>
      <c r="D933" s="4"/>
      <c r="E933" s="4"/>
      <c r="F933" s="4"/>
    </row>
    <row r="934" spans="1:6" ht="15.75" x14ac:dyDescent="0.3">
      <c r="A934" s="4"/>
      <c r="B934" s="4"/>
      <c r="C934" s="4"/>
      <c r="D934" s="4"/>
      <c r="E934" s="4"/>
      <c r="F934" s="4"/>
    </row>
    <row r="935" spans="1:6" ht="15.75" x14ac:dyDescent="0.3">
      <c r="A935" s="4"/>
      <c r="B935" s="4"/>
      <c r="C935" s="4"/>
      <c r="D935" s="4"/>
      <c r="E935" s="4"/>
      <c r="F935" s="4"/>
    </row>
    <row r="936" spans="1:6" ht="15.75" x14ac:dyDescent="0.3">
      <c r="A936" s="4"/>
      <c r="B936" s="4"/>
      <c r="C936" s="4"/>
      <c r="D936" s="4"/>
      <c r="E936" s="4"/>
      <c r="F936" s="4"/>
    </row>
    <row r="937" spans="1:6" ht="15.75" x14ac:dyDescent="0.3">
      <c r="A937" s="4"/>
      <c r="B937" s="4"/>
      <c r="C937" s="4"/>
      <c r="D937" s="4"/>
      <c r="E937" s="4"/>
      <c r="F937" s="4"/>
    </row>
    <row r="938" spans="1:6" ht="15.75" x14ac:dyDescent="0.3">
      <c r="A938" s="4"/>
      <c r="B938" s="4"/>
      <c r="C938" s="4"/>
      <c r="D938" s="4"/>
      <c r="E938" s="4"/>
      <c r="F938" s="4"/>
    </row>
    <row r="939" spans="1:6" ht="15.75" x14ac:dyDescent="0.3">
      <c r="A939" s="4"/>
      <c r="B939" s="4"/>
      <c r="C939" s="4"/>
      <c r="D939" s="4"/>
      <c r="E939" s="4"/>
      <c r="F939" s="4"/>
    </row>
    <row r="940" spans="1:6" ht="15.75" x14ac:dyDescent="0.3">
      <c r="A940" s="4"/>
      <c r="B940" s="4"/>
      <c r="C940" s="4"/>
      <c r="D940" s="4"/>
      <c r="E940" s="4"/>
      <c r="F940" s="4"/>
    </row>
    <row r="941" spans="1:6" ht="15.75" x14ac:dyDescent="0.3">
      <c r="A941" s="4"/>
      <c r="B941" s="4"/>
      <c r="C941" s="4"/>
      <c r="D941" s="4"/>
      <c r="E941" s="4"/>
      <c r="F941" s="4"/>
    </row>
    <row r="942" spans="1:6" ht="15.75" x14ac:dyDescent="0.3">
      <c r="A942" s="4"/>
      <c r="B942" s="4"/>
      <c r="C942" s="4"/>
      <c r="D942" s="4"/>
      <c r="E942" s="4"/>
      <c r="F942" s="4"/>
    </row>
    <row r="943" spans="1:6" ht="15.75" x14ac:dyDescent="0.3">
      <c r="A943" s="4"/>
      <c r="B943" s="4"/>
      <c r="C943" s="4"/>
      <c r="D943" s="4"/>
      <c r="E943" s="4"/>
      <c r="F943" s="4"/>
    </row>
    <row r="944" spans="1:6" ht="15.75" x14ac:dyDescent="0.3">
      <c r="A944" s="4"/>
      <c r="B944" s="4"/>
      <c r="C944" s="4"/>
      <c r="D944" s="4"/>
      <c r="E944" s="4"/>
      <c r="F944" s="4"/>
    </row>
    <row r="945" spans="1:6" ht="15.75" x14ac:dyDescent="0.3">
      <c r="A945" s="4"/>
      <c r="B945" s="4"/>
      <c r="C945" s="4"/>
      <c r="D945" s="4"/>
      <c r="E945" s="4"/>
      <c r="F945" s="4"/>
    </row>
    <row r="946" spans="1:6" ht="15.75" x14ac:dyDescent="0.3">
      <c r="A946" s="4"/>
      <c r="B946" s="4"/>
      <c r="C946" s="4"/>
      <c r="D946" s="4"/>
      <c r="E946" s="4"/>
      <c r="F946" s="4"/>
    </row>
    <row r="947" spans="1:6" ht="15.75" x14ac:dyDescent="0.3">
      <c r="A947" s="4"/>
      <c r="B947" s="4"/>
      <c r="C947" s="4"/>
      <c r="D947" s="4"/>
      <c r="E947" s="4"/>
      <c r="F947" s="4"/>
    </row>
    <row r="948" spans="1:6" ht="15.75" x14ac:dyDescent="0.3">
      <c r="A948" s="4"/>
      <c r="B948" s="4"/>
      <c r="C948" s="4"/>
      <c r="D948" s="4"/>
      <c r="E948" s="4"/>
      <c r="F948" s="4"/>
    </row>
    <row r="949" spans="1:6" ht="15.75" x14ac:dyDescent="0.3">
      <c r="A949" s="4"/>
      <c r="B949" s="4"/>
      <c r="C949" s="4"/>
      <c r="D949" s="4"/>
      <c r="E949" s="4"/>
      <c r="F949" s="4"/>
    </row>
    <row r="950" spans="1:6" ht="15.75" x14ac:dyDescent="0.3">
      <c r="A950" s="4"/>
      <c r="B950" s="4"/>
      <c r="C950" s="4"/>
      <c r="D950" s="4"/>
      <c r="E950" s="4"/>
      <c r="F950" s="4"/>
    </row>
    <row r="951" spans="1:6" ht="15.75" x14ac:dyDescent="0.3">
      <c r="A951" s="4"/>
      <c r="B951" s="4"/>
      <c r="C951" s="4"/>
      <c r="D951" s="4"/>
      <c r="E951" s="4"/>
      <c r="F951" s="4"/>
    </row>
    <row r="952" spans="1:6" ht="15.75" x14ac:dyDescent="0.3">
      <c r="A952" s="4"/>
      <c r="B952" s="4"/>
      <c r="C952" s="4"/>
      <c r="D952" s="4"/>
      <c r="E952" s="4"/>
      <c r="F952" s="4"/>
    </row>
    <row r="953" spans="1:6" ht="15.75" x14ac:dyDescent="0.3">
      <c r="A953" s="4"/>
      <c r="B953" s="4"/>
      <c r="C953" s="4"/>
      <c r="D953" s="4"/>
      <c r="E953" s="4"/>
      <c r="F953" s="4"/>
    </row>
    <row r="954" spans="1:6" ht="15.75" x14ac:dyDescent="0.3">
      <c r="A954" s="4"/>
      <c r="B954" s="4"/>
      <c r="C954" s="4"/>
      <c r="D954" s="4"/>
      <c r="E954" s="4"/>
      <c r="F954" s="4"/>
    </row>
    <row r="955" spans="1:6" ht="15.75" x14ac:dyDescent="0.3">
      <c r="A955" s="4"/>
      <c r="B955" s="4"/>
      <c r="C955" s="4"/>
      <c r="D955" s="4"/>
      <c r="E955" s="4"/>
      <c r="F955" s="4"/>
    </row>
    <row r="956" spans="1:6" ht="15.75" x14ac:dyDescent="0.3">
      <c r="A956" s="4"/>
      <c r="B956" s="4"/>
      <c r="C956" s="4"/>
      <c r="D956" s="4"/>
      <c r="E956" s="4"/>
      <c r="F956" s="4"/>
    </row>
    <row r="957" spans="1:6" ht="15.75" x14ac:dyDescent="0.3">
      <c r="A957" s="4"/>
      <c r="B957" s="4"/>
      <c r="C957" s="4"/>
      <c r="D957" s="4"/>
      <c r="E957" s="4"/>
      <c r="F957" s="4"/>
    </row>
    <row r="958" spans="1:6" ht="15.75" x14ac:dyDescent="0.3">
      <c r="A958" s="4"/>
      <c r="B958" s="4"/>
      <c r="C958" s="4"/>
      <c r="D958" s="4"/>
      <c r="E958" s="4"/>
      <c r="F958" s="4"/>
    </row>
    <row r="959" spans="1:6" ht="15.75" x14ac:dyDescent="0.3">
      <c r="A959" s="4"/>
      <c r="B959" s="4"/>
      <c r="C959" s="4"/>
      <c r="D959" s="4"/>
      <c r="E959" s="4"/>
      <c r="F959" s="4"/>
    </row>
    <row r="960" spans="1:6" ht="15.75" x14ac:dyDescent="0.3">
      <c r="A960" s="4"/>
      <c r="B960" s="4"/>
      <c r="C960" s="4"/>
      <c r="D960" s="4"/>
      <c r="E960" s="4"/>
      <c r="F960" s="4"/>
    </row>
    <row r="961" spans="1:6" ht="15.75" x14ac:dyDescent="0.3">
      <c r="A961" s="4"/>
      <c r="B961" s="4"/>
      <c r="C961" s="4"/>
      <c r="D961" s="4"/>
      <c r="E961" s="4"/>
      <c r="F961" s="4"/>
    </row>
    <row r="962" spans="1:6" ht="15.75" x14ac:dyDescent="0.3">
      <c r="A962" s="4"/>
      <c r="B962" s="4"/>
      <c r="C962" s="4"/>
      <c r="D962" s="4"/>
      <c r="E962" s="4"/>
      <c r="F962" s="4"/>
    </row>
    <row r="963" spans="1:6" ht="15.75" x14ac:dyDescent="0.3">
      <c r="A963" s="4"/>
      <c r="B963" s="4"/>
      <c r="C963" s="4"/>
      <c r="D963" s="4"/>
      <c r="E963" s="4"/>
      <c r="F963" s="4"/>
    </row>
    <row r="964" spans="1:6" ht="15.75" x14ac:dyDescent="0.3">
      <c r="A964" s="4"/>
      <c r="B964" s="4"/>
      <c r="C964" s="4"/>
      <c r="D964" s="4"/>
      <c r="E964" s="4"/>
      <c r="F964" s="4"/>
    </row>
    <row r="965" spans="1:6" ht="15.75" x14ac:dyDescent="0.3">
      <c r="A965" s="4"/>
      <c r="B965" s="4"/>
      <c r="C965" s="4"/>
      <c r="D965" s="4"/>
      <c r="E965" s="4"/>
      <c r="F965" s="4"/>
    </row>
    <row r="966" spans="1:6" ht="15.75" x14ac:dyDescent="0.3">
      <c r="A966" s="4"/>
      <c r="B966" s="4"/>
      <c r="C966" s="4"/>
      <c r="D966" s="4"/>
      <c r="E966" s="4"/>
      <c r="F966" s="4"/>
    </row>
    <row r="967" spans="1:6" ht="15.75" x14ac:dyDescent="0.3">
      <c r="A967" s="4"/>
      <c r="B967" s="4"/>
      <c r="C967" s="4"/>
      <c r="D967" s="4"/>
      <c r="E967" s="4"/>
      <c r="F967" s="4"/>
    </row>
    <row r="968" spans="1:6" ht="15.75" x14ac:dyDescent="0.3">
      <c r="A968" s="4"/>
      <c r="B968" s="4"/>
      <c r="C968" s="4"/>
      <c r="D968" s="4"/>
      <c r="E968" s="4"/>
      <c r="F968" s="4"/>
    </row>
    <row r="969" spans="1:6" ht="15.75" x14ac:dyDescent="0.3">
      <c r="A969" s="4"/>
      <c r="B969" s="4"/>
      <c r="C969" s="4"/>
      <c r="D969" s="4"/>
      <c r="E969" s="4"/>
      <c r="F969" s="4"/>
    </row>
    <row r="970" spans="1:6" ht="15.75" x14ac:dyDescent="0.3">
      <c r="A970" s="4"/>
      <c r="B970" s="4"/>
      <c r="C970" s="4"/>
      <c r="D970" s="4"/>
      <c r="E970" s="4"/>
      <c r="F970" s="4"/>
    </row>
    <row r="971" spans="1:6" ht="15.75" x14ac:dyDescent="0.3">
      <c r="A971" s="4"/>
      <c r="B971" s="4"/>
      <c r="C971" s="4"/>
      <c r="D971" s="4"/>
      <c r="E971" s="4"/>
      <c r="F971" s="4"/>
    </row>
    <row r="972" spans="1:6" ht="15.75" x14ac:dyDescent="0.3">
      <c r="A972" s="4"/>
      <c r="B972" s="4"/>
      <c r="C972" s="4"/>
      <c r="D972" s="4"/>
      <c r="E972" s="4"/>
      <c r="F972" s="4"/>
    </row>
    <row r="973" spans="1:6" ht="15.75" x14ac:dyDescent="0.3">
      <c r="A973" s="4"/>
      <c r="B973" s="4"/>
      <c r="C973" s="4"/>
      <c r="D973" s="4"/>
      <c r="E973" s="4"/>
      <c r="F973" s="4"/>
    </row>
    <row r="974" spans="1:6" ht="15.75" x14ac:dyDescent="0.3">
      <c r="A974" s="4"/>
      <c r="B974" s="4"/>
      <c r="C974" s="4"/>
      <c r="D974" s="4"/>
      <c r="E974" s="4"/>
      <c r="F974" s="4"/>
    </row>
    <row r="975" spans="1:6" ht="15.75" x14ac:dyDescent="0.3">
      <c r="A975" s="4"/>
      <c r="B975" s="4"/>
      <c r="C975" s="4"/>
      <c r="D975" s="4"/>
      <c r="E975" s="4"/>
      <c r="F975" s="4"/>
    </row>
    <row r="976" spans="1:6" ht="15.75" x14ac:dyDescent="0.3">
      <c r="A976" s="4"/>
      <c r="B976" s="4"/>
      <c r="C976" s="4"/>
      <c r="D976" s="4"/>
      <c r="E976" s="4"/>
      <c r="F976" s="4"/>
    </row>
    <row r="977" spans="1:6" ht="15.75" x14ac:dyDescent="0.3">
      <c r="A977" s="4"/>
      <c r="B977" s="4"/>
      <c r="C977" s="4"/>
      <c r="D977" s="4"/>
      <c r="E977" s="4"/>
      <c r="F977" s="4"/>
    </row>
    <row r="978" spans="1:6" ht="15.75" x14ac:dyDescent="0.3">
      <c r="A978" s="4"/>
      <c r="B978" s="4"/>
      <c r="C978" s="4"/>
      <c r="D978" s="4"/>
      <c r="E978" s="4"/>
      <c r="F978" s="4"/>
    </row>
    <row r="979" spans="1:6" ht="15.75" x14ac:dyDescent="0.3">
      <c r="A979" s="4"/>
      <c r="B979" s="4"/>
      <c r="C979" s="4"/>
      <c r="D979" s="4"/>
      <c r="E979" s="4"/>
      <c r="F979" s="4"/>
    </row>
    <row r="980" spans="1:6" ht="15.75" x14ac:dyDescent="0.3">
      <c r="A980" s="4"/>
      <c r="B980" s="4"/>
      <c r="C980" s="4"/>
      <c r="D980" s="4"/>
      <c r="E980" s="4"/>
      <c r="F980" s="4"/>
    </row>
    <row r="981" spans="1:6" ht="15.75" x14ac:dyDescent="0.3">
      <c r="A981" s="4"/>
      <c r="B981" s="4"/>
      <c r="C981" s="4"/>
      <c r="D981" s="4"/>
      <c r="E981" s="4"/>
      <c r="F981" s="4"/>
    </row>
    <row r="982" spans="1:6" ht="15.75" x14ac:dyDescent="0.3">
      <c r="A982" s="4"/>
      <c r="B982" s="4"/>
      <c r="C982" s="4"/>
      <c r="D982" s="4"/>
      <c r="E982" s="4"/>
      <c r="F982" s="4"/>
    </row>
    <row r="983" spans="1:6" ht="15.75" x14ac:dyDescent="0.3">
      <c r="A983" s="4"/>
      <c r="B983" s="4"/>
      <c r="C983" s="4"/>
      <c r="D983" s="4"/>
      <c r="E983" s="4"/>
      <c r="F983" s="4"/>
    </row>
    <row r="984" spans="1:6" ht="15.75" x14ac:dyDescent="0.3">
      <c r="A984" s="4"/>
      <c r="B984" s="4"/>
      <c r="C984" s="4"/>
      <c r="D984" s="4"/>
      <c r="E984" s="4"/>
      <c r="F984" s="4"/>
    </row>
    <row r="985" spans="1:6" ht="15.75" x14ac:dyDescent="0.3">
      <c r="A985" s="4"/>
      <c r="B985" s="4"/>
      <c r="C985" s="4"/>
      <c r="D985" s="4"/>
      <c r="E985" s="4"/>
      <c r="F985" s="4"/>
    </row>
    <row r="986" spans="1:6" ht="15.75" x14ac:dyDescent="0.3">
      <c r="A986" s="4"/>
      <c r="B986" s="4"/>
      <c r="C986" s="4"/>
      <c r="D986" s="4"/>
      <c r="E986" s="4"/>
      <c r="F986" s="4"/>
    </row>
    <row r="987" spans="1:6" ht="15.75" x14ac:dyDescent="0.3">
      <c r="A987" s="4"/>
      <c r="B987" s="4"/>
      <c r="C987" s="4"/>
      <c r="D987" s="4"/>
      <c r="E987" s="4"/>
      <c r="F987" s="4"/>
    </row>
    <row r="988" spans="1:6" ht="15.75" x14ac:dyDescent="0.3">
      <c r="A988" s="4"/>
      <c r="B988" s="4"/>
      <c r="C988" s="4"/>
      <c r="D988" s="4"/>
      <c r="E988" s="4"/>
      <c r="F988" s="4"/>
    </row>
    <row r="989" spans="1:6" ht="15.75" x14ac:dyDescent="0.3">
      <c r="A989" s="4"/>
      <c r="B989" s="4"/>
      <c r="C989" s="4"/>
      <c r="D989" s="4"/>
      <c r="E989" s="4"/>
      <c r="F989" s="4"/>
    </row>
    <row r="990" spans="1:6" ht="15.75" x14ac:dyDescent="0.3">
      <c r="A990" s="4"/>
      <c r="B990" s="4"/>
      <c r="C990" s="4"/>
      <c r="D990" s="4"/>
      <c r="E990" s="4"/>
      <c r="F990" s="4"/>
    </row>
    <row r="991" spans="1:6" ht="15.75" x14ac:dyDescent="0.3">
      <c r="A991" s="4"/>
      <c r="B991" s="4"/>
      <c r="C991" s="4"/>
      <c r="D991" s="4"/>
      <c r="E991" s="4"/>
      <c r="F991" s="4"/>
    </row>
    <row r="992" spans="1:6" ht="15.75" x14ac:dyDescent="0.3">
      <c r="A992" s="4"/>
      <c r="B992" s="4"/>
      <c r="C992" s="4"/>
      <c r="D992" s="4"/>
      <c r="E992" s="4"/>
      <c r="F992" s="4"/>
    </row>
    <row r="993" spans="1:6" ht="15.75" x14ac:dyDescent="0.3">
      <c r="A993" s="4"/>
      <c r="B993" s="4"/>
      <c r="C993" s="4"/>
      <c r="D993" s="4"/>
      <c r="E993" s="4"/>
      <c r="F993" s="4"/>
    </row>
    <row r="994" spans="1:6" ht="15.75" x14ac:dyDescent="0.3">
      <c r="A994" s="4"/>
      <c r="B994" s="4"/>
      <c r="C994" s="4"/>
      <c r="D994" s="4"/>
      <c r="E994" s="4"/>
      <c r="F994" s="4"/>
    </row>
    <row r="995" spans="1:6" ht="15.75" x14ac:dyDescent="0.3">
      <c r="A995" s="4"/>
      <c r="B995" s="4"/>
      <c r="C995" s="4"/>
      <c r="D995" s="4"/>
      <c r="E995" s="4"/>
      <c r="F995" s="4"/>
    </row>
    <row r="996" spans="1:6" ht="15.75" x14ac:dyDescent="0.3">
      <c r="A996" s="4"/>
      <c r="B996" s="4"/>
      <c r="C996" s="4"/>
      <c r="D996" s="4"/>
      <c r="E996" s="4"/>
      <c r="F996" s="4"/>
    </row>
    <row r="997" spans="1:6" ht="15.75" x14ac:dyDescent="0.3">
      <c r="A997" s="4"/>
      <c r="B997" s="4"/>
      <c r="C997" s="4"/>
      <c r="D997" s="4"/>
      <c r="E997" s="4"/>
      <c r="F997" s="4"/>
    </row>
    <row r="998" spans="1:6" ht="15.75" x14ac:dyDescent="0.3">
      <c r="A998" s="4"/>
      <c r="B998" s="4"/>
      <c r="C998" s="4"/>
      <c r="D998" s="4"/>
      <c r="E998" s="4"/>
      <c r="F998" s="4"/>
    </row>
    <row r="999" spans="1:6" ht="15.75" x14ac:dyDescent="0.3">
      <c r="A999" s="4"/>
      <c r="B999" s="4"/>
      <c r="C999" s="4"/>
      <c r="D999" s="4"/>
      <c r="E999" s="4"/>
      <c r="F999" s="4"/>
    </row>
    <row r="1000" spans="1:6" ht="15.75" x14ac:dyDescent="0.3">
      <c r="A1000" s="4"/>
      <c r="B1000" s="4"/>
      <c r="C1000" s="4"/>
      <c r="D1000" s="4"/>
      <c r="E1000" s="4"/>
      <c r="F1000" s="4"/>
    </row>
    <row r="1001" spans="1:6" ht="15.75" x14ac:dyDescent="0.3">
      <c r="A1001" s="4"/>
      <c r="B1001" s="4"/>
      <c r="C1001" s="4"/>
      <c r="D1001" s="4"/>
      <c r="E1001" s="4"/>
      <c r="F1001" s="4"/>
    </row>
    <row r="1002" spans="1:6" ht="15.75" x14ac:dyDescent="0.3">
      <c r="A1002" s="4"/>
      <c r="B1002" s="4"/>
      <c r="C1002" s="4"/>
      <c r="D1002" s="4"/>
      <c r="E1002" s="4"/>
      <c r="F1002" s="4"/>
    </row>
    <row r="1003" spans="1:6" ht="15.75" x14ac:dyDescent="0.3">
      <c r="A1003" s="4"/>
      <c r="B1003" s="4"/>
      <c r="C1003" s="4"/>
      <c r="D1003" s="4"/>
      <c r="E1003" s="4"/>
      <c r="F1003" s="4"/>
    </row>
    <row r="1004" spans="1:6" ht="15.75" x14ac:dyDescent="0.3">
      <c r="A1004" s="4"/>
      <c r="B1004" s="4"/>
      <c r="C1004" s="4"/>
      <c r="D1004" s="4"/>
      <c r="E1004" s="4"/>
      <c r="F1004" s="4"/>
    </row>
    <row r="1005" spans="1:6" ht="15.75" x14ac:dyDescent="0.3">
      <c r="A1005" s="4"/>
      <c r="B1005" s="4"/>
      <c r="C1005" s="4"/>
      <c r="D1005" s="4"/>
      <c r="E1005" s="4"/>
      <c r="F1005" s="4"/>
    </row>
    <row r="1006" spans="1:6" ht="15.75" x14ac:dyDescent="0.3">
      <c r="A1006" s="4"/>
      <c r="B1006" s="4"/>
      <c r="C1006" s="4"/>
      <c r="D1006" s="4"/>
      <c r="E1006" s="4"/>
      <c r="F1006" s="4"/>
    </row>
    <row r="1007" spans="1:6" ht="15.75" x14ac:dyDescent="0.3">
      <c r="A1007" s="4"/>
      <c r="B1007" s="4"/>
      <c r="C1007" s="4"/>
      <c r="D1007" s="4"/>
      <c r="E1007" s="4"/>
      <c r="F1007" s="4"/>
    </row>
    <row r="1008" spans="1:6" ht="15.75" x14ac:dyDescent="0.3">
      <c r="A1008" s="4"/>
      <c r="B1008" s="4"/>
      <c r="C1008" s="4"/>
      <c r="D1008" s="4"/>
      <c r="E1008" s="4"/>
      <c r="F1008" s="4"/>
    </row>
    <row r="1009" spans="1:6" ht="15.75" x14ac:dyDescent="0.3">
      <c r="A1009" s="4"/>
      <c r="B1009" s="4"/>
      <c r="C1009" s="4"/>
      <c r="D1009" s="4"/>
      <c r="E1009" s="4"/>
      <c r="F1009" s="4"/>
    </row>
    <row r="1010" spans="1:6" ht="15.75" x14ac:dyDescent="0.3">
      <c r="A1010" s="4"/>
      <c r="B1010" s="4"/>
      <c r="C1010" s="4"/>
      <c r="D1010" s="4"/>
      <c r="E1010" s="4"/>
      <c r="F1010" s="4"/>
    </row>
    <row r="1011" spans="1:6" ht="15.75" x14ac:dyDescent="0.3">
      <c r="A1011" s="4"/>
      <c r="B1011" s="4"/>
      <c r="C1011" s="4"/>
      <c r="D1011" s="4"/>
      <c r="E1011" s="4"/>
      <c r="F1011" s="4"/>
    </row>
    <row r="1012" spans="1:6" ht="15.75" x14ac:dyDescent="0.3">
      <c r="A1012" s="4"/>
      <c r="B1012" s="4"/>
      <c r="C1012" s="4"/>
      <c r="D1012" s="4"/>
      <c r="E1012" s="4"/>
      <c r="F1012" s="4"/>
    </row>
    <row r="1013" spans="1:6" ht="15.75" x14ac:dyDescent="0.3">
      <c r="A1013" s="4"/>
      <c r="B1013" s="4"/>
      <c r="C1013" s="4"/>
      <c r="D1013" s="4"/>
      <c r="E1013" s="4"/>
      <c r="F1013" s="4"/>
    </row>
    <row r="1014" spans="1:6" ht="15.75" x14ac:dyDescent="0.3">
      <c r="A1014" s="4"/>
      <c r="B1014" s="4"/>
      <c r="C1014" s="4"/>
      <c r="D1014" s="4"/>
      <c r="E1014" s="4"/>
      <c r="F1014" s="4"/>
    </row>
    <row r="1015" spans="1:6" ht="15.75" x14ac:dyDescent="0.3">
      <c r="A1015" s="4"/>
      <c r="B1015" s="4"/>
      <c r="C1015" s="4"/>
      <c r="D1015" s="4"/>
      <c r="E1015" s="4"/>
      <c r="F1015" s="4"/>
    </row>
    <row r="1016" spans="1:6" ht="15.75" x14ac:dyDescent="0.3">
      <c r="A1016" s="4"/>
      <c r="B1016" s="4"/>
      <c r="C1016" s="4"/>
      <c r="D1016" s="4"/>
      <c r="E1016" s="4"/>
      <c r="F1016" s="4"/>
    </row>
    <row r="1017" spans="1:6" ht="15.75" x14ac:dyDescent="0.3">
      <c r="A1017" s="4"/>
      <c r="B1017" s="4"/>
      <c r="C1017" s="4"/>
      <c r="D1017" s="4"/>
      <c r="E1017" s="4"/>
      <c r="F1017" s="4"/>
    </row>
    <row r="1018" spans="1:6" ht="15.75" x14ac:dyDescent="0.3">
      <c r="A1018" s="4"/>
      <c r="B1018" s="4"/>
      <c r="C1018" s="4"/>
      <c r="D1018" s="4"/>
      <c r="E1018" s="4"/>
      <c r="F1018" s="4"/>
    </row>
    <row r="1019" spans="1:6" ht="15.75" x14ac:dyDescent="0.3">
      <c r="A1019" s="4"/>
      <c r="B1019" s="4"/>
      <c r="C1019" s="4"/>
      <c r="D1019" s="4"/>
      <c r="E1019" s="4"/>
      <c r="F1019" s="4"/>
    </row>
    <row r="1020" spans="1:6" ht="15.75" x14ac:dyDescent="0.3">
      <c r="A1020" s="4"/>
      <c r="B1020" s="4"/>
      <c r="C1020" s="4"/>
      <c r="D1020" s="4"/>
      <c r="E1020" s="4"/>
      <c r="F1020" s="4"/>
    </row>
    <row r="1021" spans="1:6" ht="15.75" x14ac:dyDescent="0.3">
      <c r="A1021" s="4"/>
      <c r="B1021" s="4"/>
      <c r="C1021" s="4"/>
      <c r="D1021" s="4"/>
      <c r="E1021" s="4"/>
      <c r="F1021" s="4"/>
    </row>
    <row r="1022" spans="1:6" ht="15.75" x14ac:dyDescent="0.3">
      <c r="A1022" s="4"/>
      <c r="B1022" s="4"/>
      <c r="C1022" s="4"/>
      <c r="D1022" s="4"/>
      <c r="E1022" s="4"/>
      <c r="F1022" s="4"/>
    </row>
    <row r="1023" spans="1:6" ht="15.75" x14ac:dyDescent="0.3">
      <c r="A1023" s="4"/>
      <c r="B1023" s="4"/>
      <c r="C1023" s="4"/>
      <c r="D1023" s="4"/>
      <c r="E1023" s="4"/>
      <c r="F1023" s="4"/>
    </row>
    <row r="1024" spans="1:6" ht="15.75" x14ac:dyDescent="0.3">
      <c r="A1024" s="4"/>
      <c r="B1024" s="4"/>
      <c r="C1024" s="4"/>
      <c r="D1024" s="4"/>
      <c r="E1024" s="4"/>
      <c r="F1024" s="4"/>
    </row>
    <row r="1025" spans="1:6" ht="15.75" x14ac:dyDescent="0.3">
      <c r="A1025" s="4"/>
      <c r="B1025" s="4"/>
      <c r="C1025" s="4"/>
      <c r="D1025" s="4"/>
      <c r="E1025" s="4"/>
      <c r="F1025" s="4"/>
    </row>
    <row r="1026" spans="1:6" ht="15.75" x14ac:dyDescent="0.3">
      <c r="A1026" s="4"/>
      <c r="B1026" s="4"/>
      <c r="C1026" s="4"/>
      <c r="D1026" s="4"/>
      <c r="E1026" s="4"/>
      <c r="F1026" s="4"/>
    </row>
    <row r="1027" spans="1:6" ht="15.75" x14ac:dyDescent="0.3">
      <c r="A1027" s="4"/>
      <c r="B1027" s="4"/>
      <c r="C1027" s="4"/>
      <c r="D1027" s="4"/>
      <c r="E1027" s="4"/>
      <c r="F1027" s="4"/>
    </row>
    <row r="1028" spans="1:6" ht="15.75" x14ac:dyDescent="0.3">
      <c r="A1028" s="4"/>
      <c r="B1028" s="4"/>
      <c r="C1028" s="4"/>
      <c r="D1028" s="4"/>
      <c r="E1028" s="4"/>
      <c r="F1028" s="4"/>
    </row>
    <row r="1029" spans="1:6" ht="15.75" x14ac:dyDescent="0.3">
      <c r="A1029" s="4"/>
      <c r="B1029" s="4"/>
      <c r="C1029" s="4"/>
      <c r="D1029" s="4"/>
      <c r="E1029" s="4"/>
      <c r="F1029" s="4"/>
    </row>
    <row r="1030" spans="1:6" ht="15.75" x14ac:dyDescent="0.3">
      <c r="A1030" s="4"/>
      <c r="B1030" s="4"/>
      <c r="C1030" s="4"/>
      <c r="D1030" s="4"/>
      <c r="E1030" s="4"/>
      <c r="F1030" s="4"/>
    </row>
    <row r="1031" spans="1:6" ht="15.75" x14ac:dyDescent="0.3">
      <c r="A1031" s="4"/>
      <c r="B1031" s="4"/>
      <c r="C1031" s="4"/>
      <c r="D1031" s="4"/>
      <c r="E1031" s="4"/>
      <c r="F1031" s="4"/>
    </row>
    <row r="1032" spans="1:6" ht="15.75" x14ac:dyDescent="0.3">
      <c r="A1032" s="4"/>
      <c r="B1032" s="4"/>
      <c r="C1032" s="4"/>
      <c r="D1032" s="4"/>
      <c r="E1032" s="4"/>
      <c r="F1032" s="4"/>
    </row>
    <row r="1033" spans="1:6" ht="15.75" x14ac:dyDescent="0.3">
      <c r="A1033" s="4"/>
      <c r="B1033" s="4"/>
      <c r="C1033" s="4"/>
      <c r="D1033" s="4"/>
      <c r="E1033" s="4"/>
      <c r="F1033" s="4"/>
    </row>
    <row r="1034" spans="1:6" ht="15.75" x14ac:dyDescent="0.3">
      <c r="A1034" s="4"/>
      <c r="B1034" s="4"/>
      <c r="C1034" s="4"/>
      <c r="D1034" s="4"/>
      <c r="E1034" s="4"/>
      <c r="F1034" s="4"/>
    </row>
    <row r="1035" spans="1:6" ht="15.75" x14ac:dyDescent="0.3">
      <c r="A1035" s="4"/>
      <c r="B1035" s="4"/>
      <c r="C1035" s="4"/>
      <c r="D1035" s="4"/>
      <c r="E1035" s="4"/>
      <c r="F1035" s="4"/>
    </row>
    <row r="1036" spans="1:6" ht="15.75" x14ac:dyDescent="0.3">
      <c r="A1036" s="4"/>
      <c r="B1036" s="4"/>
      <c r="C1036" s="4"/>
      <c r="D1036" s="4"/>
      <c r="E1036" s="4"/>
      <c r="F1036" s="4"/>
    </row>
    <row r="1037" spans="1:6" ht="15.75" x14ac:dyDescent="0.3">
      <c r="A1037" s="4"/>
      <c r="B1037" s="4"/>
      <c r="C1037" s="4"/>
      <c r="D1037" s="4"/>
      <c r="E1037" s="4"/>
      <c r="F1037" s="4"/>
    </row>
    <row r="1038" spans="1:6" ht="15.75" x14ac:dyDescent="0.3">
      <c r="A1038" s="4"/>
      <c r="B1038" s="4"/>
      <c r="C1038" s="4"/>
      <c r="D1038" s="4"/>
      <c r="E1038" s="4"/>
      <c r="F1038" s="4"/>
    </row>
    <row r="1039" spans="1:6" ht="15.75" x14ac:dyDescent="0.3">
      <c r="A1039" s="4"/>
      <c r="B1039" s="4"/>
      <c r="C1039" s="4"/>
      <c r="D1039" s="4"/>
      <c r="E1039" s="4"/>
      <c r="F1039" s="4"/>
    </row>
    <row r="1040" spans="1:6" ht="15.75" x14ac:dyDescent="0.3">
      <c r="A1040" s="4"/>
      <c r="B1040" s="4"/>
      <c r="C1040" s="4"/>
      <c r="D1040" s="4"/>
      <c r="E1040" s="4"/>
      <c r="F1040" s="4"/>
    </row>
    <row r="1041" spans="1:6" ht="15.75" x14ac:dyDescent="0.3">
      <c r="A1041" s="4"/>
      <c r="B1041" s="4"/>
      <c r="C1041" s="4"/>
      <c r="D1041" s="4"/>
      <c r="E1041" s="4"/>
      <c r="F1041" s="4"/>
    </row>
    <row r="1042" spans="1:6" ht="15.75" x14ac:dyDescent="0.3">
      <c r="A1042" s="4"/>
      <c r="B1042" s="4"/>
      <c r="C1042" s="4"/>
      <c r="D1042" s="4"/>
      <c r="E1042" s="4"/>
      <c r="F1042" s="4"/>
    </row>
    <row r="1043" spans="1:6" ht="15.75" x14ac:dyDescent="0.3">
      <c r="A1043" s="4"/>
      <c r="B1043" s="4"/>
      <c r="C1043" s="4"/>
      <c r="D1043" s="4"/>
      <c r="E1043" s="4"/>
      <c r="F1043" s="4"/>
    </row>
    <row r="1044" spans="1:6" ht="15.75" x14ac:dyDescent="0.3">
      <c r="A1044" s="4"/>
      <c r="B1044" s="4"/>
      <c r="C1044" s="4"/>
      <c r="D1044" s="4"/>
      <c r="E1044" s="4"/>
      <c r="F1044" s="4"/>
    </row>
    <row r="1045" spans="1:6" ht="15.75" x14ac:dyDescent="0.3">
      <c r="A1045" s="4"/>
      <c r="B1045" s="4"/>
      <c r="C1045" s="4"/>
      <c r="D1045" s="4"/>
      <c r="E1045" s="4"/>
      <c r="F1045" s="4"/>
    </row>
    <row r="1046" spans="1:6" ht="15.75" x14ac:dyDescent="0.3">
      <c r="A1046" s="4"/>
      <c r="B1046" s="4"/>
      <c r="C1046" s="4"/>
      <c r="D1046" s="4"/>
      <c r="E1046" s="4"/>
      <c r="F1046" s="4"/>
    </row>
    <row r="1047" spans="1:6" ht="15.75" x14ac:dyDescent="0.3">
      <c r="A1047" s="4"/>
      <c r="B1047" s="4"/>
      <c r="C1047" s="4"/>
      <c r="D1047" s="4"/>
      <c r="E1047" s="4"/>
      <c r="F1047" s="4"/>
    </row>
    <row r="1048" spans="1:6" ht="15.75" x14ac:dyDescent="0.3">
      <c r="A1048" s="4"/>
      <c r="B1048" s="4"/>
      <c r="C1048" s="4"/>
      <c r="D1048" s="4"/>
      <c r="E1048" s="4"/>
      <c r="F1048" s="4"/>
    </row>
    <row r="1049" spans="1:6" ht="15.75" x14ac:dyDescent="0.3">
      <c r="A1049" s="4"/>
      <c r="B1049" s="4"/>
      <c r="C1049" s="4"/>
      <c r="D1049" s="4"/>
      <c r="E1049" s="4"/>
      <c r="F1049" s="4"/>
    </row>
    <row r="1050" spans="1:6" ht="15.75" x14ac:dyDescent="0.3">
      <c r="A1050" s="4"/>
      <c r="B1050" s="4"/>
      <c r="C1050" s="4"/>
      <c r="D1050" s="4"/>
      <c r="E1050" s="4"/>
      <c r="F1050" s="4"/>
    </row>
    <row r="1051" spans="1:6" ht="15.75" x14ac:dyDescent="0.3">
      <c r="A1051" s="4"/>
      <c r="B1051" s="4"/>
      <c r="C1051" s="4"/>
      <c r="D1051" s="4"/>
      <c r="E1051" s="4"/>
      <c r="F1051" s="4"/>
    </row>
    <row r="1052" spans="1:6" ht="15.75" x14ac:dyDescent="0.3">
      <c r="A1052" s="4"/>
      <c r="B1052" s="4"/>
      <c r="C1052" s="4"/>
      <c r="D1052" s="4"/>
      <c r="E1052" s="4"/>
      <c r="F1052" s="4"/>
    </row>
    <row r="1053" spans="1:6" ht="15.75" x14ac:dyDescent="0.3">
      <c r="A1053" s="4"/>
      <c r="B1053" s="4"/>
      <c r="C1053" s="4"/>
      <c r="D1053" s="4"/>
      <c r="E1053" s="4"/>
      <c r="F1053" s="4"/>
    </row>
    <row r="1054" spans="1:6" ht="15.75" x14ac:dyDescent="0.3">
      <c r="A1054" s="4"/>
      <c r="B1054" s="4"/>
      <c r="C1054" s="4"/>
      <c r="D1054" s="4"/>
      <c r="E1054" s="4"/>
      <c r="F1054" s="4"/>
    </row>
    <row r="1055" spans="1:6" ht="15.75" x14ac:dyDescent="0.3">
      <c r="A1055" s="4"/>
      <c r="B1055" s="4"/>
      <c r="C1055" s="4"/>
      <c r="D1055" s="4"/>
      <c r="E1055" s="4"/>
      <c r="F1055" s="4"/>
    </row>
    <row r="1056" spans="1:6" ht="15.75" x14ac:dyDescent="0.3">
      <c r="A1056" s="4"/>
      <c r="B1056" s="4"/>
      <c r="C1056" s="4"/>
      <c r="D1056" s="4"/>
      <c r="E1056" s="4"/>
      <c r="F1056" s="4"/>
    </row>
    <row r="1057" spans="1:6" ht="15.75" x14ac:dyDescent="0.3">
      <c r="A1057" s="4"/>
      <c r="B1057" s="4"/>
      <c r="C1057" s="4"/>
      <c r="D1057" s="4"/>
      <c r="E1057" s="4"/>
      <c r="F1057" s="4"/>
    </row>
    <row r="1058" spans="1:6" ht="15.75" x14ac:dyDescent="0.3">
      <c r="A1058" s="4"/>
      <c r="B1058" s="4"/>
      <c r="C1058" s="4"/>
      <c r="D1058" s="4"/>
      <c r="E1058" s="4"/>
      <c r="F1058" s="4"/>
    </row>
    <row r="1059" spans="1:6" ht="15.75" x14ac:dyDescent="0.3">
      <c r="A1059" s="4"/>
      <c r="B1059" s="4"/>
      <c r="C1059" s="4"/>
      <c r="D1059" s="4"/>
      <c r="E1059" s="4"/>
      <c r="F1059" s="4"/>
    </row>
    <row r="1060" spans="1:6" ht="15.75" x14ac:dyDescent="0.3">
      <c r="A1060" s="4"/>
      <c r="B1060" s="4"/>
      <c r="C1060" s="4"/>
      <c r="D1060" s="4"/>
      <c r="E1060" s="4"/>
      <c r="F1060" s="4"/>
    </row>
    <row r="1061" spans="1:6" ht="15.75" x14ac:dyDescent="0.3">
      <c r="A1061" s="4"/>
      <c r="B1061" s="4"/>
      <c r="C1061" s="4"/>
      <c r="D1061" s="4"/>
      <c r="E1061" s="4"/>
      <c r="F1061" s="4"/>
    </row>
    <row r="1062" spans="1:6" ht="15.75" x14ac:dyDescent="0.3">
      <c r="A1062" s="4"/>
      <c r="B1062" s="4"/>
      <c r="C1062" s="4"/>
      <c r="D1062" s="4"/>
      <c r="E1062" s="4"/>
      <c r="F1062" s="4"/>
    </row>
    <row r="1063" spans="1:6" ht="15.75" x14ac:dyDescent="0.3">
      <c r="A1063" s="4"/>
      <c r="B1063" s="4"/>
      <c r="C1063" s="4"/>
      <c r="D1063" s="4"/>
      <c r="E1063" s="4"/>
      <c r="F1063" s="4"/>
    </row>
    <row r="1064" spans="1:6" ht="15.75" x14ac:dyDescent="0.3">
      <c r="A1064" s="4"/>
      <c r="B1064" s="4"/>
      <c r="C1064" s="4"/>
      <c r="D1064" s="4"/>
      <c r="E1064" s="4"/>
      <c r="F1064" s="4"/>
    </row>
    <row r="1065" spans="1:6" ht="15.75" x14ac:dyDescent="0.3">
      <c r="A1065" s="4"/>
      <c r="B1065" s="4"/>
      <c r="C1065" s="4"/>
      <c r="D1065" s="4"/>
      <c r="E1065" s="4"/>
      <c r="F1065" s="4"/>
    </row>
    <row r="1066" spans="1:6" ht="15.75" x14ac:dyDescent="0.3">
      <c r="A1066" s="4"/>
      <c r="B1066" s="4"/>
      <c r="C1066" s="4"/>
      <c r="D1066" s="4"/>
      <c r="E1066" s="4"/>
      <c r="F1066" s="4"/>
    </row>
    <row r="1067" spans="1:6" ht="15.75" x14ac:dyDescent="0.3">
      <c r="A1067" s="4"/>
      <c r="B1067" s="4"/>
      <c r="C1067" s="4"/>
      <c r="D1067" s="4"/>
      <c r="E1067" s="4"/>
      <c r="F1067" s="4"/>
    </row>
    <row r="1068" spans="1:6" ht="15.75" x14ac:dyDescent="0.3">
      <c r="A1068" s="4"/>
      <c r="B1068" s="4"/>
      <c r="C1068" s="4"/>
      <c r="D1068" s="4"/>
      <c r="E1068" s="4"/>
      <c r="F1068" s="4"/>
    </row>
    <row r="1069" spans="1:6" ht="15.75" x14ac:dyDescent="0.3">
      <c r="A1069" s="4"/>
      <c r="B1069" s="4"/>
      <c r="C1069" s="4"/>
      <c r="D1069" s="4"/>
      <c r="E1069" s="4"/>
      <c r="F1069" s="4"/>
    </row>
    <row r="1070" spans="1:6" ht="15.75" x14ac:dyDescent="0.3">
      <c r="A1070" s="4"/>
      <c r="B1070" s="4"/>
      <c r="C1070" s="4"/>
      <c r="D1070" s="4"/>
      <c r="E1070" s="4"/>
      <c r="F1070" s="4"/>
    </row>
    <row r="1071" spans="1:6" ht="15.75" x14ac:dyDescent="0.3">
      <c r="A1071" s="4"/>
      <c r="B1071" s="4"/>
      <c r="C1071" s="4"/>
      <c r="D1071" s="4"/>
      <c r="E1071" s="4"/>
      <c r="F1071" s="4"/>
    </row>
    <row r="1072" spans="1:6" ht="15.75" x14ac:dyDescent="0.3">
      <c r="A1072" s="4"/>
      <c r="B1072" s="4"/>
      <c r="C1072" s="4"/>
      <c r="D1072" s="4"/>
      <c r="E1072" s="4"/>
      <c r="F1072" s="4"/>
    </row>
    <row r="1073" spans="1:6" ht="15.75" x14ac:dyDescent="0.3">
      <c r="A1073" s="4"/>
      <c r="B1073" s="4"/>
      <c r="C1073" s="4"/>
      <c r="D1073" s="4"/>
      <c r="E1073" s="4"/>
      <c r="F1073" s="4"/>
    </row>
    <row r="1074" spans="1:6" ht="15.75" x14ac:dyDescent="0.3">
      <c r="A1074" s="4"/>
      <c r="B1074" s="4"/>
      <c r="C1074" s="4"/>
      <c r="D1074" s="4"/>
      <c r="E1074" s="4"/>
      <c r="F1074" s="4"/>
    </row>
    <row r="1075" spans="1:6" ht="15.75" x14ac:dyDescent="0.3">
      <c r="A1075" s="4"/>
      <c r="B1075" s="4"/>
      <c r="C1075" s="4"/>
      <c r="D1075" s="4"/>
      <c r="E1075" s="4"/>
      <c r="F1075" s="4"/>
    </row>
    <row r="1076" spans="1:6" ht="15.75" x14ac:dyDescent="0.3">
      <c r="A1076" s="4"/>
      <c r="B1076" s="4"/>
      <c r="C1076" s="4"/>
      <c r="D1076" s="4"/>
      <c r="E1076" s="4"/>
      <c r="F1076" s="4"/>
    </row>
    <row r="1077" spans="1:6" ht="15.75" x14ac:dyDescent="0.3">
      <c r="A1077" s="4"/>
      <c r="B1077" s="4"/>
      <c r="C1077" s="4"/>
      <c r="D1077" s="4"/>
      <c r="E1077" s="4"/>
      <c r="F1077" s="4"/>
    </row>
    <row r="1078" spans="1:6" ht="15.75" x14ac:dyDescent="0.3">
      <c r="A1078" s="4"/>
      <c r="B1078" s="4"/>
      <c r="C1078" s="4"/>
      <c r="D1078" s="4"/>
      <c r="E1078" s="4"/>
      <c r="F1078" s="4"/>
    </row>
    <row r="1079" spans="1:6" ht="15.75" x14ac:dyDescent="0.3">
      <c r="A1079" s="4"/>
      <c r="B1079" s="4"/>
      <c r="C1079" s="4"/>
      <c r="D1079" s="4"/>
      <c r="E1079" s="4"/>
      <c r="F1079" s="4"/>
    </row>
    <row r="1080" spans="1:6" ht="15.75" x14ac:dyDescent="0.3">
      <c r="A1080" s="4"/>
      <c r="B1080" s="4"/>
      <c r="C1080" s="4"/>
      <c r="D1080" s="4"/>
      <c r="E1080" s="4"/>
      <c r="F1080" s="4"/>
    </row>
    <row r="1081" spans="1:6" ht="15.75" x14ac:dyDescent="0.3">
      <c r="A1081" s="4"/>
      <c r="B1081" s="4"/>
      <c r="C1081" s="4"/>
      <c r="D1081" s="4"/>
      <c r="E1081" s="4"/>
      <c r="F1081" s="4"/>
    </row>
    <row r="1082" spans="1:6" ht="15.75" x14ac:dyDescent="0.3">
      <c r="A1082" s="4"/>
      <c r="B1082" s="4"/>
      <c r="C1082" s="4"/>
      <c r="D1082" s="4"/>
      <c r="E1082" s="4"/>
      <c r="F1082" s="4"/>
    </row>
    <row r="1083" spans="1:6" ht="15.75" x14ac:dyDescent="0.3">
      <c r="A1083" s="4"/>
      <c r="B1083" s="4"/>
      <c r="C1083" s="4"/>
      <c r="D1083" s="4"/>
      <c r="E1083" s="4"/>
      <c r="F1083" s="4"/>
    </row>
    <row r="1084" spans="1:6" ht="15.75" x14ac:dyDescent="0.3">
      <c r="A1084" s="4"/>
      <c r="B1084" s="4"/>
      <c r="C1084" s="4"/>
      <c r="D1084" s="4"/>
      <c r="E1084" s="4"/>
      <c r="F1084" s="4"/>
    </row>
    <row r="1085" spans="1:6" ht="15.75" x14ac:dyDescent="0.3">
      <c r="A1085" s="4"/>
      <c r="B1085" s="4"/>
      <c r="C1085" s="4"/>
      <c r="D1085" s="4"/>
      <c r="E1085" s="4"/>
      <c r="F1085" s="4"/>
    </row>
    <row r="1086" spans="1:6" ht="15.75" x14ac:dyDescent="0.3">
      <c r="A1086" s="4"/>
      <c r="B1086" s="4"/>
      <c r="C1086" s="4"/>
      <c r="D1086" s="4"/>
      <c r="E1086" s="4"/>
      <c r="F1086" s="4"/>
    </row>
    <row r="1087" spans="1:6" ht="15.75" x14ac:dyDescent="0.3">
      <c r="A1087" s="4"/>
      <c r="B1087" s="4"/>
      <c r="C1087" s="4"/>
      <c r="D1087" s="4"/>
      <c r="E1087" s="4"/>
      <c r="F1087" s="4"/>
    </row>
    <row r="1088" spans="1:6" ht="15.75" x14ac:dyDescent="0.3">
      <c r="A1088" s="4"/>
      <c r="B1088" s="4"/>
      <c r="C1088" s="4"/>
      <c r="D1088" s="4"/>
      <c r="E1088" s="4"/>
      <c r="F1088" s="4"/>
    </row>
    <row r="1089" spans="1:6" ht="15.75" x14ac:dyDescent="0.3">
      <c r="A1089" s="4"/>
      <c r="B1089" s="4"/>
      <c r="C1089" s="4"/>
      <c r="D1089" s="4"/>
      <c r="E1089" s="4"/>
      <c r="F1089" s="4"/>
    </row>
    <row r="1090" spans="1:6" ht="15.75" x14ac:dyDescent="0.3">
      <c r="A1090" s="4"/>
      <c r="B1090" s="4"/>
      <c r="C1090" s="4"/>
      <c r="D1090" s="4"/>
      <c r="E1090" s="4"/>
      <c r="F1090" s="4"/>
    </row>
    <row r="1091" spans="1:6" ht="15.75" x14ac:dyDescent="0.3">
      <c r="A1091" s="4"/>
      <c r="B1091" s="4"/>
      <c r="C1091" s="4"/>
      <c r="D1091" s="4"/>
      <c r="E1091" s="4"/>
      <c r="F1091" s="4"/>
    </row>
    <row r="1092" spans="1:6" ht="15.75" x14ac:dyDescent="0.3">
      <c r="A1092" s="4"/>
      <c r="B1092" s="4"/>
      <c r="C1092" s="4"/>
      <c r="D1092" s="4"/>
      <c r="E1092" s="4"/>
      <c r="F1092" s="4"/>
    </row>
    <row r="1093" spans="1:6" ht="15.75" x14ac:dyDescent="0.3">
      <c r="A1093" s="4"/>
      <c r="B1093" s="4"/>
      <c r="C1093" s="4"/>
      <c r="D1093" s="4"/>
      <c r="E1093" s="4"/>
      <c r="F1093" s="4"/>
    </row>
    <row r="1094" spans="1:6" ht="15.75" x14ac:dyDescent="0.3">
      <c r="A1094" s="4"/>
      <c r="B1094" s="4"/>
      <c r="C1094" s="4"/>
      <c r="D1094" s="4"/>
      <c r="E1094" s="4"/>
      <c r="F1094" s="4"/>
    </row>
    <row r="1095" spans="1:6" ht="15.75" x14ac:dyDescent="0.3">
      <c r="A1095" s="4"/>
      <c r="B1095" s="4"/>
      <c r="C1095" s="4"/>
      <c r="D1095" s="4"/>
      <c r="E1095" s="4"/>
      <c r="F1095" s="4"/>
    </row>
    <row r="1096" spans="1:6" ht="15.75" x14ac:dyDescent="0.3">
      <c r="A1096" s="4"/>
      <c r="B1096" s="4"/>
      <c r="C1096" s="4"/>
      <c r="D1096" s="4"/>
      <c r="E1096" s="4"/>
      <c r="F1096" s="4"/>
    </row>
    <row r="1097" spans="1:6" ht="15.75" x14ac:dyDescent="0.3">
      <c r="A1097" s="4"/>
      <c r="B1097" s="4"/>
      <c r="C1097" s="4"/>
      <c r="D1097" s="4"/>
      <c r="E1097" s="4"/>
      <c r="F1097" s="4"/>
    </row>
    <row r="1098" spans="1:6" ht="15.75" x14ac:dyDescent="0.3">
      <c r="A1098" s="4"/>
      <c r="B1098" s="4"/>
      <c r="C1098" s="4"/>
      <c r="D1098" s="4"/>
      <c r="E1098" s="4"/>
      <c r="F1098" s="4"/>
    </row>
    <row r="1099" spans="1:6" ht="15.75" x14ac:dyDescent="0.3">
      <c r="A1099" s="4"/>
      <c r="B1099" s="4"/>
      <c r="C1099" s="4"/>
      <c r="D1099" s="4"/>
      <c r="E1099" s="4"/>
      <c r="F1099" s="4"/>
    </row>
    <row r="1100" spans="1:6" ht="15.75" x14ac:dyDescent="0.3">
      <c r="A1100" s="4"/>
      <c r="B1100" s="4"/>
      <c r="C1100" s="4"/>
      <c r="D1100" s="4"/>
      <c r="E1100" s="4"/>
      <c r="F1100" s="4"/>
    </row>
    <row r="1101" spans="1:6" ht="15.75" x14ac:dyDescent="0.3">
      <c r="A1101" s="4"/>
      <c r="B1101" s="4"/>
      <c r="C1101" s="4"/>
      <c r="D1101" s="4"/>
      <c r="E1101" s="4"/>
      <c r="F1101" s="4"/>
    </row>
    <row r="1102" spans="1:6" ht="15.75" x14ac:dyDescent="0.3">
      <c r="A1102" s="4"/>
      <c r="B1102" s="4"/>
      <c r="C1102" s="4"/>
      <c r="D1102" s="4"/>
      <c r="E1102" s="4"/>
      <c r="F1102" s="4"/>
    </row>
    <row r="1103" spans="1:6" ht="15.75" x14ac:dyDescent="0.3">
      <c r="A1103" s="4"/>
      <c r="B1103" s="4"/>
      <c r="C1103" s="4"/>
      <c r="D1103" s="4"/>
      <c r="E1103" s="4"/>
      <c r="F1103" s="4"/>
    </row>
    <row r="1104" spans="1:6" ht="15.75" x14ac:dyDescent="0.3">
      <c r="A1104" s="4"/>
      <c r="B1104" s="4"/>
      <c r="C1104" s="4"/>
      <c r="D1104" s="4"/>
      <c r="E1104" s="4"/>
      <c r="F1104" s="4"/>
    </row>
    <row r="1105" spans="1:6" ht="15.75" x14ac:dyDescent="0.3">
      <c r="A1105" s="4"/>
      <c r="B1105" s="4"/>
      <c r="C1105" s="4"/>
      <c r="D1105" s="4"/>
      <c r="E1105" s="4"/>
      <c r="F1105" s="4"/>
    </row>
    <row r="1106" spans="1:6" ht="15.75" x14ac:dyDescent="0.3">
      <c r="A1106" s="4"/>
      <c r="B1106" s="4"/>
      <c r="C1106" s="4"/>
      <c r="D1106" s="4"/>
      <c r="E1106" s="4"/>
      <c r="F1106" s="4"/>
    </row>
    <row r="1107" spans="1:6" ht="15.75" x14ac:dyDescent="0.3">
      <c r="A1107" s="4"/>
      <c r="B1107" s="4"/>
      <c r="C1107" s="4"/>
      <c r="D1107" s="4"/>
      <c r="E1107" s="4"/>
      <c r="F1107" s="4"/>
    </row>
    <row r="1108" spans="1:6" ht="15.75" x14ac:dyDescent="0.3">
      <c r="A1108" s="4"/>
      <c r="B1108" s="4"/>
      <c r="C1108" s="4"/>
      <c r="D1108" s="4"/>
      <c r="E1108" s="4"/>
      <c r="F1108" s="4"/>
    </row>
    <row r="1109" spans="1:6" ht="15.75" x14ac:dyDescent="0.3">
      <c r="A1109" s="4"/>
      <c r="B1109" s="4"/>
      <c r="C1109" s="4"/>
      <c r="D1109" s="4"/>
      <c r="E1109" s="4"/>
      <c r="F1109" s="4"/>
    </row>
    <row r="1110" spans="1:6" ht="15.75" x14ac:dyDescent="0.3">
      <c r="A1110" s="4"/>
      <c r="B1110" s="4"/>
      <c r="C1110" s="4"/>
      <c r="D1110" s="4"/>
      <c r="E1110" s="4"/>
      <c r="F1110" s="4"/>
    </row>
    <row r="1111" spans="1:6" ht="15.75" x14ac:dyDescent="0.3">
      <c r="A1111" s="4"/>
      <c r="B1111" s="4"/>
      <c r="C1111" s="4"/>
      <c r="D1111" s="4"/>
      <c r="E1111" s="4"/>
      <c r="F1111" s="4"/>
    </row>
    <row r="1112" spans="1:6" ht="15.75" x14ac:dyDescent="0.3">
      <c r="A1112" s="4"/>
      <c r="B1112" s="4"/>
      <c r="C1112" s="4"/>
      <c r="D1112" s="4"/>
      <c r="E1112" s="4"/>
      <c r="F1112" s="4"/>
    </row>
    <row r="1113" spans="1:6" ht="15.75" x14ac:dyDescent="0.3">
      <c r="A1113" s="4"/>
      <c r="B1113" s="4"/>
      <c r="C1113" s="4"/>
      <c r="D1113" s="4"/>
      <c r="E1113" s="4"/>
      <c r="F1113" s="4"/>
    </row>
    <row r="1114" spans="1:6" ht="15.75" x14ac:dyDescent="0.3">
      <c r="A1114" s="4"/>
      <c r="B1114" s="4"/>
      <c r="C1114" s="4"/>
      <c r="D1114" s="4"/>
      <c r="E1114" s="4"/>
      <c r="F1114" s="4"/>
    </row>
    <row r="1115" spans="1:6" ht="15.75" x14ac:dyDescent="0.3">
      <c r="A1115" s="4"/>
      <c r="B1115" s="4"/>
      <c r="C1115" s="4"/>
      <c r="D1115" s="4"/>
      <c r="E1115" s="4"/>
      <c r="F1115" s="4"/>
    </row>
    <row r="1116" spans="1:6" ht="15.75" x14ac:dyDescent="0.3">
      <c r="A1116" s="4"/>
      <c r="B1116" s="4"/>
      <c r="C1116" s="4"/>
      <c r="D1116" s="4"/>
      <c r="E1116" s="4"/>
      <c r="F1116" s="4"/>
    </row>
    <row r="1117" spans="1:6" ht="15.75" x14ac:dyDescent="0.3">
      <c r="A1117" s="4"/>
      <c r="B1117" s="4"/>
      <c r="C1117" s="4"/>
      <c r="D1117" s="4"/>
      <c r="E1117" s="4"/>
      <c r="F1117" s="4"/>
    </row>
    <row r="1118" spans="1:6" ht="15.75" x14ac:dyDescent="0.3">
      <c r="A1118" s="4"/>
      <c r="B1118" s="4"/>
      <c r="C1118" s="4"/>
      <c r="D1118" s="4"/>
      <c r="E1118" s="4"/>
      <c r="F1118" s="4"/>
    </row>
    <row r="1119" spans="1:6" ht="15.75" x14ac:dyDescent="0.3">
      <c r="A1119" s="4"/>
      <c r="B1119" s="4"/>
      <c r="C1119" s="4"/>
      <c r="D1119" s="4"/>
      <c r="E1119" s="4"/>
      <c r="F1119" s="4"/>
    </row>
    <row r="1120" spans="1:6" ht="15.75" x14ac:dyDescent="0.3">
      <c r="A1120" s="4"/>
      <c r="B1120" s="4"/>
      <c r="C1120" s="4"/>
      <c r="D1120" s="4"/>
      <c r="E1120" s="4"/>
      <c r="F1120" s="4"/>
    </row>
    <row r="1121" spans="1:6" ht="15.75" x14ac:dyDescent="0.3">
      <c r="A1121" s="4"/>
      <c r="B1121" s="4"/>
      <c r="C1121" s="4"/>
      <c r="D1121" s="4"/>
      <c r="E1121" s="4"/>
      <c r="F1121" s="4"/>
    </row>
    <row r="1122" spans="1:6" ht="15.75" x14ac:dyDescent="0.3">
      <c r="A1122" s="4"/>
      <c r="B1122" s="4"/>
      <c r="C1122" s="4"/>
      <c r="D1122" s="4"/>
      <c r="E1122" s="4"/>
      <c r="F1122" s="4"/>
    </row>
    <row r="1123" spans="1:6" ht="15.75" x14ac:dyDescent="0.3">
      <c r="A1123" s="4"/>
      <c r="B1123" s="4"/>
      <c r="C1123" s="4"/>
      <c r="D1123" s="4"/>
      <c r="E1123" s="4"/>
      <c r="F1123" s="4"/>
    </row>
    <row r="1124" spans="1:6" ht="15.75" x14ac:dyDescent="0.3">
      <c r="A1124" s="4"/>
      <c r="B1124" s="4"/>
      <c r="C1124" s="4"/>
      <c r="D1124" s="4"/>
      <c r="E1124" s="4"/>
      <c r="F1124" s="4"/>
    </row>
    <row r="1125" spans="1:6" ht="15.75" x14ac:dyDescent="0.3">
      <c r="A1125" s="4"/>
      <c r="B1125" s="4"/>
      <c r="C1125" s="4"/>
      <c r="D1125" s="4"/>
      <c r="E1125" s="4"/>
      <c r="F1125" s="4"/>
    </row>
    <row r="1126" spans="1:6" ht="15.75" x14ac:dyDescent="0.3">
      <c r="A1126" s="4"/>
      <c r="B1126" s="4"/>
      <c r="C1126" s="4"/>
      <c r="D1126" s="4"/>
      <c r="E1126" s="4"/>
      <c r="F1126" s="4"/>
    </row>
    <row r="1127" spans="1:6" ht="15.75" x14ac:dyDescent="0.3">
      <c r="A1127" s="4"/>
      <c r="B1127" s="4"/>
      <c r="C1127" s="4"/>
      <c r="D1127" s="4"/>
      <c r="E1127" s="4"/>
      <c r="F1127" s="4"/>
    </row>
    <row r="1128" spans="1:6" ht="15.75" x14ac:dyDescent="0.3">
      <c r="A1128" s="4"/>
      <c r="B1128" s="4"/>
      <c r="C1128" s="4"/>
      <c r="D1128" s="4"/>
      <c r="E1128" s="4"/>
      <c r="F1128" s="4"/>
    </row>
    <row r="1129" spans="1:6" ht="15.75" x14ac:dyDescent="0.3">
      <c r="A1129" s="4"/>
      <c r="B1129" s="4"/>
      <c r="C1129" s="4"/>
      <c r="D1129" s="4"/>
      <c r="E1129" s="4"/>
      <c r="F1129" s="4"/>
    </row>
    <row r="1130" spans="1:6" ht="15.75" x14ac:dyDescent="0.3">
      <c r="A1130" s="4"/>
      <c r="B1130" s="4"/>
      <c r="C1130" s="4"/>
      <c r="D1130" s="4"/>
      <c r="E1130" s="4"/>
      <c r="F1130" s="4"/>
    </row>
    <row r="1131" spans="1:6" ht="15.75" x14ac:dyDescent="0.3">
      <c r="A1131" s="4"/>
      <c r="B1131" s="4"/>
      <c r="C1131" s="4"/>
      <c r="D1131" s="4"/>
      <c r="E1131" s="4"/>
      <c r="F1131" s="4"/>
    </row>
    <row r="1132" spans="1:6" ht="15.75" x14ac:dyDescent="0.3">
      <c r="A1132" s="4"/>
      <c r="B1132" s="4"/>
      <c r="C1132" s="4"/>
      <c r="D1132" s="4"/>
      <c r="E1132" s="4"/>
      <c r="F1132" s="4"/>
    </row>
    <row r="1133" spans="1:6" ht="15.75" x14ac:dyDescent="0.3">
      <c r="A1133" s="4"/>
      <c r="B1133" s="4"/>
      <c r="C1133" s="4"/>
      <c r="D1133" s="4"/>
      <c r="E1133" s="4"/>
      <c r="F1133" s="4"/>
    </row>
    <row r="1134" spans="1:6" ht="15.75" x14ac:dyDescent="0.3">
      <c r="A1134" s="4"/>
      <c r="B1134" s="4"/>
      <c r="C1134" s="4"/>
      <c r="D1134" s="4"/>
      <c r="E1134" s="4"/>
      <c r="F1134" s="4"/>
    </row>
    <row r="1135" spans="1:6" ht="15.75" x14ac:dyDescent="0.3">
      <c r="A1135" s="4"/>
      <c r="B1135" s="4"/>
      <c r="C1135" s="4"/>
      <c r="D1135" s="4"/>
      <c r="E1135" s="4"/>
      <c r="F1135" s="4"/>
    </row>
    <row r="1136" spans="1:6" ht="15.75" x14ac:dyDescent="0.3">
      <c r="A1136" s="4"/>
      <c r="B1136" s="4"/>
      <c r="C1136" s="4"/>
      <c r="D1136" s="4"/>
      <c r="E1136" s="4"/>
      <c r="F1136" s="4"/>
    </row>
    <row r="1137" spans="1:6" ht="15.75" x14ac:dyDescent="0.3">
      <c r="A1137" s="4"/>
      <c r="B1137" s="4"/>
      <c r="C1137" s="4"/>
      <c r="D1137" s="4"/>
      <c r="E1137" s="4"/>
      <c r="F1137" s="4"/>
    </row>
    <row r="1138" spans="1:6" ht="15.75" x14ac:dyDescent="0.3">
      <c r="A1138" s="4"/>
      <c r="B1138" s="4"/>
      <c r="C1138" s="4"/>
      <c r="D1138" s="4"/>
      <c r="E1138" s="4"/>
      <c r="F1138" s="4"/>
    </row>
    <row r="1139" spans="1:6" ht="15.75" x14ac:dyDescent="0.3">
      <c r="A1139" s="4"/>
      <c r="B1139" s="4"/>
      <c r="C1139" s="4"/>
      <c r="D1139" s="4"/>
      <c r="E1139" s="4"/>
      <c r="F1139" s="4"/>
    </row>
    <row r="1140" spans="1:6" ht="15.75" x14ac:dyDescent="0.3">
      <c r="A1140" s="4"/>
      <c r="B1140" s="4"/>
      <c r="C1140" s="4"/>
      <c r="D1140" s="4"/>
      <c r="E1140" s="4"/>
      <c r="F1140" s="4"/>
    </row>
    <row r="1141" spans="1:6" ht="15.75" x14ac:dyDescent="0.3">
      <c r="A1141" s="4"/>
      <c r="B1141" s="4"/>
      <c r="C1141" s="4"/>
      <c r="D1141" s="4"/>
      <c r="E1141" s="4"/>
      <c r="F1141" s="4"/>
    </row>
    <row r="1142" spans="1:6" ht="15.75" x14ac:dyDescent="0.3">
      <c r="A1142" s="4"/>
      <c r="B1142" s="4"/>
      <c r="C1142" s="4"/>
      <c r="D1142" s="4"/>
      <c r="E1142" s="4"/>
      <c r="F1142" s="4"/>
    </row>
    <row r="1143" spans="1:6" ht="15.75" x14ac:dyDescent="0.3">
      <c r="A1143" s="4"/>
      <c r="B1143" s="4"/>
      <c r="C1143" s="4"/>
      <c r="D1143" s="4"/>
      <c r="E1143" s="4"/>
      <c r="F1143" s="4"/>
    </row>
    <row r="1144" spans="1:6" ht="15.75" x14ac:dyDescent="0.3">
      <c r="A1144" s="4"/>
      <c r="B1144" s="4"/>
      <c r="C1144" s="4"/>
      <c r="D1144" s="4"/>
      <c r="E1144" s="4"/>
      <c r="F1144" s="4"/>
    </row>
    <row r="1145" spans="1:6" ht="15.75" x14ac:dyDescent="0.3">
      <c r="A1145" s="4"/>
      <c r="B1145" s="4"/>
      <c r="C1145" s="4"/>
      <c r="D1145" s="4"/>
      <c r="E1145" s="4"/>
      <c r="F1145" s="4"/>
    </row>
    <row r="1146" spans="1:6" ht="15.75" x14ac:dyDescent="0.3">
      <c r="A1146" s="4"/>
      <c r="B1146" s="4"/>
      <c r="C1146" s="4"/>
      <c r="D1146" s="4"/>
      <c r="E1146" s="4"/>
      <c r="F1146" s="4"/>
    </row>
    <row r="1147" spans="1:6" ht="15.75" x14ac:dyDescent="0.3">
      <c r="A1147" s="4"/>
      <c r="B1147" s="4"/>
      <c r="C1147" s="4"/>
      <c r="D1147" s="4"/>
      <c r="E1147" s="4"/>
      <c r="F1147" s="4"/>
    </row>
    <row r="1148" spans="1:6" ht="15.75" x14ac:dyDescent="0.3">
      <c r="A1148" s="4"/>
      <c r="B1148" s="4"/>
      <c r="C1148" s="4"/>
      <c r="D1148" s="4"/>
      <c r="E1148" s="4"/>
      <c r="F1148" s="4"/>
    </row>
    <row r="1149" spans="1:6" ht="15.75" x14ac:dyDescent="0.3">
      <c r="A1149" s="4"/>
      <c r="B1149" s="4"/>
      <c r="C1149" s="4"/>
      <c r="D1149" s="4"/>
      <c r="E1149" s="4"/>
      <c r="F1149" s="4"/>
    </row>
    <row r="1150" spans="1:6" ht="15.75" x14ac:dyDescent="0.3">
      <c r="A1150" s="4"/>
      <c r="B1150" s="4"/>
      <c r="C1150" s="4"/>
      <c r="D1150" s="4"/>
      <c r="E1150" s="4"/>
      <c r="F1150" s="4"/>
    </row>
    <row r="1151" spans="1:6" ht="15.75" x14ac:dyDescent="0.3">
      <c r="A1151" s="4"/>
      <c r="B1151" s="4"/>
      <c r="C1151" s="4"/>
      <c r="D1151" s="4"/>
      <c r="E1151" s="4"/>
      <c r="F1151" s="4"/>
    </row>
    <row r="1152" spans="1:6" ht="15.75" x14ac:dyDescent="0.3">
      <c r="A1152" s="4"/>
      <c r="B1152" s="4"/>
      <c r="C1152" s="4"/>
      <c r="D1152" s="4"/>
      <c r="E1152" s="4"/>
      <c r="F1152" s="4"/>
    </row>
    <row r="1153" spans="1:6" ht="15.75" x14ac:dyDescent="0.3">
      <c r="A1153" s="4"/>
      <c r="B1153" s="4"/>
      <c r="C1153" s="4"/>
      <c r="D1153" s="4"/>
      <c r="E1153" s="4"/>
      <c r="F1153" s="4"/>
    </row>
    <row r="1154" spans="1:6" ht="15.75" x14ac:dyDescent="0.3">
      <c r="A1154" s="4"/>
      <c r="B1154" s="4"/>
      <c r="C1154" s="4"/>
      <c r="D1154" s="4"/>
      <c r="E1154" s="4"/>
      <c r="F1154" s="4"/>
    </row>
    <row r="1155" spans="1:6" ht="15.75" x14ac:dyDescent="0.3">
      <c r="A1155" s="4"/>
      <c r="B1155" s="4"/>
      <c r="C1155" s="4"/>
      <c r="D1155" s="4"/>
      <c r="E1155" s="4"/>
      <c r="F1155" s="4"/>
    </row>
    <row r="1156" spans="1:6" ht="15.75" x14ac:dyDescent="0.3">
      <c r="A1156" s="4"/>
      <c r="B1156" s="4"/>
      <c r="C1156" s="4"/>
      <c r="D1156" s="4"/>
      <c r="E1156" s="4"/>
      <c r="F1156" s="4"/>
    </row>
    <row r="1157" spans="1:6" ht="15.75" x14ac:dyDescent="0.3">
      <c r="A1157" s="4"/>
      <c r="B1157" s="4"/>
      <c r="C1157" s="4"/>
      <c r="D1157" s="4"/>
      <c r="E1157" s="4"/>
      <c r="F1157" s="4"/>
    </row>
    <row r="1158" spans="1:6" ht="15.75" x14ac:dyDescent="0.3">
      <c r="A1158" s="4"/>
      <c r="B1158" s="4"/>
      <c r="C1158" s="4"/>
      <c r="D1158" s="4"/>
      <c r="E1158" s="4"/>
      <c r="F1158" s="4"/>
    </row>
    <row r="1159" spans="1:6" ht="15.75" x14ac:dyDescent="0.3">
      <c r="A1159" s="4"/>
      <c r="B1159" s="4"/>
      <c r="C1159" s="4"/>
      <c r="D1159" s="4"/>
      <c r="E1159" s="4"/>
      <c r="F1159" s="4"/>
    </row>
    <row r="1160" spans="1:6" ht="15.75" x14ac:dyDescent="0.3">
      <c r="A1160" s="4"/>
      <c r="B1160" s="4"/>
      <c r="C1160" s="4"/>
      <c r="D1160" s="4"/>
      <c r="E1160" s="4"/>
      <c r="F1160" s="4"/>
    </row>
    <row r="1161" spans="1:6" ht="15.75" x14ac:dyDescent="0.3">
      <c r="A1161" s="4"/>
      <c r="B1161" s="4"/>
      <c r="C1161" s="4"/>
      <c r="D1161" s="4"/>
      <c r="E1161" s="4"/>
      <c r="F1161" s="4"/>
    </row>
    <row r="1162" spans="1:6" ht="15.75" x14ac:dyDescent="0.3">
      <c r="A1162" s="4"/>
      <c r="B1162" s="4"/>
      <c r="C1162" s="4"/>
      <c r="D1162" s="4"/>
      <c r="E1162" s="4"/>
      <c r="F1162" s="4"/>
    </row>
    <row r="1163" spans="1:6" ht="15.75" x14ac:dyDescent="0.3">
      <c r="A1163" s="4"/>
      <c r="B1163" s="4"/>
      <c r="C1163" s="4"/>
      <c r="D1163" s="4"/>
      <c r="E1163" s="4"/>
      <c r="F1163" s="4"/>
    </row>
    <row r="1164" spans="1:6" ht="15.75" x14ac:dyDescent="0.3">
      <c r="A1164" s="4"/>
      <c r="B1164" s="4"/>
      <c r="C1164" s="4"/>
      <c r="D1164" s="4"/>
      <c r="E1164" s="4"/>
      <c r="F1164" s="4"/>
    </row>
    <row r="1165" spans="1:6" ht="15.75" x14ac:dyDescent="0.3">
      <c r="A1165" s="4"/>
      <c r="B1165" s="4"/>
      <c r="C1165" s="4"/>
      <c r="D1165" s="4"/>
      <c r="E1165" s="4"/>
      <c r="F1165" s="4"/>
    </row>
    <row r="1166" spans="1:6" ht="15.75" x14ac:dyDescent="0.3">
      <c r="A1166" s="4"/>
      <c r="B1166" s="4"/>
      <c r="C1166" s="4"/>
      <c r="D1166" s="4"/>
      <c r="E1166" s="4"/>
      <c r="F1166" s="4"/>
    </row>
    <row r="1167" spans="1:6" ht="15.75" x14ac:dyDescent="0.3">
      <c r="A1167" s="4"/>
      <c r="B1167" s="4"/>
      <c r="C1167" s="4"/>
      <c r="D1167" s="4"/>
      <c r="E1167" s="4"/>
      <c r="F1167" s="4"/>
    </row>
    <row r="1168" spans="1:6" ht="15.75" x14ac:dyDescent="0.3">
      <c r="A1168" s="4"/>
      <c r="B1168" s="4"/>
      <c r="C1168" s="4"/>
      <c r="D1168" s="4"/>
      <c r="E1168" s="4"/>
      <c r="F1168" s="4"/>
    </row>
    <row r="1169" spans="1:6" ht="15.75" x14ac:dyDescent="0.3">
      <c r="A1169" s="4"/>
      <c r="B1169" s="4"/>
      <c r="C1169" s="4"/>
      <c r="D1169" s="4"/>
      <c r="E1169" s="4"/>
      <c r="F1169" s="4"/>
    </row>
    <row r="1170" spans="1:6" ht="15.75" x14ac:dyDescent="0.3">
      <c r="A1170" s="4"/>
      <c r="B1170" s="4"/>
      <c r="C1170" s="4"/>
      <c r="D1170" s="4"/>
      <c r="E1170" s="4"/>
      <c r="F1170" s="4"/>
    </row>
    <row r="1171" spans="1:6" ht="15.75" x14ac:dyDescent="0.3">
      <c r="A1171" s="4"/>
      <c r="B1171" s="4"/>
      <c r="C1171" s="4"/>
      <c r="D1171" s="4"/>
      <c r="E1171" s="4"/>
      <c r="F1171" s="4"/>
    </row>
    <row r="1172" spans="1:6" ht="15.75" x14ac:dyDescent="0.3">
      <c r="A1172" s="4"/>
      <c r="B1172" s="4"/>
      <c r="C1172" s="4"/>
      <c r="D1172" s="4"/>
      <c r="E1172" s="4"/>
      <c r="F1172" s="4"/>
    </row>
    <row r="1173" spans="1:6" ht="15.75" x14ac:dyDescent="0.3">
      <c r="A1173" s="4"/>
      <c r="B1173" s="4"/>
      <c r="C1173" s="4"/>
      <c r="D1173" s="4"/>
      <c r="E1173" s="4"/>
      <c r="F1173" s="4"/>
    </row>
    <row r="1174" spans="1:6" ht="15.75" x14ac:dyDescent="0.3">
      <c r="A1174" s="4"/>
      <c r="B1174" s="4"/>
      <c r="C1174" s="4"/>
      <c r="D1174" s="4"/>
      <c r="E1174" s="4"/>
      <c r="F1174" s="4"/>
    </row>
    <row r="1175" spans="1:6" ht="15.75" x14ac:dyDescent="0.3">
      <c r="A1175" s="4"/>
      <c r="B1175" s="4"/>
      <c r="C1175" s="4"/>
      <c r="D1175" s="4"/>
      <c r="E1175" s="4"/>
      <c r="F1175" s="4"/>
    </row>
    <row r="1176" spans="1:6" ht="15.75" x14ac:dyDescent="0.3">
      <c r="A1176" s="4"/>
      <c r="B1176" s="4"/>
      <c r="C1176" s="4"/>
      <c r="D1176" s="4"/>
      <c r="E1176" s="4"/>
      <c r="F1176" s="4"/>
    </row>
    <row r="1177" spans="1:6" ht="15.75" x14ac:dyDescent="0.3">
      <c r="A1177" s="4"/>
      <c r="B1177" s="4"/>
      <c r="C1177" s="4"/>
      <c r="D1177" s="4"/>
      <c r="E1177" s="4"/>
      <c r="F1177" s="4"/>
    </row>
    <row r="1178" spans="1:6" ht="15.75" x14ac:dyDescent="0.3">
      <c r="A1178" s="4"/>
      <c r="B1178" s="4"/>
      <c r="C1178" s="4"/>
      <c r="D1178" s="4"/>
      <c r="E1178" s="4"/>
      <c r="F1178" s="4"/>
    </row>
    <row r="1179" spans="1:6" ht="15.75" x14ac:dyDescent="0.3">
      <c r="A1179" s="4"/>
      <c r="B1179" s="4"/>
      <c r="C1179" s="4"/>
      <c r="D1179" s="4"/>
      <c r="E1179" s="4"/>
      <c r="F1179" s="4"/>
    </row>
    <row r="1180" spans="1:6" ht="15.75" x14ac:dyDescent="0.3">
      <c r="A1180" s="4"/>
      <c r="B1180" s="4"/>
      <c r="C1180" s="4"/>
      <c r="D1180" s="4"/>
      <c r="E1180" s="4"/>
      <c r="F1180" s="4"/>
    </row>
    <row r="1181" spans="1:6" ht="15.75" x14ac:dyDescent="0.3">
      <c r="A1181" s="4"/>
      <c r="B1181" s="4"/>
      <c r="C1181" s="4"/>
      <c r="D1181" s="4"/>
      <c r="E1181" s="4"/>
      <c r="F1181" s="4"/>
    </row>
    <row r="1182" spans="1:6" ht="15.75" x14ac:dyDescent="0.3">
      <c r="A1182" s="4"/>
      <c r="B1182" s="4"/>
      <c r="C1182" s="4"/>
      <c r="D1182" s="4"/>
      <c r="E1182" s="4"/>
      <c r="F1182" s="4"/>
    </row>
    <row r="1183" spans="1:6" ht="15.75" x14ac:dyDescent="0.3">
      <c r="A1183" s="4"/>
      <c r="B1183" s="4"/>
      <c r="C1183" s="4"/>
      <c r="D1183" s="4"/>
      <c r="E1183" s="4"/>
      <c r="F1183" s="4"/>
    </row>
    <row r="1184" spans="1:6" ht="15.75" x14ac:dyDescent="0.3">
      <c r="A1184" s="4"/>
      <c r="B1184" s="4"/>
      <c r="C1184" s="4"/>
      <c r="D1184" s="4"/>
      <c r="E1184" s="4"/>
      <c r="F1184" s="4"/>
    </row>
    <row r="1185" spans="1:6" ht="15.75" x14ac:dyDescent="0.3">
      <c r="A1185" s="4"/>
      <c r="B1185" s="4"/>
      <c r="C1185" s="4"/>
      <c r="D1185" s="4"/>
      <c r="E1185" s="4"/>
      <c r="F1185" s="4"/>
    </row>
    <row r="1186" spans="1:6" ht="15.75" x14ac:dyDescent="0.3">
      <c r="A1186" s="4"/>
      <c r="B1186" s="4"/>
      <c r="C1186" s="4"/>
      <c r="D1186" s="4"/>
      <c r="E1186" s="4"/>
      <c r="F1186" s="4"/>
    </row>
    <row r="1187" spans="1:6" ht="15.75" x14ac:dyDescent="0.3">
      <c r="A1187" s="4"/>
      <c r="B1187" s="4"/>
      <c r="C1187" s="4"/>
      <c r="D1187" s="4"/>
      <c r="E1187" s="4"/>
      <c r="F1187" s="4"/>
    </row>
    <row r="1188" spans="1:6" ht="15.75" x14ac:dyDescent="0.3">
      <c r="A1188" s="4"/>
      <c r="B1188" s="4"/>
      <c r="C1188" s="4"/>
      <c r="D1188" s="4"/>
      <c r="E1188" s="4"/>
      <c r="F1188" s="4"/>
    </row>
    <row r="1189" spans="1:6" ht="15.75" x14ac:dyDescent="0.3">
      <c r="A1189" s="4"/>
      <c r="B1189" s="4"/>
      <c r="C1189" s="4"/>
      <c r="D1189" s="4"/>
      <c r="E1189" s="4"/>
      <c r="F1189" s="4"/>
    </row>
    <row r="1190" spans="1:6" ht="15.75" x14ac:dyDescent="0.3">
      <c r="A1190" s="4"/>
      <c r="B1190" s="4"/>
      <c r="C1190" s="4"/>
      <c r="D1190" s="4"/>
      <c r="E1190" s="4"/>
      <c r="F1190" s="4"/>
    </row>
    <row r="1191" spans="1:6" ht="15.75" x14ac:dyDescent="0.3">
      <c r="A1191" s="4"/>
      <c r="B1191" s="4"/>
      <c r="C1191" s="4"/>
      <c r="D1191" s="4"/>
      <c r="E1191" s="4"/>
      <c r="F1191" s="4"/>
    </row>
    <row r="1192" spans="1:6" ht="15.75" x14ac:dyDescent="0.3">
      <c r="A1192" s="4"/>
      <c r="B1192" s="4"/>
      <c r="C1192" s="4"/>
      <c r="D1192" s="4"/>
      <c r="E1192" s="4"/>
      <c r="F1192" s="4"/>
    </row>
    <row r="1193" spans="1:6" ht="15.75" x14ac:dyDescent="0.3">
      <c r="A1193" s="4"/>
      <c r="B1193" s="4"/>
      <c r="C1193" s="4"/>
      <c r="D1193" s="4"/>
      <c r="E1193" s="4"/>
      <c r="F1193" s="4"/>
    </row>
    <row r="1194" spans="1:6" ht="15.75" x14ac:dyDescent="0.3">
      <c r="A1194" s="4"/>
      <c r="B1194" s="4"/>
      <c r="C1194" s="4"/>
      <c r="D1194" s="4"/>
      <c r="E1194" s="4"/>
      <c r="F1194" s="4"/>
    </row>
    <row r="1195" spans="1:6" ht="15.75" x14ac:dyDescent="0.3">
      <c r="A1195" s="4"/>
      <c r="B1195" s="4"/>
      <c r="C1195" s="4"/>
      <c r="D1195" s="4"/>
      <c r="E1195" s="4"/>
      <c r="F1195" s="4"/>
    </row>
    <row r="1196" spans="1:6" ht="15.75" x14ac:dyDescent="0.3">
      <c r="A1196" s="4"/>
      <c r="B1196" s="4"/>
      <c r="C1196" s="4"/>
      <c r="D1196" s="4"/>
      <c r="E1196" s="4"/>
      <c r="F1196" s="4"/>
    </row>
    <row r="1197" spans="1:6" ht="15.75" x14ac:dyDescent="0.3">
      <c r="A1197" s="4"/>
      <c r="B1197" s="4"/>
      <c r="C1197" s="4"/>
      <c r="D1197" s="4"/>
      <c r="E1197" s="4"/>
      <c r="F1197" s="4"/>
    </row>
    <row r="1198" spans="1:6" ht="15.75" x14ac:dyDescent="0.3">
      <c r="A1198" s="4"/>
      <c r="B1198" s="4"/>
      <c r="C1198" s="4"/>
      <c r="D1198" s="4"/>
      <c r="E1198" s="4"/>
      <c r="F1198" s="4"/>
    </row>
    <row r="1199" spans="1:6" ht="15.75" x14ac:dyDescent="0.3">
      <c r="A1199" s="4"/>
      <c r="B1199" s="4"/>
      <c r="C1199" s="4"/>
      <c r="D1199" s="4"/>
      <c r="E1199" s="4"/>
      <c r="F1199" s="4"/>
    </row>
    <row r="1200" spans="1:6" ht="15.75" x14ac:dyDescent="0.3">
      <c r="A1200" s="4"/>
      <c r="B1200" s="4"/>
      <c r="C1200" s="4"/>
      <c r="D1200" s="4"/>
      <c r="E1200" s="4"/>
      <c r="F1200" s="4"/>
    </row>
    <row r="1201" spans="1:6" ht="15.75" x14ac:dyDescent="0.3">
      <c r="A1201" s="4"/>
      <c r="B1201" s="4"/>
      <c r="C1201" s="4"/>
      <c r="D1201" s="4"/>
      <c r="E1201" s="4"/>
      <c r="F1201" s="4"/>
    </row>
    <row r="1202" spans="1:6" ht="15.75" x14ac:dyDescent="0.3">
      <c r="A1202" s="4"/>
      <c r="B1202" s="4"/>
      <c r="C1202" s="4"/>
      <c r="D1202" s="4"/>
      <c r="E1202" s="4"/>
      <c r="F1202" s="4"/>
    </row>
    <row r="1203" spans="1:6" ht="15.75" x14ac:dyDescent="0.3">
      <c r="A1203" s="4"/>
      <c r="B1203" s="4"/>
      <c r="C1203" s="4"/>
      <c r="D1203" s="4"/>
      <c r="E1203" s="4"/>
      <c r="F1203" s="4"/>
    </row>
    <row r="1204" spans="1:6" ht="15.75" x14ac:dyDescent="0.3">
      <c r="A1204" s="4"/>
      <c r="B1204" s="4"/>
      <c r="C1204" s="4"/>
      <c r="D1204" s="4"/>
      <c r="E1204" s="4"/>
      <c r="F1204" s="4"/>
    </row>
    <row r="1205" spans="1:6" ht="15.75" x14ac:dyDescent="0.3">
      <c r="A1205" s="4"/>
      <c r="B1205" s="4"/>
      <c r="C1205" s="4"/>
      <c r="D1205" s="4"/>
      <c r="E1205" s="4"/>
      <c r="F1205" s="4"/>
    </row>
    <row r="1206" spans="1:6" ht="15.75" x14ac:dyDescent="0.3">
      <c r="A1206" s="4"/>
      <c r="B1206" s="4"/>
      <c r="C1206" s="4"/>
      <c r="D1206" s="4"/>
      <c r="E1206" s="4"/>
      <c r="F1206" s="4"/>
    </row>
    <row r="1207" spans="1:6" ht="15.75" x14ac:dyDescent="0.3">
      <c r="A1207" s="4"/>
      <c r="B1207" s="4"/>
      <c r="C1207" s="4"/>
      <c r="D1207" s="4"/>
      <c r="E1207" s="4"/>
      <c r="F1207" s="4"/>
    </row>
    <row r="1208" spans="1:6" ht="15.75" x14ac:dyDescent="0.3">
      <c r="A1208" s="4"/>
      <c r="B1208" s="4"/>
      <c r="C1208" s="4"/>
      <c r="D1208" s="4"/>
      <c r="E1208" s="4"/>
      <c r="F1208" s="4"/>
    </row>
    <row r="1209" spans="1:6" ht="15.75" x14ac:dyDescent="0.3">
      <c r="A1209" s="4"/>
      <c r="B1209" s="4"/>
      <c r="C1209" s="4"/>
      <c r="D1209" s="4"/>
      <c r="E1209" s="4"/>
      <c r="F1209" s="4"/>
    </row>
    <row r="1210" spans="1:6" ht="15.75" x14ac:dyDescent="0.3">
      <c r="A1210" s="4"/>
      <c r="B1210" s="4"/>
      <c r="C1210" s="4"/>
      <c r="D1210" s="4"/>
      <c r="E1210" s="4"/>
      <c r="F1210" s="4"/>
    </row>
    <row r="1211" spans="1:6" ht="15.75" x14ac:dyDescent="0.3">
      <c r="A1211" s="4"/>
      <c r="B1211" s="4"/>
      <c r="C1211" s="4"/>
      <c r="D1211" s="4"/>
      <c r="E1211" s="4"/>
      <c r="F1211" s="4"/>
    </row>
    <row r="1212" spans="1:6" ht="15.75" x14ac:dyDescent="0.3">
      <c r="A1212" s="4"/>
      <c r="B1212" s="4"/>
      <c r="C1212" s="4"/>
      <c r="D1212" s="4"/>
      <c r="E1212" s="4"/>
      <c r="F1212" s="4"/>
    </row>
    <row r="1213" spans="1:6" ht="15.75" x14ac:dyDescent="0.3">
      <c r="A1213" s="4"/>
      <c r="B1213" s="4"/>
      <c r="C1213" s="4"/>
      <c r="D1213" s="4"/>
      <c r="E1213" s="4"/>
      <c r="F1213" s="4"/>
    </row>
    <row r="1214" spans="1:6" ht="15.75" x14ac:dyDescent="0.3">
      <c r="A1214" s="4"/>
      <c r="B1214" s="4"/>
      <c r="C1214" s="4"/>
      <c r="D1214" s="4"/>
      <c r="E1214" s="4"/>
      <c r="F1214" s="4"/>
    </row>
    <row r="1215" spans="1:6" ht="15.75" x14ac:dyDescent="0.3">
      <c r="A1215" s="4"/>
      <c r="B1215" s="4"/>
      <c r="C1215" s="4"/>
      <c r="D1215" s="4"/>
      <c r="E1215" s="4"/>
      <c r="F1215" s="4"/>
    </row>
    <row r="1216" spans="1:6" ht="15.75" x14ac:dyDescent="0.3">
      <c r="A1216" s="4"/>
      <c r="B1216" s="4"/>
      <c r="C1216" s="4"/>
      <c r="D1216" s="4"/>
      <c r="E1216" s="4"/>
      <c r="F1216" s="4"/>
    </row>
    <row r="1217" spans="1:6" ht="15.75" x14ac:dyDescent="0.3">
      <c r="A1217" s="4"/>
      <c r="B1217" s="4"/>
      <c r="C1217" s="4"/>
      <c r="D1217" s="4"/>
      <c r="E1217" s="4"/>
      <c r="F1217" s="4"/>
    </row>
    <row r="1218" spans="1:6" ht="15.75" x14ac:dyDescent="0.3">
      <c r="A1218" s="4"/>
      <c r="B1218" s="4"/>
      <c r="C1218" s="4"/>
      <c r="D1218" s="4"/>
      <c r="E1218" s="4"/>
      <c r="F1218" s="4"/>
    </row>
    <row r="1219" spans="1:6" ht="15.75" x14ac:dyDescent="0.3">
      <c r="A1219" s="4"/>
      <c r="B1219" s="4"/>
      <c r="C1219" s="4"/>
      <c r="D1219" s="4"/>
      <c r="E1219" s="4"/>
      <c r="F1219" s="4"/>
    </row>
    <row r="1220" spans="1:6" ht="15.75" x14ac:dyDescent="0.3">
      <c r="A1220" s="4"/>
      <c r="B1220" s="4"/>
      <c r="C1220" s="4"/>
      <c r="D1220" s="4"/>
      <c r="E1220" s="4"/>
      <c r="F1220" s="4"/>
    </row>
    <row r="1221" spans="1:6" ht="15.75" x14ac:dyDescent="0.3">
      <c r="A1221" s="4"/>
      <c r="B1221" s="4"/>
      <c r="C1221" s="4"/>
      <c r="D1221" s="4"/>
      <c r="E1221" s="4"/>
      <c r="F1221" s="4"/>
    </row>
    <row r="1222" spans="1:6" ht="15.75" x14ac:dyDescent="0.3">
      <c r="A1222" s="4"/>
      <c r="B1222" s="4"/>
      <c r="C1222" s="4"/>
      <c r="D1222" s="4"/>
      <c r="E1222" s="4"/>
      <c r="F1222" s="4"/>
    </row>
    <row r="1223" spans="1:6" ht="15.75" x14ac:dyDescent="0.3">
      <c r="A1223" s="4"/>
      <c r="B1223" s="4"/>
      <c r="C1223" s="4"/>
      <c r="D1223" s="4"/>
      <c r="E1223" s="4"/>
      <c r="F1223" s="4"/>
    </row>
    <row r="1224" spans="1:6" ht="15.75" x14ac:dyDescent="0.3">
      <c r="A1224" s="4"/>
      <c r="B1224" s="4"/>
      <c r="C1224" s="4"/>
      <c r="D1224" s="4"/>
      <c r="E1224" s="4"/>
      <c r="F1224" s="4"/>
    </row>
    <row r="1225" spans="1:6" ht="15.75" x14ac:dyDescent="0.3">
      <c r="A1225" s="4"/>
      <c r="B1225" s="4"/>
      <c r="C1225" s="4"/>
      <c r="D1225" s="4"/>
      <c r="E1225" s="4"/>
      <c r="F1225" s="4"/>
    </row>
    <row r="1226" spans="1:6" ht="15.75" x14ac:dyDescent="0.3">
      <c r="A1226" s="4"/>
      <c r="B1226" s="4"/>
      <c r="C1226" s="4"/>
      <c r="D1226" s="4"/>
      <c r="E1226" s="4"/>
      <c r="F1226" s="4"/>
    </row>
    <row r="1227" spans="1:6" ht="15.75" x14ac:dyDescent="0.3">
      <c r="A1227" s="4"/>
      <c r="B1227" s="4"/>
      <c r="C1227" s="4"/>
      <c r="D1227" s="4"/>
      <c r="E1227" s="4"/>
      <c r="F1227" s="4"/>
    </row>
    <row r="1228" spans="1:6" ht="15.75" x14ac:dyDescent="0.3">
      <c r="A1228" s="4"/>
      <c r="B1228" s="4"/>
      <c r="C1228" s="4"/>
      <c r="D1228" s="4"/>
      <c r="E1228" s="4"/>
      <c r="F1228" s="4"/>
    </row>
    <row r="1229" spans="1:6" ht="15.75" x14ac:dyDescent="0.3">
      <c r="A1229" s="4"/>
      <c r="B1229" s="4"/>
      <c r="C1229" s="4"/>
      <c r="D1229" s="4"/>
      <c r="E1229" s="4"/>
      <c r="F1229" s="4"/>
    </row>
    <row r="1230" spans="1:6" ht="15.75" x14ac:dyDescent="0.3">
      <c r="A1230" s="4"/>
      <c r="B1230" s="4"/>
      <c r="C1230" s="4"/>
      <c r="D1230" s="4"/>
      <c r="E1230" s="4"/>
      <c r="F1230" s="4"/>
    </row>
    <row r="1231" spans="1:6" ht="15.75" x14ac:dyDescent="0.3">
      <c r="A1231" s="4"/>
      <c r="B1231" s="4"/>
      <c r="C1231" s="4"/>
      <c r="D1231" s="4"/>
      <c r="E1231" s="4"/>
      <c r="F1231" s="4"/>
    </row>
    <row r="1232" spans="1:6" ht="15.75" x14ac:dyDescent="0.3">
      <c r="A1232" s="4"/>
      <c r="B1232" s="4"/>
      <c r="C1232" s="4"/>
      <c r="D1232" s="4"/>
      <c r="E1232" s="4"/>
      <c r="F1232" s="4"/>
    </row>
    <row r="1233" spans="1:6" ht="15.75" x14ac:dyDescent="0.3">
      <c r="A1233" s="4"/>
      <c r="B1233" s="4"/>
      <c r="C1233" s="4"/>
      <c r="D1233" s="4"/>
      <c r="E1233" s="4"/>
      <c r="F1233" s="4"/>
    </row>
    <row r="1234" spans="1:6" ht="15.75" x14ac:dyDescent="0.3">
      <c r="A1234" s="4"/>
      <c r="B1234" s="4"/>
      <c r="C1234" s="4"/>
      <c r="D1234" s="4"/>
      <c r="E1234" s="4"/>
      <c r="F1234" s="4"/>
    </row>
    <row r="1235" spans="1:6" ht="15.75" x14ac:dyDescent="0.3">
      <c r="A1235" s="4"/>
      <c r="B1235" s="4"/>
      <c r="C1235" s="4"/>
      <c r="D1235" s="4"/>
      <c r="E1235" s="4"/>
      <c r="F1235" s="4"/>
    </row>
    <row r="1236" spans="1:6" ht="15.75" x14ac:dyDescent="0.3">
      <c r="A1236" s="4"/>
      <c r="B1236" s="4"/>
      <c r="C1236" s="4"/>
      <c r="D1236" s="4"/>
      <c r="E1236" s="4"/>
      <c r="F1236" s="4"/>
    </row>
    <row r="1237" spans="1:6" ht="15.75" x14ac:dyDescent="0.3">
      <c r="A1237" s="4"/>
      <c r="B1237" s="4"/>
      <c r="C1237" s="4"/>
      <c r="D1237" s="4"/>
      <c r="E1237" s="4"/>
      <c r="F1237" s="4"/>
    </row>
    <row r="1238" spans="1:6" ht="15.75" x14ac:dyDescent="0.3">
      <c r="A1238" s="4"/>
      <c r="B1238" s="4"/>
      <c r="C1238" s="4"/>
      <c r="D1238" s="4"/>
      <c r="E1238" s="4"/>
      <c r="F1238" s="4"/>
    </row>
    <row r="1239" spans="1:6" ht="15.75" x14ac:dyDescent="0.3">
      <c r="A1239" s="4"/>
      <c r="B1239" s="4"/>
      <c r="C1239" s="4"/>
      <c r="D1239" s="4"/>
      <c r="E1239" s="4"/>
      <c r="F1239" s="4"/>
    </row>
    <row r="1240" spans="1:6" ht="15.75" x14ac:dyDescent="0.3">
      <c r="A1240" s="4"/>
      <c r="B1240" s="4"/>
      <c r="C1240" s="4"/>
      <c r="D1240" s="4"/>
      <c r="E1240" s="4"/>
      <c r="F1240" s="4"/>
    </row>
    <row r="1241" spans="1:6" ht="15.75" x14ac:dyDescent="0.3">
      <c r="A1241" s="4"/>
      <c r="B1241" s="4"/>
      <c r="C1241" s="4"/>
      <c r="D1241" s="4"/>
      <c r="E1241" s="4"/>
      <c r="F1241" s="4"/>
    </row>
    <row r="1242" spans="1:6" ht="15.75" x14ac:dyDescent="0.3">
      <c r="A1242" s="4"/>
      <c r="B1242" s="4"/>
      <c r="C1242" s="4"/>
      <c r="D1242" s="4"/>
      <c r="E1242" s="4"/>
      <c r="F1242" s="4"/>
    </row>
    <row r="1243" spans="1:6" ht="15.75" x14ac:dyDescent="0.3">
      <c r="A1243" s="4"/>
      <c r="B1243" s="4"/>
      <c r="C1243" s="4"/>
      <c r="D1243" s="4"/>
      <c r="E1243" s="4"/>
      <c r="F1243" s="4"/>
    </row>
    <row r="1244" spans="1:6" ht="15.75" x14ac:dyDescent="0.3">
      <c r="A1244" s="4"/>
      <c r="B1244" s="4"/>
      <c r="C1244" s="4"/>
      <c r="D1244" s="4"/>
      <c r="E1244" s="4"/>
      <c r="F1244" s="4"/>
    </row>
    <row r="1245" spans="1:6" ht="15.75" x14ac:dyDescent="0.3">
      <c r="A1245" s="4"/>
      <c r="B1245" s="4"/>
      <c r="C1245" s="4"/>
      <c r="D1245" s="4"/>
      <c r="E1245" s="4"/>
      <c r="F1245" s="4"/>
    </row>
    <row r="1246" spans="1:6" ht="15.75" x14ac:dyDescent="0.3">
      <c r="A1246" s="4"/>
      <c r="B1246" s="4"/>
      <c r="C1246" s="4"/>
      <c r="D1246" s="4"/>
      <c r="E1246" s="4"/>
      <c r="F1246" s="4"/>
    </row>
    <row r="1247" spans="1:6" ht="15.75" x14ac:dyDescent="0.3">
      <c r="A1247" s="4"/>
      <c r="B1247" s="4"/>
      <c r="C1247" s="4"/>
      <c r="D1247" s="4"/>
      <c r="E1247" s="4"/>
      <c r="F1247" s="4"/>
    </row>
    <row r="1248" spans="1:6" ht="15.75" x14ac:dyDescent="0.3">
      <c r="A1248" s="4"/>
      <c r="B1248" s="4"/>
      <c r="C1248" s="4"/>
      <c r="D1248" s="4"/>
      <c r="E1248" s="4"/>
      <c r="F1248" s="4"/>
    </row>
    <row r="1249" spans="1:6" ht="15.75" x14ac:dyDescent="0.3">
      <c r="A1249" s="4"/>
      <c r="B1249" s="4"/>
      <c r="C1249" s="4"/>
      <c r="D1249" s="4"/>
      <c r="E1249" s="4"/>
      <c r="F1249" s="4"/>
    </row>
    <row r="1250" spans="1:6" ht="15.75" x14ac:dyDescent="0.3">
      <c r="A1250" s="4"/>
      <c r="B1250" s="4"/>
      <c r="C1250" s="4"/>
      <c r="D1250" s="4"/>
      <c r="E1250" s="4"/>
      <c r="F1250" s="4"/>
    </row>
    <row r="1251" spans="1:6" ht="15.75" x14ac:dyDescent="0.3">
      <c r="A1251" s="4"/>
      <c r="B1251" s="4"/>
      <c r="C1251" s="4"/>
      <c r="D1251" s="4"/>
      <c r="E1251" s="4"/>
      <c r="F1251" s="4"/>
    </row>
    <row r="1252" spans="1:6" ht="15.75" x14ac:dyDescent="0.3">
      <c r="A1252" s="4"/>
      <c r="B1252" s="4"/>
      <c r="C1252" s="4"/>
      <c r="D1252" s="4"/>
      <c r="E1252" s="4"/>
      <c r="F1252" s="4"/>
    </row>
    <row r="1253" spans="1:6" ht="15.75" x14ac:dyDescent="0.3">
      <c r="A1253" s="4"/>
      <c r="B1253" s="4"/>
      <c r="C1253" s="4"/>
      <c r="D1253" s="4"/>
      <c r="E1253" s="4"/>
      <c r="F1253" s="4"/>
    </row>
    <row r="1254" spans="1:6" ht="15.75" x14ac:dyDescent="0.3">
      <c r="A1254" s="4"/>
      <c r="B1254" s="4"/>
      <c r="C1254" s="4"/>
      <c r="D1254" s="4"/>
      <c r="E1254" s="4"/>
      <c r="F1254" s="4"/>
    </row>
    <row r="1255" spans="1:6" ht="15.75" x14ac:dyDescent="0.3">
      <c r="A1255" s="4"/>
      <c r="B1255" s="4"/>
      <c r="C1255" s="4"/>
      <c r="D1255" s="4"/>
      <c r="E1255" s="4"/>
      <c r="F1255" s="4"/>
    </row>
    <row r="1256" spans="1:6" ht="15.75" x14ac:dyDescent="0.3">
      <c r="A1256" s="4"/>
      <c r="B1256" s="4"/>
      <c r="C1256" s="4"/>
      <c r="D1256" s="4"/>
      <c r="E1256" s="4"/>
      <c r="F1256" s="4"/>
    </row>
    <row r="1257" spans="1:6" ht="15.75" x14ac:dyDescent="0.3">
      <c r="A1257" s="4"/>
      <c r="B1257" s="4"/>
      <c r="C1257" s="4"/>
      <c r="D1257" s="4"/>
      <c r="E1257" s="4"/>
      <c r="F1257" s="4"/>
    </row>
    <row r="1258" spans="1:6" ht="15.75" x14ac:dyDescent="0.3">
      <c r="A1258" s="4"/>
      <c r="B1258" s="4"/>
      <c r="C1258" s="4"/>
      <c r="D1258" s="4"/>
      <c r="E1258" s="4"/>
      <c r="F1258" s="4"/>
    </row>
    <row r="1259" spans="1:6" ht="15.75" x14ac:dyDescent="0.3">
      <c r="A1259" s="4"/>
      <c r="B1259" s="4"/>
      <c r="C1259" s="4"/>
      <c r="D1259" s="4"/>
      <c r="E1259" s="4"/>
      <c r="F1259" s="4"/>
    </row>
    <row r="1260" spans="1:6" ht="15.75" x14ac:dyDescent="0.3">
      <c r="A1260" s="4"/>
      <c r="B1260" s="4"/>
      <c r="C1260" s="4"/>
      <c r="D1260" s="4"/>
      <c r="E1260" s="4"/>
      <c r="F1260" s="4"/>
    </row>
    <row r="1261" spans="1:6" ht="15.75" x14ac:dyDescent="0.3">
      <c r="A1261" s="4"/>
      <c r="B1261" s="4"/>
      <c r="C1261" s="4"/>
      <c r="D1261" s="4"/>
      <c r="E1261" s="4"/>
      <c r="F1261" s="4"/>
    </row>
    <row r="1262" spans="1:6" ht="15.75" x14ac:dyDescent="0.3">
      <c r="A1262" s="4"/>
      <c r="B1262" s="4"/>
      <c r="C1262" s="4"/>
      <c r="D1262" s="4"/>
      <c r="E1262" s="4"/>
      <c r="F1262" s="4"/>
    </row>
    <row r="1263" spans="1:6" ht="15.75" x14ac:dyDescent="0.3">
      <c r="A1263" s="4"/>
      <c r="B1263" s="4"/>
      <c r="C1263" s="4"/>
      <c r="D1263" s="4"/>
      <c r="E1263" s="4"/>
      <c r="F1263" s="4"/>
    </row>
    <row r="1264" spans="1:6" ht="15.75" x14ac:dyDescent="0.3">
      <c r="A1264" s="4"/>
      <c r="B1264" s="4"/>
      <c r="C1264" s="4"/>
      <c r="D1264" s="4"/>
      <c r="E1264" s="4"/>
      <c r="F1264" s="4"/>
    </row>
    <row r="1265" spans="1:6" ht="15.75" x14ac:dyDescent="0.3">
      <c r="A1265" s="4"/>
      <c r="B1265" s="4"/>
      <c r="C1265" s="4"/>
      <c r="D1265" s="4"/>
      <c r="E1265" s="4"/>
      <c r="F1265" s="4"/>
    </row>
    <row r="1266" spans="1:6" ht="15.75" x14ac:dyDescent="0.3">
      <c r="A1266" s="4"/>
      <c r="B1266" s="4"/>
      <c r="C1266" s="4"/>
      <c r="D1266" s="4"/>
      <c r="E1266" s="4"/>
      <c r="F1266" s="4"/>
    </row>
    <row r="1267" spans="1:6" ht="15.75" x14ac:dyDescent="0.3">
      <c r="A1267" s="4"/>
      <c r="B1267" s="4"/>
      <c r="C1267" s="4"/>
      <c r="D1267" s="4"/>
      <c r="E1267" s="4"/>
      <c r="F1267" s="4"/>
    </row>
    <row r="1268" spans="1:6" ht="15.75" x14ac:dyDescent="0.3">
      <c r="A1268" s="4"/>
      <c r="B1268" s="4"/>
      <c r="C1268" s="4"/>
      <c r="D1268" s="4"/>
      <c r="E1268" s="4"/>
      <c r="F1268" s="4"/>
    </row>
    <row r="1269" spans="1:6" ht="15.75" x14ac:dyDescent="0.3">
      <c r="A1269" s="4"/>
      <c r="B1269" s="4"/>
      <c r="C1269" s="4"/>
      <c r="D1269" s="4"/>
      <c r="E1269" s="4"/>
      <c r="F1269" s="4"/>
    </row>
    <row r="1270" spans="1:6" ht="15.75" x14ac:dyDescent="0.3">
      <c r="A1270" s="4"/>
      <c r="B1270" s="4"/>
      <c r="C1270" s="4"/>
      <c r="D1270" s="4"/>
      <c r="E1270" s="4"/>
      <c r="F1270" s="4"/>
    </row>
    <row r="1271" spans="1:6" ht="15.75" x14ac:dyDescent="0.3">
      <c r="A1271" s="4"/>
      <c r="B1271" s="4"/>
      <c r="C1271" s="4"/>
      <c r="D1271" s="4"/>
      <c r="E1271" s="4"/>
      <c r="F1271" s="4"/>
    </row>
    <row r="1272" spans="1:6" ht="15.75" x14ac:dyDescent="0.3">
      <c r="A1272" s="4"/>
      <c r="B1272" s="4"/>
      <c r="C1272" s="4"/>
      <c r="D1272" s="4"/>
      <c r="E1272" s="4"/>
      <c r="F1272" s="4"/>
    </row>
    <row r="1273" spans="1:6" ht="15.75" x14ac:dyDescent="0.3">
      <c r="A1273" s="4"/>
      <c r="B1273" s="4"/>
      <c r="C1273" s="4"/>
      <c r="D1273" s="4"/>
      <c r="E1273" s="4"/>
      <c r="F1273" s="4"/>
    </row>
    <row r="1274" spans="1:6" ht="15.75" x14ac:dyDescent="0.3">
      <c r="A1274" s="4"/>
      <c r="B1274" s="4"/>
      <c r="C1274" s="4"/>
      <c r="D1274" s="4"/>
      <c r="E1274" s="4"/>
      <c r="F1274" s="4"/>
    </row>
    <row r="1275" spans="1:6" ht="15.75" x14ac:dyDescent="0.3">
      <c r="A1275" s="4"/>
      <c r="B1275" s="4"/>
      <c r="C1275" s="4"/>
      <c r="D1275" s="4"/>
      <c r="E1275" s="4"/>
      <c r="F1275" s="4"/>
    </row>
    <row r="1276" spans="1:6" ht="15.75" x14ac:dyDescent="0.3">
      <c r="A1276" s="4"/>
      <c r="B1276" s="4"/>
      <c r="C1276" s="4"/>
      <c r="D1276" s="4"/>
      <c r="E1276" s="4"/>
      <c r="F1276" s="4"/>
    </row>
    <row r="1277" spans="1:6" ht="15.75" x14ac:dyDescent="0.3">
      <c r="A1277" s="4"/>
      <c r="B1277" s="4"/>
      <c r="C1277" s="4"/>
      <c r="D1277" s="4"/>
      <c r="E1277" s="4"/>
      <c r="F1277" s="4"/>
    </row>
    <row r="1278" spans="1:6" ht="15.75" x14ac:dyDescent="0.3">
      <c r="A1278" s="4"/>
      <c r="B1278" s="4"/>
      <c r="C1278" s="4"/>
      <c r="D1278" s="4"/>
      <c r="E1278" s="4"/>
      <c r="F1278" s="4"/>
    </row>
    <row r="1279" spans="1:6" ht="15.75" x14ac:dyDescent="0.3">
      <c r="A1279" s="4"/>
      <c r="B1279" s="4"/>
      <c r="C1279" s="4"/>
      <c r="D1279" s="4"/>
      <c r="E1279" s="4"/>
      <c r="F1279" s="4"/>
    </row>
    <row r="1280" spans="1:6" ht="15.75" x14ac:dyDescent="0.3">
      <c r="A1280" s="4"/>
      <c r="B1280" s="4"/>
      <c r="C1280" s="4"/>
      <c r="D1280" s="4"/>
      <c r="E1280" s="4"/>
      <c r="F1280" s="4"/>
    </row>
    <row r="1281" spans="1:6" ht="15.75" x14ac:dyDescent="0.3">
      <c r="A1281" s="4"/>
      <c r="B1281" s="4"/>
      <c r="C1281" s="4"/>
      <c r="D1281" s="4"/>
      <c r="E1281" s="4"/>
      <c r="F1281" s="4"/>
    </row>
    <row r="1282" spans="1:6" ht="15.75" x14ac:dyDescent="0.3">
      <c r="A1282" s="4"/>
      <c r="B1282" s="4"/>
      <c r="C1282" s="4"/>
      <c r="D1282" s="4"/>
      <c r="E1282" s="4"/>
      <c r="F1282" s="4"/>
    </row>
    <row r="1283" spans="1:6" ht="15.75" x14ac:dyDescent="0.3">
      <c r="A1283" s="4"/>
      <c r="B1283" s="4"/>
      <c r="C1283" s="4"/>
      <c r="D1283" s="4"/>
      <c r="E1283" s="4"/>
      <c r="F1283" s="4"/>
    </row>
    <row r="1284" spans="1:6" ht="15.75" x14ac:dyDescent="0.3">
      <c r="A1284" s="4"/>
      <c r="B1284" s="4"/>
      <c r="C1284" s="4"/>
      <c r="D1284" s="4"/>
      <c r="E1284" s="4"/>
      <c r="F1284" s="4"/>
    </row>
    <row r="1285" spans="1:6" ht="15.75" x14ac:dyDescent="0.3">
      <c r="A1285" s="4"/>
      <c r="B1285" s="4"/>
      <c r="C1285" s="4"/>
      <c r="D1285" s="4"/>
      <c r="E1285" s="4"/>
      <c r="F1285" s="4"/>
    </row>
    <row r="1286" spans="1:6" ht="15.75" x14ac:dyDescent="0.3">
      <c r="A1286" s="4"/>
      <c r="B1286" s="4"/>
      <c r="C1286" s="4"/>
      <c r="D1286" s="4"/>
      <c r="E1286" s="4"/>
      <c r="F1286" s="4"/>
    </row>
    <row r="1287" spans="1:6" ht="15.75" x14ac:dyDescent="0.3">
      <c r="A1287" s="4"/>
      <c r="B1287" s="4"/>
      <c r="C1287" s="4"/>
      <c r="D1287" s="4"/>
      <c r="E1287" s="4"/>
      <c r="F1287" s="4"/>
    </row>
    <row r="1288" spans="1:6" ht="15.75" x14ac:dyDescent="0.3">
      <c r="A1288" s="4"/>
      <c r="B1288" s="4"/>
      <c r="C1288" s="4"/>
      <c r="D1288" s="4"/>
      <c r="E1288" s="4"/>
      <c r="F1288" s="4"/>
    </row>
    <row r="1289" spans="1:6" ht="15.75" x14ac:dyDescent="0.3">
      <c r="A1289" s="4"/>
      <c r="B1289" s="4"/>
      <c r="C1289" s="4"/>
      <c r="D1289" s="4"/>
      <c r="E1289" s="4"/>
      <c r="F1289" s="4"/>
    </row>
    <row r="1290" spans="1:6" ht="15.75" x14ac:dyDescent="0.3">
      <c r="A1290" s="4"/>
      <c r="B1290" s="4"/>
      <c r="C1290" s="4"/>
      <c r="D1290" s="4"/>
      <c r="E1290" s="4"/>
      <c r="F1290" s="4"/>
    </row>
    <row r="1291" spans="1:6" ht="15.75" x14ac:dyDescent="0.3">
      <c r="A1291" s="4"/>
      <c r="B1291" s="4"/>
      <c r="C1291" s="4"/>
      <c r="D1291" s="4"/>
      <c r="E1291" s="4"/>
      <c r="F1291" s="4"/>
    </row>
    <row r="1292" spans="1:6" ht="15.75" x14ac:dyDescent="0.3">
      <c r="A1292" s="4"/>
      <c r="B1292" s="4"/>
      <c r="C1292" s="4"/>
      <c r="D1292" s="4"/>
      <c r="E1292" s="4"/>
      <c r="F1292" s="4"/>
    </row>
    <row r="1293" spans="1:6" ht="15.75" x14ac:dyDescent="0.3">
      <c r="A1293" s="4"/>
      <c r="B1293" s="4"/>
      <c r="C1293" s="4"/>
      <c r="D1293" s="4"/>
      <c r="E1293" s="4"/>
      <c r="F1293" s="4"/>
    </row>
    <row r="1294" spans="1:6" ht="15.75" x14ac:dyDescent="0.3">
      <c r="A1294" s="4"/>
      <c r="B1294" s="4"/>
      <c r="C1294" s="4"/>
      <c r="D1294" s="4"/>
      <c r="E1294" s="4"/>
      <c r="F1294" s="4"/>
    </row>
    <row r="1295" spans="1:6" ht="15.75" x14ac:dyDescent="0.3">
      <c r="A1295" s="4"/>
      <c r="B1295" s="4"/>
      <c r="C1295" s="4"/>
      <c r="D1295" s="4"/>
      <c r="E1295" s="4"/>
      <c r="F1295" s="4"/>
    </row>
    <row r="1296" spans="1:6" ht="15.75" x14ac:dyDescent="0.3">
      <c r="A1296" s="4"/>
      <c r="B1296" s="4"/>
      <c r="C1296" s="4"/>
      <c r="D1296" s="4"/>
      <c r="E1296" s="4"/>
      <c r="F1296" s="4"/>
    </row>
    <row r="1297" spans="1:6" ht="15.75" x14ac:dyDescent="0.3">
      <c r="A1297" s="4"/>
      <c r="B1297" s="4"/>
      <c r="C1297" s="4"/>
      <c r="D1297" s="4"/>
      <c r="E1297" s="4"/>
      <c r="F1297" s="4"/>
    </row>
    <row r="1298" spans="1:6" ht="15.75" x14ac:dyDescent="0.3">
      <c r="A1298" s="4"/>
      <c r="B1298" s="4"/>
      <c r="C1298" s="4"/>
      <c r="D1298" s="4"/>
      <c r="E1298" s="4"/>
      <c r="F1298" s="4"/>
    </row>
    <row r="1299" spans="1:6" ht="15.75" x14ac:dyDescent="0.3">
      <c r="A1299" s="4"/>
      <c r="B1299" s="4"/>
      <c r="C1299" s="4"/>
      <c r="D1299" s="4"/>
      <c r="E1299" s="4"/>
      <c r="F1299" s="4"/>
    </row>
    <row r="1300" spans="1:6" ht="15.75" x14ac:dyDescent="0.3">
      <c r="A1300" s="4"/>
      <c r="B1300" s="4"/>
      <c r="C1300" s="4"/>
      <c r="D1300" s="4"/>
      <c r="E1300" s="4"/>
      <c r="F1300" s="4"/>
    </row>
    <row r="1301" spans="1:6" ht="15.75" x14ac:dyDescent="0.3">
      <c r="A1301" s="4"/>
      <c r="B1301" s="4"/>
      <c r="C1301" s="4"/>
      <c r="D1301" s="4"/>
      <c r="E1301" s="4"/>
      <c r="F1301" s="4"/>
    </row>
    <row r="1302" spans="1:6" ht="15.75" x14ac:dyDescent="0.3">
      <c r="A1302" s="4"/>
      <c r="B1302" s="4"/>
      <c r="C1302" s="4"/>
      <c r="D1302" s="4"/>
      <c r="E1302" s="4"/>
      <c r="F1302" s="4"/>
    </row>
    <row r="1303" spans="1:6" ht="15.75" x14ac:dyDescent="0.3">
      <c r="A1303" s="4"/>
      <c r="B1303" s="4"/>
      <c r="C1303" s="4"/>
      <c r="D1303" s="4"/>
      <c r="E1303" s="4"/>
      <c r="F1303" s="4"/>
    </row>
    <row r="1304" spans="1:6" ht="15.75" x14ac:dyDescent="0.3">
      <c r="A1304" s="4"/>
      <c r="B1304" s="4"/>
      <c r="C1304" s="4"/>
      <c r="D1304" s="4"/>
      <c r="E1304" s="4"/>
      <c r="F1304" s="4"/>
    </row>
    <row r="1305" spans="1:6" ht="15.75" x14ac:dyDescent="0.3">
      <c r="A1305" s="4"/>
      <c r="B1305" s="4"/>
      <c r="C1305" s="4"/>
      <c r="D1305" s="4"/>
      <c r="E1305" s="4"/>
      <c r="F1305" s="4"/>
    </row>
    <row r="1306" spans="1:6" ht="15.75" x14ac:dyDescent="0.3">
      <c r="A1306" s="4"/>
      <c r="B1306" s="4"/>
      <c r="C1306" s="4"/>
      <c r="D1306" s="4"/>
      <c r="E1306" s="4"/>
      <c r="F1306" s="4"/>
    </row>
    <row r="1307" spans="1:6" ht="15.75" x14ac:dyDescent="0.3">
      <c r="A1307" s="4"/>
      <c r="B1307" s="4"/>
      <c r="C1307" s="4"/>
      <c r="D1307" s="4"/>
      <c r="E1307" s="4"/>
      <c r="F1307" s="4"/>
    </row>
    <row r="1308" spans="1:6" ht="15.75" x14ac:dyDescent="0.3">
      <c r="A1308" s="4"/>
      <c r="B1308" s="4"/>
      <c r="C1308" s="4"/>
      <c r="D1308" s="4"/>
      <c r="E1308" s="4"/>
      <c r="F1308" s="4"/>
    </row>
    <row r="1309" spans="1:6" ht="15.75" x14ac:dyDescent="0.3">
      <c r="A1309" s="4"/>
      <c r="B1309" s="4"/>
      <c r="C1309" s="4"/>
      <c r="D1309" s="4"/>
      <c r="E1309" s="4"/>
      <c r="F1309" s="4"/>
    </row>
    <row r="1310" spans="1:6" ht="15.75" x14ac:dyDescent="0.3">
      <c r="A1310" s="4"/>
      <c r="B1310" s="4"/>
      <c r="C1310" s="4"/>
      <c r="D1310" s="4"/>
      <c r="E1310" s="4"/>
      <c r="F1310" s="4"/>
    </row>
    <row r="1311" spans="1:6" ht="15.75" x14ac:dyDescent="0.3">
      <c r="A1311" s="4"/>
      <c r="B1311" s="4"/>
      <c r="C1311" s="4"/>
      <c r="D1311" s="4"/>
      <c r="E1311" s="4"/>
      <c r="F1311" s="4"/>
    </row>
    <row r="1312" spans="1:6" ht="15.75" x14ac:dyDescent="0.3">
      <c r="A1312" s="4"/>
      <c r="B1312" s="4"/>
      <c r="C1312" s="4"/>
      <c r="D1312" s="4"/>
      <c r="E1312" s="4"/>
      <c r="F1312" s="4"/>
    </row>
    <row r="1313" spans="1:6" ht="15.75" x14ac:dyDescent="0.3">
      <c r="A1313" s="4"/>
      <c r="B1313" s="4"/>
      <c r="C1313" s="4"/>
      <c r="D1313" s="4"/>
      <c r="E1313" s="4"/>
      <c r="F1313" s="4"/>
    </row>
    <row r="1314" spans="1:6" ht="15.75" x14ac:dyDescent="0.3">
      <c r="A1314" s="4"/>
      <c r="B1314" s="4"/>
      <c r="C1314" s="4"/>
      <c r="D1314" s="4"/>
      <c r="E1314" s="4"/>
      <c r="F1314" s="4"/>
    </row>
    <row r="1315" spans="1:6" ht="15.75" x14ac:dyDescent="0.3">
      <c r="A1315" s="4"/>
      <c r="B1315" s="4"/>
      <c r="C1315" s="4"/>
      <c r="D1315" s="4"/>
      <c r="E1315" s="4"/>
      <c r="F1315" s="4"/>
    </row>
    <row r="1316" spans="1:6" ht="15.75" x14ac:dyDescent="0.3">
      <c r="A1316" s="4"/>
      <c r="B1316" s="4"/>
      <c r="C1316" s="4"/>
      <c r="D1316" s="4"/>
      <c r="E1316" s="4"/>
      <c r="F1316" s="4"/>
    </row>
    <row r="1317" spans="1:6" ht="15.75" x14ac:dyDescent="0.3">
      <c r="A1317" s="4"/>
      <c r="B1317" s="4"/>
      <c r="C1317" s="4"/>
      <c r="D1317" s="4"/>
      <c r="E1317" s="4"/>
      <c r="F1317" s="4"/>
    </row>
    <row r="1318" spans="1:6" ht="15.75" x14ac:dyDescent="0.3">
      <c r="A1318" s="4"/>
      <c r="B1318" s="4"/>
      <c r="C1318" s="4"/>
      <c r="D1318" s="4"/>
      <c r="E1318" s="4"/>
      <c r="F1318" s="4"/>
    </row>
    <row r="1319" spans="1:6" ht="15.75" x14ac:dyDescent="0.3">
      <c r="A1319" s="4"/>
      <c r="B1319" s="4"/>
      <c r="C1319" s="4"/>
      <c r="D1319" s="4"/>
      <c r="E1319" s="4"/>
      <c r="F1319" s="4"/>
    </row>
    <row r="1320" spans="1:6" ht="15.75" x14ac:dyDescent="0.3">
      <c r="A1320" s="4"/>
      <c r="B1320" s="4"/>
      <c r="C1320" s="4"/>
      <c r="D1320" s="4"/>
      <c r="E1320" s="4"/>
      <c r="F1320" s="4"/>
    </row>
    <row r="1321" spans="1:6" ht="15.75" x14ac:dyDescent="0.3">
      <c r="A1321" s="4"/>
      <c r="B1321" s="4"/>
      <c r="C1321" s="4"/>
      <c r="D1321" s="4"/>
      <c r="E1321" s="4"/>
      <c r="F1321" s="4"/>
    </row>
    <row r="1322" spans="1:6" ht="15.75" x14ac:dyDescent="0.3">
      <c r="A1322" s="4"/>
      <c r="B1322" s="4"/>
      <c r="C1322" s="4"/>
      <c r="D1322" s="4"/>
      <c r="E1322" s="4"/>
      <c r="F1322" s="4"/>
    </row>
    <row r="1323" spans="1:6" ht="15.75" x14ac:dyDescent="0.3">
      <c r="A1323" s="4"/>
      <c r="B1323" s="4"/>
      <c r="C1323" s="4"/>
      <c r="D1323" s="4"/>
      <c r="E1323" s="4"/>
      <c r="F1323" s="4"/>
    </row>
    <row r="1324" spans="1:6" ht="15.75" x14ac:dyDescent="0.3">
      <c r="A1324" s="4"/>
      <c r="B1324" s="4"/>
      <c r="C1324" s="4"/>
      <c r="D1324" s="4"/>
      <c r="E1324" s="4"/>
      <c r="F1324" s="4"/>
    </row>
    <row r="1325" spans="1:6" ht="15.75" x14ac:dyDescent="0.3">
      <c r="A1325" s="4"/>
      <c r="B1325" s="4"/>
      <c r="C1325" s="4"/>
      <c r="D1325" s="4"/>
      <c r="E1325" s="4"/>
      <c r="F1325" s="4"/>
    </row>
    <row r="1326" spans="1:6" ht="15.75" x14ac:dyDescent="0.3">
      <c r="A1326" s="4"/>
      <c r="B1326" s="4"/>
      <c r="C1326" s="4"/>
      <c r="D1326" s="4"/>
      <c r="E1326" s="4"/>
      <c r="F1326" s="4"/>
    </row>
    <row r="1327" spans="1:6" ht="15.75" x14ac:dyDescent="0.3">
      <c r="A1327" s="4"/>
      <c r="B1327" s="4"/>
      <c r="C1327" s="4"/>
      <c r="D1327" s="4"/>
      <c r="E1327" s="4"/>
      <c r="F1327" s="4"/>
    </row>
    <row r="1328" spans="1:6" ht="15.75" x14ac:dyDescent="0.3">
      <c r="A1328" s="4"/>
      <c r="B1328" s="4"/>
      <c r="C1328" s="4"/>
      <c r="D1328" s="4"/>
      <c r="E1328" s="4"/>
      <c r="F1328" s="4"/>
    </row>
    <row r="1329" spans="1:6" ht="15.75" x14ac:dyDescent="0.3">
      <c r="A1329" s="4"/>
      <c r="B1329" s="4"/>
      <c r="C1329" s="4"/>
      <c r="D1329" s="4"/>
      <c r="E1329" s="4"/>
      <c r="F1329" s="4"/>
    </row>
    <row r="1330" spans="1:6" ht="15.75" x14ac:dyDescent="0.3">
      <c r="A1330" s="4"/>
      <c r="B1330" s="4"/>
      <c r="C1330" s="4"/>
      <c r="D1330" s="4"/>
      <c r="E1330" s="4"/>
      <c r="F1330" s="4"/>
    </row>
    <row r="1331" spans="1:6" ht="15.75" x14ac:dyDescent="0.3">
      <c r="A1331" s="4"/>
      <c r="B1331" s="4"/>
      <c r="C1331" s="4"/>
      <c r="D1331" s="4"/>
      <c r="E1331" s="4"/>
      <c r="F1331" s="4"/>
    </row>
    <row r="1332" spans="1:6" ht="15.75" x14ac:dyDescent="0.3">
      <c r="A1332" s="4"/>
      <c r="B1332" s="4"/>
      <c r="C1332" s="4"/>
      <c r="D1332" s="4"/>
      <c r="E1332" s="4"/>
      <c r="F1332" s="4"/>
    </row>
    <row r="1333" spans="1:6" ht="15.75" x14ac:dyDescent="0.3">
      <c r="A1333" s="4"/>
      <c r="B1333" s="4"/>
      <c r="C1333" s="4"/>
      <c r="D1333" s="4"/>
      <c r="E1333" s="4"/>
      <c r="F1333" s="4"/>
    </row>
    <row r="1334" spans="1:6" ht="15.75" x14ac:dyDescent="0.3">
      <c r="A1334" s="4"/>
      <c r="B1334" s="4"/>
      <c r="C1334" s="4"/>
      <c r="D1334" s="4"/>
      <c r="E1334" s="4"/>
      <c r="F1334" s="4"/>
    </row>
    <row r="1335" spans="1:6" ht="15.75" x14ac:dyDescent="0.3">
      <c r="A1335" s="4"/>
      <c r="B1335" s="4"/>
      <c r="C1335" s="4"/>
      <c r="D1335" s="4"/>
      <c r="E1335" s="4"/>
      <c r="F1335" s="4"/>
    </row>
    <row r="1336" spans="1:6" ht="15.75" x14ac:dyDescent="0.3">
      <c r="A1336" s="4"/>
      <c r="B1336" s="4"/>
      <c r="C1336" s="4"/>
      <c r="D1336" s="4"/>
      <c r="E1336" s="4"/>
      <c r="F1336" s="4"/>
    </row>
    <row r="1337" spans="1:6" ht="15.75" x14ac:dyDescent="0.3">
      <c r="A1337" s="4"/>
      <c r="B1337" s="4"/>
      <c r="C1337" s="4"/>
      <c r="D1337" s="4"/>
      <c r="E1337" s="4"/>
      <c r="F1337" s="4"/>
    </row>
    <row r="1338" spans="1:6" ht="15.75" x14ac:dyDescent="0.3">
      <c r="A1338" s="4"/>
      <c r="B1338" s="4"/>
      <c r="C1338" s="4"/>
      <c r="D1338" s="4"/>
      <c r="E1338" s="4"/>
      <c r="F1338" s="4"/>
    </row>
    <row r="1339" spans="1:6" ht="15.75" x14ac:dyDescent="0.3">
      <c r="A1339" s="4"/>
      <c r="B1339" s="4"/>
      <c r="C1339" s="4"/>
      <c r="D1339" s="4"/>
      <c r="E1339" s="4"/>
      <c r="F1339" s="4"/>
    </row>
    <row r="1340" spans="1:6" ht="15.75" x14ac:dyDescent="0.3">
      <c r="A1340" s="4"/>
      <c r="B1340" s="4"/>
      <c r="C1340" s="4"/>
      <c r="D1340" s="4"/>
      <c r="E1340" s="4"/>
      <c r="F1340" s="4"/>
    </row>
    <row r="1341" spans="1:6" ht="15.75" x14ac:dyDescent="0.3">
      <c r="A1341" s="4"/>
      <c r="B1341" s="4"/>
      <c r="C1341" s="4"/>
      <c r="D1341" s="4"/>
      <c r="E1341" s="4"/>
      <c r="F1341" s="4"/>
    </row>
    <row r="1342" spans="1:6" ht="15.75" x14ac:dyDescent="0.3">
      <c r="A1342" s="4"/>
      <c r="B1342" s="4"/>
      <c r="C1342" s="4"/>
    </row>
    <row r="1343" spans="1:6" ht="15.75" x14ac:dyDescent="0.3">
      <c r="A1343" s="4"/>
      <c r="B1343" s="4"/>
      <c r="C1343" s="4"/>
    </row>
    <row r="1344" spans="1:6" ht="15.75" x14ac:dyDescent="0.3">
      <c r="A1344" s="4"/>
      <c r="B1344" s="4"/>
      <c r="C1344" s="4"/>
    </row>
    <row r="1345" spans="1:3" ht="15.75" x14ac:dyDescent="0.3">
      <c r="A1345" s="4"/>
      <c r="B1345" s="4"/>
      <c r="C1345" s="4"/>
    </row>
  </sheetData>
  <mergeCells count="1">
    <mergeCell ref="A4:C4"/>
  </mergeCells>
  <pageMargins left="0.70866141732283472" right="0.70866141732283472" top="0.74803149606299213" bottom="0.74803149606299213" header="0.31496062992125984" footer="0.31496062992125984"/>
  <pageSetup paperSize="9" scale="90" orientation="portrait" r:id="rId1"/>
  <headerFooter>
    <oddHeader xml:space="preserve">&amp;C
</oddHeader>
    <oddFooter>Página &amp;P</oddFooter>
  </headerFooter>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280"/>
  <sheetViews>
    <sheetView view="pageBreakPreview" zoomScale="115" zoomScaleNormal="100" zoomScaleSheetLayoutView="115" workbookViewId="0">
      <selection activeCell="G6" sqref="G6"/>
    </sheetView>
  </sheetViews>
  <sheetFormatPr baseColWidth="10" defaultRowHeight="15" x14ac:dyDescent="0.25"/>
  <cols>
    <col min="1" max="2" width="6.7109375" customWidth="1"/>
    <col min="3" max="3" width="46.7109375" customWidth="1"/>
    <col min="4" max="6" width="11.42578125" customWidth="1"/>
    <col min="8" max="10" width="11.5703125" bestFit="1" customWidth="1"/>
  </cols>
  <sheetData>
    <row r="2" spans="1:8" x14ac:dyDescent="0.25">
      <c r="A2" s="3" t="s">
        <v>305</v>
      </c>
    </row>
    <row r="4" spans="1:8" x14ac:dyDescent="0.25">
      <c r="A4" s="161" t="s">
        <v>162</v>
      </c>
      <c r="B4" s="162"/>
      <c r="C4" s="162"/>
    </row>
    <row r="5" spans="1:8" x14ac:dyDescent="0.25">
      <c r="A5" s="1"/>
    </row>
    <row r="6" spans="1:8" s="23" customFormat="1" ht="13.5" x14ac:dyDescent="0.25">
      <c r="A6" s="5" t="s">
        <v>41</v>
      </c>
      <c r="B6" s="24" t="s">
        <v>42</v>
      </c>
      <c r="C6" s="24" t="s">
        <v>43</v>
      </c>
      <c r="D6" s="24" t="s">
        <v>44</v>
      </c>
      <c r="E6" s="5" t="s">
        <v>45</v>
      </c>
      <c r="F6" s="5" t="s">
        <v>64</v>
      </c>
      <c r="G6" s="164" t="s">
        <v>886</v>
      </c>
      <c r="H6" s="165">
        <v>0.97499999999999998</v>
      </c>
    </row>
    <row r="8" spans="1:8" ht="15.75" x14ac:dyDescent="0.3">
      <c r="A8" s="25">
        <v>12.1</v>
      </c>
      <c r="B8" s="4" t="s">
        <v>10</v>
      </c>
      <c r="C8" s="56" t="s">
        <v>346</v>
      </c>
      <c r="D8" s="4"/>
    </row>
    <row r="9" spans="1:8" ht="229.5" x14ac:dyDescent="0.3">
      <c r="A9" s="4"/>
      <c r="B9" s="4"/>
      <c r="C9" s="44" t="s">
        <v>281</v>
      </c>
      <c r="D9" s="51">
        <v>3</v>
      </c>
      <c r="E9" s="51">
        <f>H6*671.22</f>
        <v>654.43950000000007</v>
      </c>
      <c r="F9" s="17">
        <f>D9*E9</f>
        <v>1963.3185000000003</v>
      </c>
    </row>
    <row r="10" spans="1:8" x14ac:dyDescent="0.25">
      <c r="D10" s="42"/>
    </row>
    <row r="11" spans="1:8" ht="15.75" x14ac:dyDescent="0.3">
      <c r="A11" s="25">
        <v>12.2</v>
      </c>
      <c r="B11" s="4" t="s">
        <v>10</v>
      </c>
      <c r="C11" s="56" t="s">
        <v>142</v>
      </c>
      <c r="D11" s="41"/>
      <c r="E11" s="51"/>
      <c r="F11" s="17"/>
    </row>
    <row r="12" spans="1:8" ht="198.75" customHeight="1" x14ac:dyDescent="0.3">
      <c r="A12" s="4"/>
      <c r="B12" s="4"/>
      <c r="C12" s="72" t="s">
        <v>282</v>
      </c>
      <c r="D12" s="51">
        <v>3</v>
      </c>
      <c r="E12" s="51">
        <v>453.33</v>
      </c>
      <c r="F12" s="17">
        <f>D12*E12</f>
        <v>1359.99</v>
      </c>
    </row>
    <row r="13" spans="1:8" ht="15.75" x14ac:dyDescent="0.3">
      <c r="A13" s="4"/>
      <c r="B13" s="4"/>
      <c r="C13" s="72"/>
      <c r="D13" s="51"/>
      <c r="E13" s="51"/>
      <c r="F13" s="17"/>
    </row>
    <row r="14" spans="1:8" ht="15.75" x14ac:dyDescent="0.3">
      <c r="A14" s="25">
        <v>12.3</v>
      </c>
      <c r="B14" s="4" t="s">
        <v>10</v>
      </c>
      <c r="C14" s="56" t="s">
        <v>279</v>
      </c>
      <c r="D14" s="51"/>
      <c r="E14" s="51"/>
      <c r="F14" s="17"/>
    </row>
    <row r="15" spans="1:8" ht="126" customHeight="1" x14ac:dyDescent="0.3">
      <c r="A15" s="4"/>
      <c r="B15" s="4"/>
      <c r="C15" s="72" t="s">
        <v>283</v>
      </c>
      <c r="D15" s="51">
        <v>5</v>
      </c>
      <c r="E15" s="51">
        <v>145.05000000000001</v>
      </c>
      <c r="F15" s="17">
        <f>D15*E15</f>
        <v>725.25</v>
      </c>
    </row>
    <row r="16" spans="1:8" ht="15.75" x14ac:dyDescent="0.3">
      <c r="A16" s="4"/>
      <c r="B16" s="4"/>
      <c r="C16" s="72"/>
      <c r="D16" s="51"/>
      <c r="E16" s="51"/>
      <c r="F16" s="17"/>
    </row>
    <row r="17" spans="1:6" ht="15.75" x14ac:dyDescent="0.3">
      <c r="A17" s="4"/>
      <c r="B17" s="4"/>
      <c r="C17" s="72"/>
      <c r="D17" s="51"/>
      <c r="E17" s="51"/>
      <c r="F17" s="17"/>
    </row>
    <row r="18" spans="1:6" ht="15.75" x14ac:dyDescent="0.3">
      <c r="A18" s="4"/>
      <c r="B18" s="4"/>
      <c r="C18" s="72"/>
      <c r="D18" s="51"/>
      <c r="E18" s="51"/>
      <c r="F18" s="17"/>
    </row>
    <row r="19" spans="1:6" ht="15.75" x14ac:dyDescent="0.3">
      <c r="A19" s="4"/>
      <c r="B19" s="4"/>
      <c r="C19" s="72"/>
      <c r="D19" s="51"/>
      <c r="E19" s="51"/>
      <c r="F19" s="17"/>
    </row>
    <row r="20" spans="1:6" ht="15.75" x14ac:dyDescent="0.3">
      <c r="A20" s="4"/>
      <c r="B20" s="4"/>
      <c r="C20" s="72"/>
      <c r="D20" s="51"/>
      <c r="E20" s="51"/>
      <c r="F20" s="17"/>
    </row>
    <row r="21" spans="1:6" ht="15.75" x14ac:dyDescent="0.3">
      <c r="A21" s="4"/>
      <c r="B21" s="4"/>
      <c r="C21" s="72"/>
      <c r="D21" s="51"/>
      <c r="E21" s="51"/>
      <c r="F21" s="17"/>
    </row>
    <row r="22" spans="1:6" ht="15.75" x14ac:dyDescent="0.3">
      <c r="A22" s="4"/>
      <c r="B22" s="4"/>
      <c r="C22" s="26"/>
      <c r="D22" s="51"/>
      <c r="E22" s="51"/>
      <c r="F22" s="17"/>
    </row>
    <row r="23" spans="1:6" ht="15.75" x14ac:dyDescent="0.3">
      <c r="A23" s="25">
        <v>12.4</v>
      </c>
      <c r="B23" s="4" t="s">
        <v>10</v>
      </c>
      <c r="C23" s="56" t="s">
        <v>361</v>
      </c>
      <c r="D23" s="51"/>
      <c r="E23" s="51"/>
      <c r="F23" s="17"/>
    </row>
    <row r="24" spans="1:6" ht="135" x14ac:dyDescent="0.3">
      <c r="A24" s="4"/>
      <c r="B24" s="4"/>
      <c r="C24" s="72" t="s">
        <v>362</v>
      </c>
      <c r="D24" s="51">
        <v>1</v>
      </c>
      <c r="E24" s="51">
        <v>116.9</v>
      </c>
      <c r="F24" s="17">
        <f>D24*E24</f>
        <v>116.9</v>
      </c>
    </row>
    <row r="25" spans="1:6" ht="15.75" x14ac:dyDescent="0.3">
      <c r="A25" s="4"/>
      <c r="B25" s="4"/>
      <c r="C25" s="26"/>
      <c r="D25" s="51"/>
      <c r="E25" s="51"/>
      <c r="F25" s="17"/>
    </row>
    <row r="26" spans="1:6" ht="15.75" x14ac:dyDescent="0.3">
      <c r="A26" s="25">
        <v>12.5</v>
      </c>
      <c r="B26" s="4" t="s">
        <v>10</v>
      </c>
      <c r="C26" s="82" t="s">
        <v>52</v>
      </c>
      <c r="D26" s="51"/>
      <c r="E26" s="51"/>
      <c r="F26" s="17"/>
    </row>
    <row r="27" spans="1:6" ht="216" x14ac:dyDescent="0.3">
      <c r="A27" s="4"/>
      <c r="B27" s="4"/>
      <c r="C27" s="72" t="s">
        <v>280</v>
      </c>
      <c r="D27" s="51">
        <v>1</v>
      </c>
      <c r="E27" s="51">
        <v>200.27</v>
      </c>
      <c r="F27" s="17">
        <f>D27*E27</f>
        <v>200.27</v>
      </c>
    </row>
    <row r="28" spans="1:6" ht="15.75" x14ac:dyDescent="0.3">
      <c r="A28" s="4"/>
      <c r="B28" s="4"/>
      <c r="C28" s="72"/>
      <c r="D28" s="51"/>
      <c r="E28" s="51"/>
      <c r="F28" s="17"/>
    </row>
    <row r="29" spans="1:6" ht="15.75" x14ac:dyDescent="0.3">
      <c r="A29" s="25">
        <v>12.6</v>
      </c>
      <c r="B29" s="4" t="s">
        <v>10</v>
      </c>
      <c r="C29" s="82" t="s">
        <v>278</v>
      </c>
      <c r="D29" s="51"/>
      <c r="E29" s="51"/>
      <c r="F29" s="17"/>
    </row>
    <row r="30" spans="1:6" ht="162" x14ac:dyDescent="0.3">
      <c r="A30" s="4"/>
      <c r="B30" s="4"/>
      <c r="C30" s="72" t="s">
        <v>295</v>
      </c>
      <c r="D30" s="51">
        <v>1</v>
      </c>
      <c r="E30" s="51">
        <v>262.97000000000003</v>
      </c>
      <c r="F30" s="17">
        <f>D30*E30</f>
        <v>262.97000000000003</v>
      </c>
    </row>
    <row r="31" spans="1:6" ht="15.75" x14ac:dyDescent="0.3">
      <c r="A31" s="4"/>
      <c r="B31" s="4"/>
      <c r="C31" s="72"/>
      <c r="D31" s="51"/>
      <c r="E31" s="51"/>
      <c r="F31" s="17"/>
    </row>
    <row r="32" spans="1:6" ht="15.75" x14ac:dyDescent="0.3">
      <c r="A32" s="25">
        <v>12.7</v>
      </c>
      <c r="B32" s="4" t="s">
        <v>3</v>
      </c>
      <c r="C32" s="82" t="s">
        <v>363</v>
      </c>
      <c r="D32" s="51"/>
      <c r="E32" s="51"/>
      <c r="F32" s="17"/>
    </row>
    <row r="33" spans="1:6" ht="40.5" x14ac:dyDescent="0.3">
      <c r="A33" s="4"/>
      <c r="B33" s="4"/>
      <c r="C33" s="72" t="s">
        <v>365</v>
      </c>
      <c r="D33" s="51">
        <v>2.4</v>
      </c>
      <c r="E33" s="51">
        <v>50.44</v>
      </c>
      <c r="F33" s="17">
        <f>D33*E33</f>
        <v>121.05599999999998</v>
      </c>
    </row>
    <row r="34" spans="1:6" ht="15.75" x14ac:dyDescent="0.3">
      <c r="A34" s="4"/>
      <c r="B34" s="4"/>
      <c r="C34" s="72"/>
      <c r="D34" s="51"/>
      <c r="E34" s="51"/>
      <c r="F34" s="17"/>
    </row>
    <row r="35" spans="1:6" ht="15.75" x14ac:dyDescent="0.3">
      <c r="A35" s="25">
        <v>12.8</v>
      </c>
      <c r="B35" s="4" t="s">
        <v>10</v>
      </c>
      <c r="C35" s="82" t="s">
        <v>423</v>
      </c>
      <c r="D35" s="51"/>
      <c r="E35" s="51"/>
      <c r="F35" s="17"/>
    </row>
    <row r="36" spans="1:6" ht="54" x14ac:dyDescent="0.3">
      <c r="A36" s="4"/>
      <c r="B36" s="4"/>
      <c r="C36" s="72" t="s">
        <v>424</v>
      </c>
      <c r="D36" s="51">
        <v>3</v>
      </c>
      <c r="E36" s="51">
        <v>54.71</v>
      </c>
      <c r="F36" s="17">
        <f>D36*E36</f>
        <v>164.13</v>
      </c>
    </row>
    <row r="37" spans="1:6" ht="15.75" x14ac:dyDescent="0.3">
      <c r="A37" s="4"/>
      <c r="B37" s="4"/>
      <c r="C37" s="72"/>
      <c r="D37" s="51"/>
      <c r="E37" s="51"/>
      <c r="F37" s="17"/>
    </row>
    <row r="38" spans="1:6" ht="15.75" x14ac:dyDescent="0.3">
      <c r="A38" s="25">
        <v>12.9</v>
      </c>
      <c r="B38" s="4" t="s">
        <v>10</v>
      </c>
      <c r="C38" s="82" t="s">
        <v>420</v>
      </c>
      <c r="D38" s="51"/>
      <c r="E38" s="51"/>
      <c r="F38" s="17"/>
    </row>
    <row r="39" spans="1:6" ht="44.25" customHeight="1" x14ac:dyDescent="0.3">
      <c r="A39" s="4"/>
      <c r="B39" s="4"/>
      <c r="C39" s="72" t="s">
        <v>425</v>
      </c>
      <c r="D39" s="51">
        <v>3</v>
      </c>
      <c r="E39" s="51">
        <v>32.020000000000003</v>
      </c>
      <c r="F39" s="17">
        <f>D39*E39</f>
        <v>96.06</v>
      </c>
    </row>
    <row r="40" spans="1:6" ht="15.75" x14ac:dyDescent="0.3">
      <c r="A40" s="4"/>
      <c r="B40" s="4"/>
      <c r="C40" s="72"/>
      <c r="D40" s="51"/>
      <c r="E40" s="51"/>
      <c r="F40" s="17"/>
    </row>
    <row r="41" spans="1:6" ht="15.75" x14ac:dyDescent="0.3">
      <c r="A41" s="96">
        <v>12.1</v>
      </c>
      <c r="B41" s="4" t="s">
        <v>10</v>
      </c>
      <c r="C41" s="82" t="s">
        <v>421</v>
      </c>
      <c r="D41" s="51"/>
      <c r="E41" s="51"/>
      <c r="F41" s="17"/>
    </row>
    <row r="42" spans="1:6" ht="40.5" x14ac:dyDescent="0.3">
      <c r="A42" s="4"/>
      <c r="B42" s="4"/>
      <c r="C42" s="72" t="s">
        <v>422</v>
      </c>
      <c r="D42" s="51">
        <v>3</v>
      </c>
      <c r="E42" s="51">
        <v>28.27</v>
      </c>
      <c r="F42" s="17">
        <f>D42*E42</f>
        <v>84.81</v>
      </c>
    </row>
    <row r="43" spans="1:6" ht="15.75" x14ac:dyDescent="0.3">
      <c r="A43" s="4"/>
      <c r="B43" s="4"/>
      <c r="C43" s="72"/>
      <c r="D43" s="51"/>
      <c r="E43" s="51"/>
      <c r="F43" s="17"/>
    </row>
    <row r="44" spans="1:6" ht="15.75" x14ac:dyDescent="0.3">
      <c r="A44" s="96">
        <v>12.11</v>
      </c>
      <c r="B44" s="4" t="s">
        <v>10</v>
      </c>
      <c r="C44" s="82" t="s">
        <v>426</v>
      </c>
      <c r="D44" s="51"/>
      <c r="E44" s="51"/>
      <c r="F44" s="17"/>
    </row>
    <row r="45" spans="1:6" ht="54" x14ac:dyDescent="0.3">
      <c r="A45" s="4"/>
      <c r="B45" s="4"/>
      <c r="C45" s="72" t="s">
        <v>427</v>
      </c>
      <c r="D45" s="51">
        <v>3</v>
      </c>
      <c r="E45" s="51">
        <v>52.82</v>
      </c>
      <c r="F45" s="17">
        <f>D45*E45</f>
        <v>158.46</v>
      </c>
    </row>
    <row r="46" spans="1:6" ht="15.75" x14ac:dyDescent="0.3">
      <c r="A46" s="4"/>
      <c r="B46" s="4"/>
      <c r="C46" s="72"/>
      <c r="D46" s="51"/>
      <c r="E46" s="51"/>
      <c r="F46" s="17"/>
    </row>
    <row r="47" spans="1:6" ht="15.75" thickBot="1" x14ac:dyDescent="0.3">
      <c r="A47" s="13"/>
      <c r="B47" s="13"/>
      <c r="C47" s="18" t="s">
        <v>163</v>
      </c>
      <c r="D47" s="18"/>
      <c r="E47" s="18"/>
      <c r="F47" s="18">
        <f>SUM(F7:F46)</f>
        <v>5253.214500000001</v>
      </c>
    </row>
    <row r="48" spans="1:6" ht="15.75" x14ac:dyDescent="0.3">
      <c r="A48" s="4"/>
      <c r="B48" s="4"/>
      <c r="C48" s="9"/>
      <c r="D48" s="7"/>
      <c r="E48" s="4"/>
      <c r="F48" s="4"/>
    </row>
    <row r="49" spans="1:6" ht="15.75" x14ac:dyDescent="0.3">
      <c r="A49" s="4"/>
      <c r="B49" s="4"/>
      <c r="C49" s="9"/>
      <c r="D49" s="7"/>
      <c r="E49" s="4"/>
      <c r="F49" s="4"/>
    </row>
    <row r="50" spans="1:6" ht="15.75" x14ac:dyDescent="0.3">
      <c r="A50" s="4"/>
      <c r="B50" s="4"/>
      <c r="C50" s="9"/>
      <c r="D50" s="4"/>
      <c r="E50" s="4"/>
      <c r="F50" s="4"/>
    </row>
    <row r="51" spans="1:6" ht="15.75" x14ac:dyDescent="0.3">
      <c r="A51" s="4"/>
      <c r="B51" s="4"/>
      <c r="C51" s="9"/>
      <c r="D51" s="7"/>
      <c r="E51" s="4"/>
      <c r="F51" s="4"/>
    </row>
    <row r="52" spans="1:6" ht="15.75" x14ac:dyDescent="0.3">
      <c r="A52" s="4"/>
      <c r="B52" s="4"/>
      <c r="C52" s="9"/>
      <c r="D52" s="4"/>
      <c r="E52" s="4"/>
      <c r="F52" s="4"/>
    </row>
    <row r="53" spans="1:6" ht="15.75" x14ac:dyDescent="0.3">
      <c r="A53" s="4"/>
      <c r="B53" s="4"/>
      <c r="C53" s="9"/>
      <c r="D53" s="4"/>
      <c r="E53" s="4"/>
      <c r="F53" s="4"/>
    </row>
    <row r="54" spans="1:6" ht="15.75" x14ac:dyDescent="0.3">
      <c r="A54" s="4"/>
      <c r="B54" s="4"/>
      <c r="C54" s="9"/>
      <c r="D54" s="7"/>
      <c r="E54" s="4"/>
      <c r="F54" s="4"/>
    </row>
    <row r="55" spans="1:6" ht="15.75" x14ac:dyDescent="0.3">
      <c r="A55" s="4"/>
      <c r="B55" s="4"/>
      <c r="C55" s="9"/>
      <c r="D55" s="4"/>
      <c r="E55" s="4"/>
      <c r="F55" s="4"/>
    </row>
    <row r="56" spans="1:6" ht="15.75" x14ac:dyDescent="0.3">
      <c r="A56" s="4"/>
      <c r="B56" s="4"/>
      <c r="C56" s="9"/>
      <c r="D56" s="4"/>
      <c r="E56" s="4"/>
      <c r="F56" s="4"/>
    </row>
    <row r="57" spans="1:6" ht="15.75" x14ac:dyDescent="0.3">
      <c r="A57" s="4"/>
      <c r="B57" s="4"/>
      <c r="C57" s="9"/>
      <c r="D57" s="7"/>
      <c r="E57" s="4"/>
      <c r="F57" s="4"/>
    </row>
    <row r="58" spans="1:6" ht="15.75" x14ac:dyDescent="0.3">
      <c r="A58" s="4"/>
      <c r="B58" s="4"/>
      <c r="C58" s="9"/>
      <c r="D58" s="4"/>
      <c r="E58" s="4"/>
      <c r="F58" s="4"/>
    </row>
    <row r="59" spans="1:6" ht="15.75" x14ac:dyDescent="0.3">
      <c r="A59" s="4"/>
      <c r="B59" s="4"/>
      <c r="C59" s="9"/>
      <c r="D59" s="4"/>
      <c r="E59" s="4"/>
      <c r="F59" s="4"/>
    </row>
    <row r="60" spans="1:6" ht="15.75" x14ac:dyDescent="0.3">
      <c r="A60" s="4"/>
      <c r="B60" s="4"/>
      <c r="C60" s="9"/>
      <c r="D60" s="4"/>
      <c r="E60" s="4"/>
      <c r="F60" s="4"/>
    </row>
    <row r="61" spans="1:6" ht="15.75" x14ac:dyDescent="0.3">
      <c r="A61" s="4"/>
      <c r="B61" s="4"/>
      <c r="C61" s="4"/>
      <c r="D61" s="4"/>
      <c r="E61" s="4"/>
      <c r="F61" s="4"/>
    </row>
    <row r="62" spans="1:6" ht="15.75" x14ac:dyDescent="0.3">
      <c r="A62" s="4"/>
      <c r="B62" s="4"/>
      <c r="C62" s="4"/>
      <c r="D62" s="4"/>
      <c r="E62" s="4"/>
      <c r="F62" s="4"/>
    </row>
    <row r="63" spans="1:6" ht="15.75" x14ac:dyDescent="0.3">
      <c r="A63" s="4"/>
      <c r="B63" s="4"/>
      <c r="C63" s="4"/>
      <c r="D63" s="4"/>
      <c r="E63" s="4"/>
      <c r="F63" s="4"/>
    </row>
    <row r="64" spans="1:6" ht="15.75" x14ac:dyDescent="0.3">
      <c r="A64" s="4"/>
      <c r="B64" s="4"/>
      <c r="C64" s="4"/>
      <c r="D64" s="4"/>
      <c r="E64" s="4"/>
      <c r="F64" s="4"/>
    </row>
    <row r="65" spans="1:6" ht="15.75" x14ac:dyDescent="0.3">
      <c r="A65" s="4"/>
      <c r="B65" s="4"/>
      <c r="C65" s="4"/>
      <c r="D65" s="4"/>
      <c r="E65" s="4"/>
      <c r="F65" s="4"/>
    </row>
    <row r="66" spans="1:6" ht="15.75" x14ac:dyDescent="0.3">
      <c r="A66" s="4"/>
      <c r="B66" s="4"/>
      <c r="C66" s="4"/>
      <c r="D66" s="4"/>
      <c r="E66" s="4"/>
      <c r="F66" s="4"/>
    </row>
    <row r="67" spans="1:6" ht="15.75" x14ac:dyDescent="0.3">
      <c r="A67" s="4"/>
      <c r="B67" s="4"/>
      <c r="C67" s="4"/>
      <c r="D67" s="4"/>
      <c r="E67" s="4"/>
      <c r="F67" s="4"/>
    </row>
    <row r="68" spans="1:6" ht="15.75" x14ac:dyDescent="0.3">
      <c r="A68" s="4"/>
      <c r="B68" s="4"/>
      <c r="C68" s="4"/>
      <c r="D68" s="4"/>
      <c r="E68" s="4"/>
      <c r="F68" s="4"/>
    </row>
    <row r="69" spans="1:6" ht="15.75" x14ac:dyDescent="0.3">
      <c r="A69" s="4"/>
      <c r="B69" s="4"/>
      <c r="C69" s="4"/>
      <c r="D69" s="4"/>
      <c r="E69" s="4"/>
      <c r="F69" s="4"/>
    </row>
    <row r="70" spans="1:6" ht="15.75" x14ac:dyDescent="0.3">
      <c r="A70" s="4"/>
      <c r="B70" s="4"/>
      <c r="C70" s="4"/>
      <c r="D70" s="4"/>
      <c r="E70" s="4"/>
      <c r="F70" s="4"/>
    </row>
    <row r="71" spans="1:6" ht="15.75" x14ac:dyDescent="0.3">
      <c r="A71" s="4"/>
      <c r="B71" s="4"/>
      <c r="C71" s="4"/>
      <c r="D71" s="4"/>
      <c r="E71" s="4"/>
      <c r="F71" s="4"/>
    </row>
    <row r="72" spans="1:6" ht="15.75" x14ac:dyDescent="0.3">
      <c r="A72" s="4"/>
      <c r="B72" s="4"/>
      <c r="C72" s="4"/>
      <c r="D72" s="4"/>
      <c r="E72" s="4"/>
      <c r="F72" s="4"/>
    </row>
    <row r="73" spans="1:6" ht="15.75" x14ac:dyDescent="0.3">
      <c r="A73" s="4"/>
      <c r="B73" s="4"/>
      <c r="C73" s="4"/>
      <c r="D73" s="4"/>
      <c r="E73" s="4"/>
      <c r="F73" s="4"/>
    </row>
    <row r="74" spans="1:6" ht="15.75" x14ac:dyDescent="0.3">
      <c r="A74" s="4"/>
      <c r="B74" s="4"/>
      <c r="C74" s="4"/>
      <c r="D74" s="4"/>
      <c r="E74" s="4"/>
      <c r="F74" s="4"/>
    </row>
    <row r="75" spans="1:6" ht="15.75" x14ac:dyDescent="0.3">
      <c r="A75" s="4"/>
      <c r="B75" s="4"/>
      <c r="C75" s="4"/>
      <c r="D75" s="4"/>
      <c r="E75" s="4"/>
      <c r="F75" s="4"/>
    </row>
    <row r="76" spans="1:6" ht="15.75" x14ac:dyDescent="0.3">
      <c r="A76" s="4"/>
      <c r="B76" s="4"/>
      <c r="C76" s="4"/>
      <c r="D76" s="4"/>
      <c r="E76" s="4"/>
      <c r="F76" s="4"/>
    </row>
    <row r="77" spans="1:6" ht="15.75" x14ac:dyDescent="0.3">
      <c r="A77" s="4"/>
      <c r="B77" s="4"/>
      <c r="C77" s="4"/>
      <c r="D77" s="4"/>
      <c r="E77" s="4"/>
      <c r="F77" s="4"/>
    </row>
    <row r="78" spans="1:6" ht="15.75" x14ac:dyDescent="0.3">
      <c r="A78" s="4"/>
      <c r="B78" s="4"/>
      <c r="C78" s="4"/>
      <c r="D78" s="4"/>
      <c r="E78" s="4"/>
      <c r="F78" s="4"/>
    </row>
    <row r="79" spans="1:6" ht="15.75" x14ac:dyDescent="0.3">
      <c r="A79" s="4"/>
      <c r="B79" s="4"/>
      <c r="C79" s="4"/>
      <c r="D79" s="4"/>
      <c r="E79" s="4"/>
      <c r="F79" s="4"/>
    </row>
    <row r="80" spans="1:6" ht="15.75" x14ac:dyDescent="0.3">
      <c r="A80" s="4"/>
      <c r="B80" s="4"/>
      <c r="C80" s="4"/>
      <c r="D80" s="4"/>
      <c r="E80" s="4"/>
      <c r="F80" s="4"/>
    </row>
    <row r="81" spans="1:6" ht="15.75" x14ac:dyDescent="0.3">
      <c r="A81" s="4"/>
      <c r="B81" s="4"/>
      <c r="C81" s="4"/>
      <c r="D81" s="4"/>
      <c r="E81" s="4"/>
      <c r="F81" s="4"/>
    </row>
    <row r="82" spans="1:6" ht="15.75" x14ac:dyDescent="0.3">
      <c r="A82" s="4"/>
      <c r="B82" s="4"/>
      <c r="C82" s="4"/>
      <c r="D82" s="4"/>
      <c r="E82" s="4"/>
      <c r="F82" s="4"/>
    </row>
    <row r="83" spans="1:6" ht="15.75" x14ac:dyDescent="0.3">
      <c r="A83" s="4"/>
      <c r="B83" s="4"/>
      <c r="C83" s="4"/>
      <c r="D83" s="4"/>
      <c r="E83" s="4"/>
      <c r="F83" s="4"/>
    </row>
    <row r="84" spans="1:6" ht="15.75" x14ac:dyDescent="0.3">
      <c r="A84" s="4"/>
      <c r="B84" s="4"/>
      <c r="C84" s="4"/>
      <c r="D84" s="4"/>
      <c r="E84" s="4"/>
      <c r="F84" s="4"/>
    </row>
    <row r="85" spans="1:6" ht="15.75" x14ac:dyDescent="0.3">
      <c r="A85" s="4"/>
      <c r="B85" s="4"/>
      <c r="C85" s="4"/>
      <c r="D85" s="4"/>
      <c r="E85" s="4"/>
      <c r="F85" s="4"/>
    </row>
    <row r="86" spans="1:6" ht="15.75" x14ac:dyDescent="0.3">
      <c r="A86" s="4"/>
      <c r="B86" s="4"/>
      <c r="C86" s="4"/>
      <c r="D86" s="4"/>
      <c r="E86" s="4"/>
      <c r="F86" s="4"/>
    </row>
    <row r="87" spans="1:6" ht="15.75" x14ac:dyDescent="0.3">
      <c r="A87" s="4"/>
      <c r="B87" s="4"/>
      <c r="C87" s="4"/>
      <c r="D87" s="4"/>
      <c r="E87" s="4"/>
      <c r="F87" s="4"/>
    </row>
    <row r="88" spans="1:6" ht="15.75" x14ac:dyDescent="0.3">
      <c r="A88" s="4"/>
      <c r="B88" s="4"/>
      <c r="C88" s="4"/>
      <c r="D88" s="4"/>
      <c r="E88" s="4"/>
      <c r="F88" s="4"/>
    </row>
    <row r="89" spans="1:6" ht="15.75" x14ac:dyDescent="0.3">
      <c r="A89" s="4"/>
      <c r="B89" s="4"/>
      <c r="C89" s="4"/>
      <c r="D89" s="4"/>
      <c r="E89" s="4"/>
      <c r="F89" s="4"/>
    </row>
    <row r="90" spans="1:6" ht="15.75" x14ac:dyDescent="0.3">
      <c r="A90" s="4"/>
      <c r="B90" s="4"/>
      <c r="C90" s="4"/>
      <c r="D90" s="4"/>
      <c r="E90" s="4"/>
      <c r="F90" s="4"/>
    </row>
    <row r="91" spans="1:6" ht="15.75" x14ac:dyDescent="0.3">
      <c r="A91" s="4"/>
      <c r="B91" s="4"/>
      <c r="C91" s="4"/>
      <c r="D91" s="4"/>
      <c r="E91" s="4"/>
      <c r="F91" s="4"/>
    </row>
    <row r="92" spans="1:6" ht="15.75" x14ac:dyDescent="0.3">
      <c r="A92" s="4"/>
      <c r="B92" s="4"/>
      <c r="C92" s="4"/>
      <c r="D92" s="4"/>
      <c r="E92" s="4"/>
      <c r="F92" s="4"/>
    </row>
    <row r="93" spans="1:6" ht="15.75" x14ac:dyDescent="0.3">
      <c r="A93" s="4"/>
      <c r="B93" s="4"/>
      <c r="C93" s="4"/>
      <c r="D93" s="4"/>
      <c r="E93" s="4"/>
      <c r="F93" s="4"/>
    </row>
    <row r="94" spans="1:6" ht="15.75" x14ac:dyDescent="0.3">
      <c r="A94" s="4"/>
      <c r="B94" s="4"/>
      <c r="C94" s="4"/>
      <c r="D94" s="4"/>
      <c r="E94" s="4"/>
      <c r="F94" s="4"/>
    </row>
    <row r="95" spans="1:6" ht="15.75" x14ac:dyDescent="0.3">
      <c r="A95" s="4"/>
      <c r="B95" s="4"/>
      <c r="C95" s="4"/>
      <c r="D95" s="4"/>
      <c r="E95" s="4"/>
      <c r="F95" s="4"/>
    </row>
    <row r="96" spans="1:6" ht="15.75" x14ac:dyDescent="0.3">
      <c r="A96" s="4"/>
      <c r="B96" s="4"/>
      <c r="C96" s="4"/>
      <c r="D96" s="4"/>
      <c r="E96" s="4"/>
      <c r="F96" s="4"/>
    </row>
    <row r="97" spans="1:6" ht="15.75" x14ac:dyDescent="0.3">
      <c r="A97" s="4"/>
      <c r="B97" s="4"/>
      <c r="C97" s="4"/>
      <c r="D97" s="4"/>
      <c r="E97" s="4"/>
      <c r="F97" s="4"/>
    </row>
    <row r="98" spans="1:6" ht="15.75" x14ac:dyDescent="0.3">
      <c r="A98" s="4"/>
      <c r="B98" s="4"/>
      <c r="C98" s="4"/>
      <c r="D98" s="4"/>
      <c r="E98" s="4"/>
      <c r="F98" s="4"/>
    </row>
    <row r="99" spans="1:6" ht="15.75" x14ac:dyDescent="0.3">
      <c r="A99" s="4"/>
      <c r="B99" s="4"/>
      <c r="C99" s="4"/>
      <c r="D99" s="4"/>
      <c r="E99" s="4"/>
      <c r="F99" s="4"/>
    </row>
    <row r="100" spans="1:6" ht="15.75" x14ac:dyDescent="0.3">
      <c r="A100" s="4"/>
      <c r="B100" s="4"/>
      <c r="C100" s="4"/>
      <c r="D100" s="4"/>
      <c r="E100" s="4"/>
      <c r="F100" s="4"/>
    </row>
    <row r="101" spans="1:6" ht="15.75" x14ac:dyDescent="0.3">
      <c r="A101" s="4"/>
      <c r="B101" s="4"/>
      <c r="C101" s="4"/>
      <c r="D101" s="4"/>
      <c r="E101" s="4"/>
      <c r="F101" s="4"/>
    </row>
    <row r="102" spans="1:6" ht="15.75" x14ac:dyDescent="0.3">
      <c r="A102" s="4"/>
      <c r="B102" s="4"/>
      <c r="C102" s="4"/>
      <c r="D102" s="4"/>
      <c r="E102" s="4"/>
      <c r="F102" s="4"/>
    </row>
    <row r="103" spans="1:6" ht="15.75" x14ac:dyDescent="0.3">
      <c r="A103" s="4"/>
      <c r="B103" s="4"/>
      <c r="C103" s="4"/>
      <c r="D103" s="4"/>
      <c r="E103" s="4"/>
      <c r="F103" s="4"/>
    </row>
    <row r="104" spans="1:6" ht="15.75" x14ac:dyDescent="0.3">
      <c r="A104" s="4"/>
      <c r="B104" s="4"/>
      <c r="C104" s="4"/>
      <c r="D104" s="4"/>
      <c r="E104" s="4"/>
      <c r="F104" s="4"/>
    </row>
    <row r="105" spans="1:6" ht="15.75" x14ac:dyDescent="0.3">
      <c r="A105" s="4"/>
      <c r="B105" s="4"/>
      <c r="C105" s="4"/>
      <c r="D105" s="4"/>
      <c r="E105" s="4"/>
      <c r="F105" s="4"/>
    </row>
    <row r="106" spans="1:6" ht="15.75" x14ac:dyDescent="0.3">
      <c r="A106" s="4"/>
      <c r="B106" s="4"/>
      <c r="C106" s="4"/>
      <c r="D106" s="4"/>
      <c r="E106" s="4"/>
      <c r="F106" s="4"/>
    </row>
    <row r="107" spans="1:6" ht="15.75" x14ac:dyDescent="0.3">
      <c r="A107" s="4"/>
      <c r="B107" s="4"/>
      <c r="C107" s="4"/>
      <c r="D107" s="4"/>
      <c r="E107" s="4"/>
      <c r="F107" s="4"/>
    </row>
    <row r="108" spans="1:6" ht="15.75" x14ac:dyDescent="0.3">
      <c r="A108" s="4"/>
      <c r="B108" s="4"/>
      <c r="C108" s="4"/>
      <c r="D108" s="4"/>
      <c r="E108" s="4"/>
      <c r="F108" s="4"/>
    </row>
    <row r="109" spans="1:6" ht="15.75" x14ac:dyDescent="0.3">
      <c r="A109" s="4"/>
      <c r="B109" s="4"/>
      <c r="C109" s="4"/>
      <c r="D109" s="4"/>
      <c r="E109" s="4"/>
      <c r="F109" s="4"/>
    </row>
    <row r="110" spans="1:6" ht="15.75" x14ac:dyDescent="0.3">
      <c r="A110" s="4"/>
      <c r="B110" s="4"/>
      <c r="C110" s="4"/>
      <c r="D110" s="4"/>
      <c r="E110" s="4"/>
      <c r="F110" s="4"/>
    </row>
    <row r="111" spans="1:6" ht="15.75" x14ac:dyDescent="0.3">
      <c r="A111" s="4"/>
      <c r="B111" s="4"/>
      <c r="C111" s="4"/>
      <c r="D111" s="4"/>
      <c r="E111" s="4"/>
      <c r="F111" s="4"/>
    </row>
    <row r="112" spans="1:6" ht="15.75" x14ac:dyDescent="0.3">
      <c r="A112" s="4"/>
      <c r="B112" s="4"/>
      <c r="C112" s="4"/>
      <c r="D112" s="4"/>
      <c r="E112" s="4"/>
      <c r="F112" s="4"/>
    </row>
    <row r="113" spans="1:6" ht="15.75" x14ac:dyDescent="0.3">
      <c r="A113" s="4"/>
      <c r="B113" s="4"/>
      <c r="C113" s="4"/>
      <c r="D113" s="4"/>
      <c r="E113" s="4"/>
      <c r="F113" s="4"/>
    </row>
    <row r="114" spans="1:6" ht="15.75" x14ac:dyDescent="0.3">
      <c r="A114" s="4"/>
      <c r="B114" s="4"/>
      <c r="C114" s="4"/>
      <c r="D114" s="4"/>
      <c r="E114" s="4"/>
      <c r="F114" s="4"/>
    </row>
    <row r="115" spans="1:6" ht="15.75" x14ac:dyDescent="0.3">
      <c r="A115" s="4"/>
      <c r="B115" s="4"/>
      <c r="C115" s="4"/>
      <c r="D115" s="4"/>
      <c r="E115" s="4"/>
      <c r="F115" s="4"/>
    </row>
    <row r="116" spans="1:6" ht="15.75" x14ac:dyDescent="0.3">
      <c r="A116" s="4"/>
      <c r="B116" s="4"/>
      <c r="C116" s="4"/>
      <c r="D116" s="4"/>
      <c r="E116" s="4"/>
      <c r="F116" s="4"/>
    </row>
    <row r="117" spans="1:6" ht="15.75" x14ac:dyDescent="0.3">
      <c r="A117" s="4"/>
      <c r="B117" s="4"/>
      <c r="C117" s="4"/>
      <c r="D117" s="4"/>
      <c r="E117" s="4"/>
      <c r="F117" s="4"/>
    </row>
    <row r="118" spans="1:6" ht="15.75" x14ac:dyDescent="0.3">
      <c r="A118" s="4"/>
      <c r="B118" s="4"/>
      <c r="C118" s="4"/>
      <c r="D118" s="4"/>
      <c r="E118" s="4"/>
      <c r="F118" s="4"/>
    </row>
    <row r="119" spans="1:6" ht="15.75" x14ac:dyDescent="0.3">
      <c r="A119" s="4"/>
      <c r="B119" s="4"/>
      <c r="C119" s="4"/>
      <c r="D119" s="4"/>
      <c r="E119" s="4"/>
      <c r="F119" s="4"/>
    </row>
    <row r="120" spans="1:6" ht="15.75" x14ac:dyDescent="0.3">
      <c r="A120" s="4"/>
      <c r="B120" s="4"/>
      <c r="C120" s="4"/>
      <c r="D120" s="4"/>
      <c r="E120" s="4"/>
      <c r="F120" s="4"/>
    </row>
    <row r="121" spans="1:6" ht="15.75" x14ac:dyDescent="0.3">
      <c r="A121" s="4"/>
      <c r="B121" s="4"/>
      <c r="C121" s="4"/>
      <c r="D121" s="4"/>
      <c r="E121" s="4"/>
      <c r="F121" s="4"/>
    </row>
    <row r="122" spans="1:6" ht="15.75" x14ac:dyDescent="0.3">
      <c r="A122" s="4"/>
      <c r="B122" s="4"/>
      <c r="C122" s="4"/>
      <c r="D122" s="4"/>
      <c r="E122" s="4"/>
      <c r="F122" s="4"/>
    </row>
    <row r="123" spans="1:6" ht="15.75" x14ac:dyDescent="0.3">
      <c r="A123" s="4"/>
      <c r="B123" s="4"/>
      <c r="C123" s="4"/>
      <c r="D123" s="4"/>
      <c r="E123" s="4"/>
      <c r="F123" s="4"/>
    </row>
    <row r="124" spans="1:6" ht="15.75" x14ac:dyDescent="0.3">
      <c r="A124" s="4"/>
      <c r="B124" s="4"/>
      <c r="C124" s="4"/>
      <c r="D124" s="4"/>
      <c r="E124" s="4"/>
      <c r="F124" s="4"/>
    </row>
    <row r="125" spans="1:6" ht="15.75" x14ac:dyDescent="0.3">
      <c r="A125" s="4"/>
      <c r="B125" s="4"/>
      <c r="C125" s="4"/>
      <c r="D125" s="4"/>
      <c r="E125" s="4"/>
      <c r="F125" s="4"/>
    </row>
    <row r="126" spans="1:6" ht="15.75" x14ac:dyDescent="0.3">
      <c r="A126" s="4"/>
      <c r="B126" s="4"/>
      <c r="C126" s="4"/>
      <c r="D126" s="4"/>
      <c r="E126" s="4"/>
      <c r="F126" s="4"/>
    </row>
    <row r="127" spans="1:6" ht="15.75" x14ac:dyDescent="0.3">
      <c r="A127" s="4"/>
      <c r="B127" s="4"/>
      <c r="C127" s="4"/>
      <c r="D127" s="4"/>
      <c r="E127" s="4"/>
      <c r="F127" s="4"/>
    </row>
    <row r="128" spans="1:6" ht="15.75" x14ac:dyDescent="0.3">
      <c r="A128" s="4"/>
      <c r="B128" s="4"/>
      <c r="C128" s="4"/>
      <c r="D128" s="4"/>
      <c r="E128" s="4"/>
      <c r="F128" s="4"/>
    </row>
    <row r="129" spans="1:6" ht="15.75" x14ac:dyDescent="0.3">
      <c r="A129" s="4"/>
      <c r="B129" s="4"/>
      <c r="C129" s="4"/>
      <c r="D129" s="4"/>
      <c r="E129" s="4"/>
      <c r="F129" s="4"/>
    </row>
    <row r="130" spans="1:6" ht="15.75" x14ac:dyDescent="0.3">
      <c r="A130" s="4"/>
      <c r="B130" s="4"/>
      <c r="C130" s="4"/>
      <c r="D130" s="4"/>
      <c r="E130" s="4"/>
      <c r="F130" s="4"/>
    </row>
    <row r="131" spans="1:6" ht="15.75" x14ac:dyDescent="0.3">
      <c r="A131" s="4"/>
      <c r="B131" s="4"/>
      <c r="C131" s="4"/>
      <c r="D131" s="4"/>
      <c r="E131" s="4"/>
      <c r="F131" s="4"/>
    </row>
    <row r="132" spans="1:6" ht="15.75" x14ac:dyDescent="0.3">
      <c r="A132" s="4"/>
      <c r="B132" s="4"/>
      <c r="C132" s="4"/>
      <c r="D132" s="4"/>
      <c r="E132" s="4"/>
      <c r="F132" s="4"/>
    </row>
    <row r="133" spans="1:6" ht="15.75" x14ac:dyDescent="0.3">
      <c r="A133" s="4"/>
      <c r="B133" s="4"/>
      <c r="C133" s="4"/>
      <c r="D133" s="4"/>
      <c r="E133" s="4"/>
      <c r="F133" s="4"/>
    </row>
    <row r="134" spans="1:6" ht="15.75" x14ac:dyDescent="0.3">
      <c r="A134" s="4"/>
      <c r="B134" s="4"/>
      <c r="C134" s="4"/>
      <c r="D134" s="4"/>
      <c r="E134" s="4"/>
      <c r="F134" s="4"/>
    </row>
    <row r="135" spans="1:6" ht="15.75" x14ac:dyDescent="0.3">
      <c r="A135" s="4"/>
      <c r="B135" s="4"/>
      <c r="C135" s="4"/>
      <c r="D135" s="4"/>
      <c r="E135" s="4"/>
      <c r="F135" s="4"/>
    </row>
    <row r="136" spans="1:6" ht="15.75" x14ac:dyDescent="0.3">
      <c r="A136" s="4"/>
      <c r="B136" s="4"/>
      <c r="C136" s="4"/>
      <c r="D136" s="4"/>
      <c r="E136" s="4"/>
      <c r="F136" s="4"/>
    </row>
    <row r="137" spans="1:6" ht="15.75" x14ac:dyDescent="0.3">
      <c r="A137" s="4"/>
      <c r="B137" s="4"/>
      <c r="C137" s="4"/>
      <c r="D137" s="4"/>
      <c r="E137" s="4"/>
      <c r="F137" s="4"/>
    </row>
    <row r="138" spans="1:6" ht="15.75" x14ac:dyDescent="0.3">
      <c r="A138" s="4"/>
      <c r="B138" s="4"/>
      <c r="C138" s="4"/>
      <c r="D138" s="4"/>
      <c r="E138" s="4"/>
      <c r="F138" s="4"/>
    </row>
    <row r="139" spans="1:6" ht="15.75" x14ac:dyDescent="0.3">
      <c r="A139" s="4"/>
      <c r="B139" s="4"/>
      <c r="C139" s="4"/>
      <c r="D139" s="4"/>
      <c r="E139" s="4"/>
      <c r="F139" s="4"/>
    </row>
    <row r="140" spans="1:6" ht="15.75" x14ac:dyDescent="0.3">
      <c r="A140" s="4"/>
      <c r="B140" s="4"/>
      <c r="C140" s="4"/>
      <c r="D140" s="4"/>
      <c r="E140" s="4"/>
      <c r="F140" s="4"/>
    </row>
    <row r="141" spans="1:6" ht="15.75" x14ac:dyDescent="0.3">
      <c r="A141" s="4"/>
      <c r="B141" s="4"/>
      <c r="C141" s="4"/>
      <c r="D141" s="4"/>
      <c r="E141" s="4"/>
      <c r="F141" s="4"/>
    </row>
    <row r="142" spans="1:6" ht="15.75" x14ac:dyDescent="0.3">
      <c r="A142" s="4"/>
      <c r="B142" s="4"/>
      <c r="C142" s="4"/>
      <c r="D142" s="4"/>
      <c r="E142" s="4"/>
      <c r="F142" s="4"/>
    </row>
    <row r="143" spans="1:6" ht="15.75" x14ac:dyDescent="0.3">
      <c r="A143" s="4"/>
      <c r="B143" s="4"/>
      <c r="C143" s="4"/>
      <c r="D143" s="4"/>
      <c r="E143" s="4"/>
      <c r="F143" s="4"/>
    </row>
    <row r="144" spans="1:6" ht="15.75" x14ac:dyDescent="0.3">
      <c r="A144" s="4"/>
      <c r="B144" s="4"/>
      <c r="C144" s="4"/>
      <c r="D144" s="4"/>
      <c r="E144" s="4"/>
      <c r="F144" s="4"/>
    </row>
    <row r="145" spans="1:6" ht="15.75" x14ac:dyDescent="0.3">
      <c r="A145" s="4"/>
      <c r="B145" s="4"/>
      <c r="C145" s="4"/>
      <c r="D145" s="4"/>
      <c r="E145" s="4"/>
      <c r="F145" s="4"/>
    </row>
    <row r="146" spans="1:6" ht="15.75" x14ac:dyDescent="0.3">
      <c r="A146" s="4"/>
      <c r="B146" s="4"/>
      <c r="C146" s="4"/>
      <c r="D146" s="4"/>
      <c r="E146" s="4"/>
      <c r="F146" s="4"/>
    </row>
    <row r="147" spans="1:6" ht="15.75" x14ac:dyDescent="0.3">
      <c r="A147" s="4"/>
      <c r="B147" s="4"/>
      <c r="C147" s="4"/>
      <c r="D147" s="4"/>
      <c r="E147" s="4"/>
      <c r="F147" s="4"/>
    </row>
    <row r="148" spans="1:6" ht="15.75" x14ac:dyDescent="0.3">
      <c r="A148" s="4"/>
      <c r="B148" s="4"/>
      <c r="C148" s="4"/>
      <c r="D148" s="4"/>
      <c r="E148" s="4"/>
      <c r="F148" s="4"/>
    </row>
    <row r="149" spans="1:6" ht="15.75" x14ac:dyDescent="0.3">
      <c r="A149" s="4"/>
      <c r="B149" s="4"/>
      <c r="C149" s="4"/>
      <c r="D149" s="4"/>
      <c r="E149" s="4"/>
      <c r="F149" s="4"/>
    </row>
    <row r="150" spans="1:6" ht="15.75" x14ac:dyDescent="0.3">
      <c r="A150" s="4"/>
      <c r="B150" s="4"/>
      <c r="C150" s="4"/>
      <c r="D150" s="4"/>
      <c r="E150" s="4"/>
      <c r="F150" s="4"/>
    </row>
    <row r="151" spans="1:6" ht="15.75" x14ac:dyDescent="0.3">
      <c r="A151" s="4"/>
      <c r="B151" s="4"/>
      <c r="C151" s="4"/>
      <c r="D151" s="4"/>
      <c r="E151" s="4"/>
      <c r="F151" s="4"/>
    </row>
    <row r="152" spans="1:6" ht="15.75" x14ac:dyDescent="0.3">
      <c r="A152" s="4"/>
      <c r="B152" s="4"/>
      <c r="C152" s="4"/>
      <c r="D152" s="4"/>
      <c r="E152" s="4"/>
      <c r="F152" s="4"/>
    </row>
    <row r="153" spans="1:6" ht="15.75" x14ac:dyDescent="0.3">
      <c r="A153" s="4"/>
      <c r="B153" s="4"/>
      <c r="C153" s="4"/>
      <c r="D153" s="4"/>
      <c r="E153" s="4"/>
      <c r="F153" s="4"/>
    </row>
    <row r="154" spans="1:6" ht="15.75" x14ac:dyDescent="0.3">
      <c r="A154" s="4"/>
      <c r="B154" s="4"/>
      <c r="C154" s="4"/>
      <c r="D154" s="4"/>
      <c r="E154" s="4"/>
      <c r="F154" s="4"/>
    </row>
    <row r="155" spans="1:6" ht="15.75" x14ac:dyDescent="0.3">
      <c r="A155" s="4"/>
      <c r="B155" s="4"/>
      <c r="C155" s="4"/>
      <c r="D155" s="4"/>
      <c r="E155" s="4"/>
      <c r="F155" s="4"/>
    </row>
    <row r="156" spans="1:6" ht="15.75" x14ac:dyDescent="0.3">
      <c r="A156" s="4"/>
      <c r="B156" s="4"/>
      <c r="C156" s="4"/>
      <c r="D156" s="4"/>
      <c r="E156" s="4"/>
      <c r="F156" s="4"/>
    </row>
    <row r="157" spans="1:6" ht="15.75" x14ac:dyDescent="0.3">
      <c r="A157" s="4"/>
      <c r="B157" s="4"/>
      <c r="C157" s="4"/>
      <c r="D157" s="4"/>
      <c r="E157" s="4"/>
      <c r="F157" s="4"/>
    </row>
    <row r="158" spans="1:6" ht="15.75" x14ac:dyDescent="0.3">
      <c r="A158" s="4"/>
      <c r="B158" s="4"/>
      <c r="C158" s="4"/>
      <c r="D158" s="4"/>
      <c r="E158" s="4"/>
      <c r="F158" s="4"/>
    </row>
    <row r="159" spans="1:6" ht="15.75" x14ac:dyDescent="0.3">
      <c r="A159" s="4"/>
      <c r="B159" s="4"/>
      <c r="C159" s="4"/>
      <c r="D159" s="4"/>
      <c r="E159" s="4"/>
      <c r="F159" s="4"/>
    </row>
    <row r="160" spans="1:6" ht="15.75" x14ac:dyDescent="0.3">
      <c r="A160" s="4"/>
      <c r="B160" s="4"/>
      <c r="C160" s="4"/>
      <c r="D160" s="4"/>
      <c r="E160" s="4"/>
      <c r="F160" s="4"/>
    </row>
    <row r="161" spans="1:6" ht="15.75" x14ac:dyDescent="0.3">
      <c r="A161" s="4"/>
      <c r="B161" s="4"/>
      <c r="C161" s="4"/>
      <c r="D161" s="4"/>
      <c r="E161" s="4"/>
      <c r="F161" s="4"/>
    </row>
    <row r="162" spans="1:6" ht="15.75" x14ac:dyDescent="0.3">
      <c r="A162" s="4"/>
      <c r="B162" s="4"/>
      <c r="C162" s="4"/>
      <c r="D162" s="4"/>
      <c r="E162" s="4"/>
      <c r="F162" s="4"/>
    </row>
    <row r="163" spans="1:6" ht="15.75" x14ac:dyDescent="0.3">
      <c r="A163" s="4"/>
      <c r="B163" s="4"/>
      <c r="C163" s="4"/>
      <c r="D163" s="4"/>
      <c r="E163" s="4"/>
      <c r="F163" s="4"/>
    </row>
    <row r="164" spans="1:6" ht="15.75" x14ac:dyDescent="0.3">
      <c r="A164" s="4"/>
      <c r="B164" s="4"/>
      <c r="C164" s="4"/>
      <c r="D164" s="4"/>
      <c r="E164" s="4"/>
      <c r="F164" s="4"/>
    </row>
    <row r="165" spans="1:6" ht="15.75" x14ac:dyDescent="0.3">
      <c r="A165" s="4"/>
      <c r="B165" s="4"/>
      <c r="C165" s="4"/>
      <c r="D165" s="4"/>
      <c r="E165" s="4"/>
      <c r="F165" s="4"/>
    </row>
    <row r="166" spans="1:6" ht="15.75" x14ac:dyDescent="0.3">
      <c r="A166" s="4"/>
      <c r="B166" s="4"/>
      <c r="C166" s="4"/>
      <c r="D166" s="4"/>
      <c r="E166" s="4"/>
      <c r="F166" s="4"/>
    </row>
    <row r="167" spans="1:6" ht="15.75" x14ac:dyDescent="0.3">
      <c r="A167" s="4"/>
      <c r="B167" s="4"/>
      <c r="C167" s="4"/>
      <c r="D167" s="4"/>
      <c r="E167" s="4"/>
      <c r="F167" s="4"/>
    </row>
    <row r="168" spans="1:6" ht="15.75" x14ac:dyDescent="0.3">
      <c r="A168" s="4"/>
      <c r="B168" s="4"/>
      <c r="C168" s="4"/>
      <c r="D168" s="4"/>
      <c r="E168" s="4"/>
      <c r="F168" s="4"/>
    </row>
    <row r="169" spans="1:6" ht="15.75" x14ac:dyDescent="0.3">
      <c r="A169" s="4"/>
      <c r="B169" s="4"/>
      <c r="C169" s="4"/>
      <c r="D169" s="4"/>
      <c r="E169" s="4"/>
      <c r="F169" s="4"/>
    </row>
    <row r="170" spans="1:6" ht="15.75" x14ac:dyDescent="0.3">
      <c r="A170" s="4"/>
      <c r="B170" s="4"/>
      <c r="C170" s="4"/>
      <c r="D170" s="4"/>
      <c r="E170" s="4"/>
      <c r="F170" s="4"/>
    </row>
    <row r="171" spans="1:6" ht="15.75" x14ac:dyDescent="0.3">
      <c r="A171" s="4"/>
      <c r="B171" s="4"/>
      <c r="C171" s="4"/>
      <c r="D171" s="4"/>
      <c r="E171" s="4"/>
      <c r="F171" s="4"/>
    </row>
    <row r="172" spans="1:6" ht="15.75" x14ac:dyDescent="0.3">
      <c r="A172" s="4"/>
      <c r="B172" s="4"/>
      <c r="C172" s="4"/>
      <c r="D172" s="4"/>
      <c r="E172" s="4"/>
      <c r="F172" s="4"/>
    </row>
    <row r="173" spans="1:6" ht="15.75" x14ac:dyDescent="0.3">
      <c r="A173" s="4"/>
      <c r="B173" s="4"/>
      <c r="C173" s="4"/>
      <c r="D173" s="4"/>
      <c r="E173" s="4"/>
      <c r="F173" s="4"/>
    </row>
    <row r="174" spans="1:6" ht="15.75" x14ac:dyDescent="0.3">
      <c r="A174" s="4"/>
      <c r="B174" s="4"/>
      <c r="C174" s="4"/>
      <c r="D174" s="4"/>
      <c r="E174" s="4"/>
      <c r="F174" s="4"/>
    </row>
    <row r="175" spans="1:6" ht="15.75" x14ac:dyDescent="0.3">
      <c r="A175" s="4"/>
      <c r="B175" s="4"/>
      <c r="C175" s="4"/>
      <c r="D175" s="4"/>
      <c r="E175" s="4"/>
      <c r="F175" s="4"/>
    </row>
    <row r="176" spans="1:6" ht="15.75" x14ac:dyDescent="0.3">
      <c r="A176" s="4"/>
      <c r="B176" s="4"/>
      <c r="C176" s="4"/>
      <c r="D176" s="4"/>
      <c r="E176" s="4"/>
      <c r="F176" s="4"/>
    </row>
    <row r="177" spans="1:6" ht="15.75" x14ac:dyDescent="0.3">
      <c r="A177" s="4"/>
      <c r="B177" s="4"/>
      <c r="C177" s="4"/>
      <c r="D177" s="4"/>
      <c r="E177" s="4"/>
      <c r="F177" s="4"/>
    </row>
    <row r="178" spans="1:6" ht="15.75" x14ac:dyDescent="0.3">
      <c r="A178" s="4"/>
      <c r="B178" s="4"/>
      <c r="C178" s="4"/>
      <c r="D178" s="4"/>
      <c r="E178" s="4"/>
      <c r="F178" s="4"/>
    </row>
    <row r="179" spans="1:6" ht="15.75" x14ac:dyDescent="0.3">
      <c r="A179" s="4"/>
      <c r="B179" s="4"/>
      <c r="C179" s="4"/>
      <c r="D179" s="4"/>
      <c r="E179" s="4"/>
      <c r="F179" s="4"/>
    </row>
    <row r="180" spans="1:6" ht="15.75" x14ac:dyDescent="0.3">
      <c r="A180" s="4"/>
      <c r="B180" s="4"/>
      <c r="C180" s="4"/>
      <c r="D180" s="4"/>
      <c r="E180" s="4"/>
      <c r="F180" s="4"/>
    </row>
    <row r="181" spans="1:6" ht="15.75" x14ac:dyDescent="0.3">
      <c r="A181" s="4"/>
      <c r="B181" s="4"/>
      <c r="C181" s="4"/>
      <c r="D181" s="4"/>
      <c r="E181" s="4"/>
      <c r="F181" s="4"/>
    </row>
    <row r="182" spans="1:6" ht="15.75" x14ac:dyDescent="0.3">
      <c r="A182" s="4"/>
      <c r="B182" s="4"/>
      <c r="C182" s="4"/>
      <c r="D182" s="4"/>
      <c r="E182" s="4"/>
      <c r="F182" s="4"/>
    </row>
    <row r="183" spans="1:6" ht="15.75" x14ac:dyDescent="0.3">
      <c r="A183" s="4"/>
      <c r="B183" s="4"/>
      <c r="C183" s="4"/>
      <c r="D183" s="4"/>
      <c r="E183" s="4"/>
      <c r="F183" s="4"/>
    </row>
    <row r="184" spans="1:6" ht="15.75" x14ac:dyDescent="0.3">
      <c r="A184" s="4"/>
      <c r="B184" s="4"/>
      <c r="C184" s="4"/>
      <c r="D184" s="4"/>
      <c r="E184" s="4"/>
      <c r="F184" s="4"/>
    </row>
    <row r="185" spans="1:6" ht="15.75" x14ac:dyDescent="0.3">
      <c r="A185" s="4"/>
      <c r="B185" s="4"/>
      <c r="C185" s="4"/>
      <c r="D185" s="4"/>
      <c r="E185" s="4"/>
      <c r="F185" s="4"/>
    </row>
    <row r="186" spans="1:6" ht="15.75" x14ac:dyDescent="0.3">
      <c r="A186" s="4"/>
      <c r="B186" s="4"/>
      <c r="C186" s="4"/>
      <c r="D186" s="4"/>
      <c r="E186" s="4"/>
      <c r="F186" s="4"/>
    </row>
    <row r="187" spans="1:6" ht="15.75" x14ac:dyDescent="0.3">
      <c r="A187" s="4"/>
      <c r="B187" s="4"/>
      <c r="C187" s="4"/>
      <c r="D187" s="4"/>
      <c r="E187" s="4"/>
      <c r="F187" s="4"/>
    </row>
    <row r="188" spans="1:6" ht="15.75" x14ac:dyDescent="0.3">
      <c r="A188" s="4"/>
      <c r="B188" s="4"/>
      <c r="C188" s="4"/>
      <c r="D188" s="4"/>
      <c r="E188" s="4"/>
      <c r="F188" s="4"/>
    </row>
    <row r="189" spans="1:6" ht="15.75" x14ac:dyDescent="0.3">
      <c r="A189" s="4"/>
      <c r="B189" s="4"/>
      <c r="C189" s="4"/>
      <c r="D189" s="4"/>
      <c r="E189" s="4"/>
      <c r="F189" s="4"/>
    </row>
    <row r="190" spans="1:6" ht="15.75" x14ac:dyDescent="0.3">
      <c r="A190" s="4"/>
      <c r="B190" s="4"/>
      <c r="C190" s="4"/>
      <c r="D190" s="4"/>
      <c r="E190" s="4"/>
      <c r="F190" s="4"/>
    </row>
    <row r="191" spans="1:6" ht="15.75" x14ac:dyDescent="0.3">
      <c r="A191" s="4"/>
      <c r="B191" s="4"/>
      <c r="C191" s="4"/>
      <c r="D191" s="4"/>
      <c r="E191" s="4"/>
      <c r="F191" s="4"/>
    </row>
    <row r="192" spans="1:6" ht="15.75" x14ac:dyDescent="0.3">
      <c r="A192" s="4"/>
      <c r="B192" s="4"/>
      <c r="C192" s="4"/>
      <c r="D192" s="4"/>
      <c r="E192" s="4"/>
      <c r="F192" s="4"/>
    </row>
    <row r="193" spans="1:6" ht="15.75" x14ac:dyDescent="0.3">
      <c r="A193" s="4"/>
      <c r="B193" s="4"/>
      <c r="C193" s="4"/>
      <c r="D193" s="4"/>
      <c r="E193" s="4"/>
      <c r="F193" s="4"/>
    </row>
    <row r="194" spans="1:6" ht="15.75" x14ac:dyDescent="0.3">
      <c r="A194" s="4"/>
      <c r="B194" s="4"/>
      <c r="C194" s="4"/>
      <c r="D194" s="4"/>
      <c r="E194" s="4"/>
      <c r="F194" s="4"/>
    </row>
    <row r="195" spans="1:6" ht="15.75" x14ac:dyDescent="0.3">
      <c r="A195" s="4"/>
      <c r="B195" s="4"/>
      <c r="C195" s="4"/>
      <c r="D195" s="4"/>
      <c r="E195" s="4"/>
      <c r="F195" s="4"/>
    </row>
    <row r="196" spans="1:6" ht="15.75" x14ac:dyDescent="0.3">
      <c r="A196" s="4"/>
      <c r="B196" s="4"/>
      <c r="C196" s="4"/>
      <c r="D196" s="4"/>
      <c r="E196" s="4"/>
      <c r="F196" s="4"/>
    </row>
    <row r="197" spans="1:6" ht="15.75" x14ac:dyDescent="0.3">
      <c r="A197" s="4"/>
      <c r="B197" s="4"/>
      <c r="C197" s="4"/>
      <c r="D197" s="4"/>
      <c r="E197" s="4"/>
      <c r="F197" s="4"/>
    </row>
    <row r="198" spans="1:6" ht="15.75" x14ac:dyDescent="0.3">
      <c r="A198" s="4"/>
      <c r="B198" s="4"/>
      <c r="C198" s="4"/>
      <c r="D198" s="4"/>
      <c r="E198" s="4"/>
      <c r="F198" s="4"/>
    </row>
    <row r="199" spans="1:6" ht="15.75" x14ac:dyDescent="0.3">
      <c r="A199" s="4"/>
      <c r="B199" s="4"/>
      <c r="C199" s="4"/>
      <c r="D199" s="4"/>
      <c r="E199" s="4"/>
      <c r="F199" s="4"/>
    </row>
    <row r="200" spans="1:6" ht="15.75" x14ac:dyDescent="0.3">
      <c r="A200" s="4"/>
      <c r="B200" s="4"/>
      <c r="C200" s="4"/>
      <c r="D200" s="4"/>
      <c r="E200" s="4"/>
      <c r="F200" s="4"/>
    </row>
    <row r="201" spans="1:6" ht="15.75" x14ac:dyDescent="0.3">
      <c r="A201" s="4"/>
      <c r="B201" s="4"/>
      <c r="C201" s="4"/>
      <c r="D201" s="4"/>
      <c r="E201" s="4"/>
      <c r="F201" s="4"/>
    </row>
    <row r="202" spans="1:6" ht="15.75" x14ac:dyDescent="0.3">
      <c r="A202" s="4"/>
      <c r="B202" s="4"/>
      <c r="C202" s="4"/>
      <c r="D202" s="4"/>
      <c r="E202" s="4"/>
      <c r="F202" s="4"/>
    </row>
    <row r="203" spans="1:6" ht="15.75" x14ac:dyDescent="0.3">
      <c r="A203" s="4"/>
      <c r="B203" s="4"/>
      <c r="C203" s="4"/>
      <c r="D203" s="4"/>
      <c r="E203" s="4"/>
      <c r="F203" s="4"/>
    </row>
    <row r="204" spans="1:6" ht="15.75" x14ac:dyDescent="0.3">
      <c r="A204" s="4"/>
      <c r="B204" s="4"/>
      <c r="C204" s="4"/>
      <c r="D204" s="4"/>
      <c r="E204" s="4"/>
      <c r="F204" s="4"/>
    </row>
    <row r="205" spans="1:6" ht="15.75" x14ac:dyDescent="0.3">
      <c r="A205" s="4"/>
      <c r="B205" s="4"/>
      <c r="C205" s="4"/>
      <c r="D205" s="4"/>
      <c r="E205" s="4"/>
      <c r="F205" s="4"/>
    </row>
    <row r="206" spans="1:6" ht="15.75" x14ac:dyDescent="0.3">
      <c r="A206" s="4"/>
      <c r="B206" s="4"/>
      <c r="C206" s="4"/>
      <c r="D206" s="4"/>
      <c r="E206" s="4"/>
      <c r="F206" s="4"/>
    </row>
    <row r="207" spans="1:6" ht="15.75" x14ac:dyDescent="0.3">
      <c r="A207" s="4"/>
      <c r="B207" s="4"/>
      <c r="C207" s="4"/>
      <c r="D207" s="4"/>
      <c r="E207" s="4"/>
      <c r="F207" s="4"/>
    </row>
    <row r="208" spans="1:6" ht="15.75" x14ac:dyDescent="0.3">
      <c r="A208" s="4"/>
      <c r="B208" s="4"/>
      <c r="C208" s="4"/>
      <c r="D208" s="4"/>
      <c r="E208" s="4"/>
      <c r="F208" s="4"/>
    </row>
    <row r="209" spans="1:6" ht="15.75" x14ac:dyDescent="0.3">
      <c r="A209" s="4"/>
      <c r="B209" s="4"/>
      <c r="C209" s="4"/>
      <c r="D209" s="4"/>
      <c r="E209" s="4"/>
      <c r="F209" s="4"/>
    </row>
    <row r="210" spans="1:6" ht="15.75" x14ac:dyDescent="0.3">
      <c r="A210" s="4"/>
      <c r="B210" s="4"/>
      <c r="C210" s="4"/>
      <c r="D210" s="4"/>
      <c r="E210" s="4"/>
      <c r="F210" s="4"/>
    </row>
    <row r="211" spans="1:6" ht="15.75" x14ac:dyDescent="0.3">
      <c r="A211" s="4"/>
      <c r="B211" s="4"/>
      <c r="C211" s="4"/>
      <c r="D211" s="4"/>
      <c r="E211" s="4"/>
      <c r="F211" s="4"/>
    </row>
    <row r="212" spans="1:6" ht="15.75" x14ac:dyDescent="0.3">
      <c r="A212" s="4"/>
      <c r="B212" s="4"/>
      <c r="C212" s="4"/>
      <c r="D212" s="4"/>
      <c r="E212" s="4"/>
      <c r="F212" s="4"/>
    </row>
    <row r="213" spans="1:6" ht="15.75" x14ac:dyDescent="0.3">
      <c r="A213" s="4"/>
      <c r="B213" s="4"/>
      <c r="C213" s="4"/>
      <c r="D213" s="4"/>
      <c r="E213" s="4"/>
      <c r="F213" s="4"/>
    </row>
    <row r="214" spans="1:6" ht="15.75" x14ac:dyDescent="0.3">
      <c r="A214" s="4"/>
      <c r="B214" s="4"/>
      <c r="C214" s="4"/>
      <c r="D214" s="4"/>
      <c r="E214" s="4"/>
      <c r="F214" s="4"/>
    </row>
    <row r="215" spans="1:6" ht="15.75" x14ac:dyDescent="0.3">
      <c r="A215" s="4"/>
      <c r="B215" s="4"/>
      <c r="C215" s="4"/>
      <c r="D215" s="4"/>
      <c r="E215" s="4"/>
      <c r="F215" s="4"/>
    </row>
    <row r="216" spans="1:6" ht="15.75" x14ac:dyDescent="0.3">
      <c r="A216" s="4"/>
      <c r="B216" s="4"/>
      <c r="C216" s="4"/>
      <c r="D216" s="4"/>
      <c r="E216" s="4"/>
      <c r="F216" s="4"/>
    </row>
    <row r="217" spans="1:6" ht="15.75" x14ac:dyDescent="0.3">
      <c r="A217" s="4"/>
      <c r="B217" s="4"/>
      <c r="C217" s="4"/>
      <c r="D217" s="4"/>
      <c r="E217" s="4"/>
      <c r="F217" s="4"/>
    </row>
    <row r="218" spans="1:6" ht="15.75" x14ac:dyDescent="0.3">
      <c r="A218" s="4"/>
      <c r="B218" s="4"/>
      <c r="C218" s="4"/>
      <c r="D218" s="4"/>
      <c r="E218" s="4"/>
      <c r="F218" s="4"/>
    </row>
    <row r="219" spans="1:6" ht="15.75" x14ac:dyDescent="0.3">
      <c r="A219" s="4"/>
      <c r="B219" s="4"/>
      <c r="C219" s="4"/>
      <c r="D219" s="4"/>
      <c r="E219" s="4"/>
      <c r="F219" s="4"/>
    </row>
    <row r="220" spans="1:6" ht="15.75" x14ac:dyDescent="0.3">
      <c r="A220" s="4"/>
      <c r="B220" s="4"/>
      <c r="C220" s="4"/>
      <c r="D220" s="4"/>
      <c r="E220" s="4"/>
      <c r="F220" s="4"/>
    </row>
    <row r="221" spans="1:6" ht="15.75" x14ac:dyDescent="0.3">
      <c r="A221" s="4"/>
      <c r="B221" s="4"/>
      <c r="C221" s="4"/>
      <c r="D221" s="4"/>
      <c r="E221" s="4"/>
      <c r="F221" s="4"/>
    </row>
    <row r="222" spans="1:6" ht="15.75" x14ac:dyDescent="0.3">
      <c r="A222" s="4"/>
      <c r="B222" s="4"/>
      <c r="C222" s="4"/>
      <c r="D222" s="4"/>
      <c r="E222" s="4"/>
      <c r="F222" s="4"/>
    </row>
    <row r="223" spans="1:6" ht="15.75" x14ac:dyDescent="0.3">
      <c r="A223" s="4"/>
      <c r="B223" s="4"/>
      <c r="C223" s="4"/>
      <c r="D223" s="4"/>
      <c r="E223" s="4"/>
      <c r="F223" s="4"/>
    </row>
    <row r="224" spans="1:6" ht="15.75" x14ac:dyDescent="0.3">
      <c r="A224" s="4"/>
      <c r="B224" s="4"/>
      <c r="C224" s="4"/>
      <c r="D224" s="4"/>
      <c r="E224" s="4"/>
      <c r="F224" s="4"/>
    </row>
    <row r="225" spans="1:6" ht="15.75" x14ac:dyDescent="0.3">
      <c r="A225" s="4"/>
      <c r="B225" s="4"/>
      <c r="C225" s="4"/>
      <c r="D225" s="4"/>
      <c r="E225" s="4"/>
      <c r="F225" s="4"/>
    </row>
    <row r="226" spans="1:6" ht="15.75" x14ac:dyDescent="0.3">
      <c r="A226" s="4"/>
      <c r="B226" s="4"/>
      <c r="C226" s="4"/>
      <c r="D226" s="4"/>
      <c r="E226" s="4"/>
      <c r="F226" s="4"/>
    </row>
    <row r="227" spans="1:6" ht="15.75" x14ac:dyDescent="0.3">
      <c r="A227" s="4"/>
      <c r="B227" s="4"/>
      <c r="C227" s="4"/>
      <c r="D227" s="4"/>
      <c r="E227" s="4"/>
      <c r="F227" s="4"/>
    </row>
    <row r="228" spans="1:6" ht="15.75" x14ac:dyDescent="0.3">
      <c r="A228" s="4"/>
      <c r="B228" s="4"/>
      <c r="C228" s="4"/>
      <c r="D228" s="4"/>
      <c r="E228" s="4"/>
      <c r="F228" s="4"/>
    </row>
    <row r="229" spans="1:6" ht="15.75" x14ac:dyDescent="0.3">
      <c r="A229" s="4"/>
      <c r="B229" s="4"/>
      <c r="C229" s="4"/>
      <c r="D229" s="4"/>
      <c r="E229" s="4"/>
      <c r="F229" s="4"/>
    </row>
    <row r="230" spans="1:6" ht="15.75" x14ac:dyDescent="0.3">
      <c r="A230" s="4"/>
      <c r="B230" s="4"/>
      <c r="C230" s="4"/>
      <c r="D230" s="4"/>
      <c r="E230" s="4"/>
      <c r="F230" s="4"/>
    </row>
    <row r="231" spans="1:6" ht="15.75" x14ac:dyDescent="0.3">
      <c r="A231" s="4"/>
      <c r="B231" s="4"/>
      <c r="C231" s="4"/>
      <c r="D231" s="4"/>
      <c r="E231" s="4"/>
      <c r="F231" s="4"/>
    </row>
    <row r="232" spans="1:6" ht="15.75" x14ac:dyDescent="0.3">
      <c r="A232" s="4"/>
      <c r="B232" s="4"/>
      <c r="C232" s="4"/>
      <c r="D232" s="4"/>
      <c r="E232" s="4"/>
      <c r="F232" s="4"/>
    </row>
    <row r="233" spans="1:6" ht="15.75" x14ac:dyDescent="0.3">
      <c r="A233" s="4"/>
      <c r="B233" s="4"/>
      <c r="C233" s="4"/>
      <c r="D233" s="4"/>
      <c r="E233" s="4"/>
      <c r="F233" s="4"/>
    </row>
    <row r="234" spans="1:6" ht="15.75" x14ac:dyDescent="0.3">
      <c r="A234" s="4"/>
      <c r="B234" s="4"/>
      <c r="C234" s="4"/>
      <c r="D234" s="4"/>
      <c r="E234" s="4"/>
      <c r="F234" s="4"/>
    </row>
    <row r="235" spans="1:6" ht="15.75" x14ac:dyDescent="0.3">
      <c r="A235" s="4"/>
      <c r="B235" s="4"/>
      <c r="C235" s="4"/>
      <c r="D235" s="4"/>
      <c r="E235" s="4"/>
      <c r="F235" s="4"/>
    </row>
    <row r="236" spans="1:6" ht="15.75" x14ac:dyDescent="0.3">
      <c r="A236" s="4"/>
      <c r="B236" s="4"/>
      <c r="C236" s="4"/>
      <c r="D236" s="4"/>
      <c r="E236" s="4"/>
      <c r="F236" s="4"/>
    </row>
    <row r="237" spans="1:6" ht="15.75" x14ac:dyDescent="0.3">
      <c r="A237" s="4"/>
      <c r="B237" s="4"/>
      <c r="C237" s="4"/>
      <c r="D237" s="4"/>
      <c r="E237" s="4"/>
      <c r="F237" s="4"/>
    </row>
    <row r="238" spans="1:6" ht="15.75" x14ac:dyDescent="0.3">
      <c r="A238" s="4"/>
      <c r="B238" s="4"/>
      <c r="C238" s="4"/>
      <c r="D238" s="4"/>
      <c r="E238" s="4"/>
      <c r="F238" s="4"/>
    </row>
    <row r="239" spans="1:6" ht="15.75" x14ac:dyDescent="0.3">
      <c r="A239" s="4"/>
      <c r="B239" s="4"/>
      <c r="C239" s="4"/>
      <c r="D239" s="4"/>
      <c r="E239" s="4"/>
      <c r="F239" s="4"/>
    </row>
    <row r="240" spans="1:6" ht="15.75" x14ac:dyDescent="0.3">
      <c r="A240" s="4"/>
      <c r="B240" s="4"/>
      <c r="C240" s="4"/>
      <c r="D240" s="4"/>
      <c r="E240" s="4"/>
      <c r="F240" s="4"/>
    </row>
    <row r="241" spans="1:6" ht="15.75" x14ac:dyDescent="0.3">
      <c r="A241" s="4"/>
      <c r="B241" s="4"/>
      <c r="C241" s="4"/>
      <c r="D241" s="4"/>
      <c r="E241" s="4"/>
      <c r="F241" s="4"/>
    </row>
    <row r="242" spans="1:6" ht="15.75" x14ac:dyDescent="0.3">
      <c r="A242" s="4"/>
      <c r="B242" s="4"/>
      <c r="C242" s="4"/>
      <c r="D242" s="4"/>
      <c r="E242" s="4"/>
      <c r="F242" s="4"/>
    </row>
    <row r="243" spans="1:6" ht="15.75" x14ac:dyDescent="0.3">
      <c r="A243" s="4"/>
      <c r="B243" s="4"/>
      <c r="C243" s="4"/>
      <c r="D243" s="4"/>
      <c r="E243" s="4"/>
      <c r="F243" s="4"/>
    </row>
    <row r="244" spans="1:6" ht="15.75" x14ac:dyDescent="0.3">
      <c r="A244" s="4"/>
      <c r="B244" s="4"/>
      <c r="C244" s="4"/>
      <c r="D244" s="4"/>
      <c r="E244" s="4"/>
      <c r="F244" s="4"/>
    </row>
    <row r="245" spans="1:6" ht="15.75" x14ac:dyDescent="0.3">
      <c r="A245" s="4"/>
      <c r="B245" s="4"/>
      <c r="C245" s="4"/>
      <c r="D245" s="4"/>
      <c r="E245" s="4"/>
      <c r="F245" s="4"/>
    </row>
    <row r="246" spans="1:6" ht="15.75" x14ac:dyDescent="0.3">
      <c r="A246" s="4"/>
      <c r="B246" s="4"/>
      <c r="C246" s="4"/>
      <c r="D246" s="4"/>
      <c r="E246" s="4"/>
      <c r="F246" s="4"/>
    </row>
    <row r="247" spans="1:6" ht="15.75" x14ac:dyDescent="0.3">
      <c r="A247" s="4"/>
      <c r="B247" s="4"/>
      <c r="C247" s="4"/>
      <c r="D247" s="4"/>
      <c r="E247" s="4"/>
      <c r="F247" s="4"/>
    </row>
    <row r="248" spans="1:6" ht="15.75" x14ac:dyDescent="0.3">
      <c r="A248" s="4"/>
      <c r="B248" s="4"/>
      <c r="C248" s="4"/>
      <c r="D248" s="4"/>
      <c r="E248" s="4"/>
      <c r="F248" s="4"/>
    </row>
    <row r="249" spans="1:6" ht="15.75" x14ac:dyDescent="0.3">
      <c r="A249" s="4"/>
      <c r="B249" s="4"/>
      <c r="C249" s="4"/>
      <c r="D249" s="4"/>
      <c r="E249" s="4"/>
      <c r="F249" s="4"/>
    </row>
    <row r="250" spans="1:6" ht="15.75" x14ac:dyDescent="0.3">
      <c r="A250" s="4"/>
      <c r="B250" s="4"/>
      <c r="C250" s="4"/>
      <c r="D250" s="4"/>
      <c r="E250" s="4"/>
      <c r="F250" s="4"/>
    </row>
    <row r="251" spans="1:6" ht="15.75" x14ac:dyDescent="0.3">
      <c r="A251" s="4"/>
      <c r="B251" s="4"/>
      <c r="C251" s="4"/>
      <c r="D251" s="4"/>
      <c r="E251" s="4"/>
      <c r="F251" s="4"/>
    </row>
    <row r="252" spans="1:6" ht="15.75" x14ac:dyDescent="0.3">
      <c r="A252" s="4"/>
      <c r="B252" s="4"/>
      <c r="C252" s="4"/>
      <c r="D252" s="4"/>
      <c r="E252" s="4"/>
      <c r="F252" s="4"/>
    </row>
    <row r="253" spans="1:6" ht="15.75" x14ac:dyDescent="0.3">
      <c r="A253" s="4"/>
      <c r="B253" s="4"/>
      <c r="C253" s="4"/>
      <c r="D253" s="4"/>
      <c r="E253" s="4"/>
      <c r="F253" s="4"/>
    </row>
    <row r="254" spans="1:6" ht="15.75" x14ac:dyDescent="0.3">
      <c r="A254" s="4"/>
      <c r="B254" s="4"/>
      <c r="C254" s="4"/>
      <c r="D254" s="4"/>
      <c r="E254" s="4"/>
      <c r="F254" s="4"/>
    </row>
    <row r="255" spans="1:6" ht="15.75" x14ac:dyDescent="0.3">
      <c r="A255" s="4"/>
      <c r="B255" s="4"/>
      <c r="C255" s="4"/>
      <c r="D255" s="4"/>
      <c r="E255" s="4"/>
      <c r="F255" s="4"/>
    </row>
    <row r="256" spans="1:6" ht="15.75" x14ac:dyDescent="0.3">
      <c r="A256" s="4"/>
      <c r="B256" s="4"/>
      <c r="C256" s="4"/>
      <c r="D256" s="4"/>
      <c r="E256" s="4"/>
      <c r="F256" s="4"/>
    </row>
    <row r="257" spans="1:6" ht="15.75" x14ac:dyDescent="0.3">
      <c r="A257" s="4"/>
      <c r="B257" s="4"/>
      <c r="C257" s="4"/>
      <c r="D257" s="4"/>
      <c r="E257" s="4"/>
      <c r="F257" s="4"/>
    </row>
    <row r="258" spans="1:6" ht="15.75" x14ac:dyDescent="0.3">
      <c r="A258" s="4"/>
      <c r="B258" s="4"/>
      <c r="C258" s="4"/>
      <c r="D258" s="4"/>
      <c r="E258" s="4"/>
      <c r="F258" s="4"/>
    </row>
    <row r="259" spans="1:6" ht="15.75" x14ac:dyDescent="0.3">
      <c r="A259" s="4"/>
      <c r="B259" s="4"/>
      <c r="C259" s="4"/>
      <c r="D259" s="4"/>
      <c r="E259" s="4"/>
      <c r="F259" s="4"/>
    </row>
    <row r="260" spans="1:6" ht="15.75" x14ac:dyDescent="0.3">
      <c r="A260" s="4"/>
      <c r="B260" s="4"/>
      <c r="C260" s="4"/>
      <c r="D260" s="4"/>
      <c r="E260" s="4"/>
      <c r="F260" s="4"/>
    </row>
    <row r="261" spans="1:6" ht="15.75" x14ac:dyDescent="0.3">
      <c r="A261" s="4"/>
      <c r="B261" s="4"/>
      <c r="C261" s="4"/>
      <c r="D261" s="4"/>
      <c r="E261" s="4"/>
      <c r="F261" s="4"/>
    </row>
    <row r="262" spans="1:6" ht="15.75" x14ac:dyDescent="0.3">
      <c r="A262" s="4"/>
      <c r="B262" s="4"/>
      <c r="C262" s="4"/>
      <c r="D262" s="4"/>
      <c r="E262" s="4"/>
      <c r="F262" s="4"/>
    </row>
    <row r="263" spans="1:6" ht="15.75" x14ac:dyDescent="0.3">
      <c r="A263" s="4"/>
      <c r="B263" s="4"/>
      <c r="C263" s="4"/>
      <c r="D263" s="4"/>
      <c r="E263" s="4"/>
      <c r="F263" s="4"/>
    </row>
    <row r="264" spans="1:6" ht="15.75" x14ac:dyDescent="0.3">
      <c r="A264" s="4"/>
      <c r="B264" s="4"/>
      <c r="C264" s="4"/>
      <c r="D264" s="4"/>
      <c r="E264" s="4"/>
      <c r="F264" s="4"/>
    </row>
    <row r="265" spans="1:6" ht="15.75" x14ac:dyDescent="0.3">
      <c r="A265" s="4"/>
      <c r="B265" s="4"/>
      <c r="C265" s="4"/>
      <c r="D265" s="4"/>
      <c r="E265" s="4"/>
      <c r="F265" s="4"/>
    </row>
    <row r="266" spans="1:6" ht="15.75" x14ac:dyDescent="0.3">
      <c r="A266" s="4"/>
      <c r="B266" s="4"/>
      <c r="C266" s="4"/>
      <c r="D266" s="4"/>
      <c r="E266" s="4"/>
      <c r="F266" s="4"/>
    </row>
    <row r="267" spans="1:6" ht="15.75" x14ac:dyDescent="0.3">
      <c r="A267" s="4"/>
      <c r="B267" s="4"/>
      <c r="C267" s="4"/>
      <c r="D267" s="4"/>
      <c r="E267" s="4"/>
      <c r="F267" s="4"/>
    </row>
    <row r="268" spans="1:6" ht="15.75" x14ac:dyDescent="0.3">
      <c r="A268" s="4"/>
      <c r="B268" s="4"/>
      <c r="C268" s="4"/>
      <c r="D268" s="4"/>
      <c r="E268" s="4"/>
      <c r="F268" s="4"/>
    </row>
    <row r="269" spans="1:6" ht="15.75" x14ac:dyDescent="0.3">
      <c r="A269" s="4"/>
      <c r="B269" s="4"/>
      <c r="C269" s="4"/>
      <c r="D269" s="4"/>
      <c r="E269" s="4"/>
      <c r="F269" s="4"/>
    </row>
    <row r="270" spans="1:6" ht="15.75" x14ac:dyDescent="0.3">
      <c r="A270" s="4"/>
      <c r="B270" s="4"/>
      <c r="C270" s="4"/>
      <c r="D270" s="4"/>
      <c r="E270" s="4"/>
      <c r="F270" s="4"/>
    </row>
    <row r="271" spans="1:6" ht="15.75" x14ac:dyDescent="0.3">
      <c r="A271" s="4"/>
      <c r="B271" s="4"/>
      <c r="C271" s="4"/>
      <c r="D271" s="4"/>
      <c r="E271" s="4"/>
      <c r="F271" s="4"/>
    </row>
    <row r="272" spans="1:6" ht="15.75" x14ac:dyDescent="0.3">
      <c r="A272" s="4"/>
      <c r="B272" s="4"/>
      <c r="C272" s="4"/>
      <c r="D272" s="4"/>
      <c r="E272" s="4"/>
      <c r="F272" s="4"/>
    </row>
    <row r="273" spans="1:6" ht="15.75" x14ac:dyDescent="0.3">
      <c r="A273" s="4"/>
      <c r="B273" s="4"/>
      <c r="C273" s="4"/>
      <c r="D273" s="4"/>
      <c r="E273" s="4"/>
      <c r="F273" s="4"/>
    </row>
    <row r="274" spans="1:6" ht="15.75" x14ac:dyDescent="0.3">
      <c r="A274" s="4"/>
      <c r="B274" s="4"/>
      <c r="C274" s="4"/>
      <c r="D274" s="4"/>
      <c r="E274" s="4"/>
      <c r="F274" s="4"/>
    </row>
    <row r="275" spans="1:6" ht="15.75" x14ac:dyDescent="0.3">
      <c r="A275" s="4"/>
      <c r="B275" s="4"/>
      <c r="C275" s="4"/>
      <c r="D275" s="4"/>
      <c r="E275" s="4"/>
      <c r="F275" s="4"/>
    </row>
    <row r="276" spans="1:6" ht="15.75" x14ac:dyDescent="0.3">
      <c r="A276" s="4"/>
      <c r="B276" s="4"/>
      <c r="C276" s="4"/>
      <c r="D276" s="4"/>
      <c r="E276" s="4"/>
      <c r="F276" s="4"/>
    </row>
    <row r="277" spans="1:6" ht="15.75" x14ac:dyDescent="0.3">
      <c r="A277" s="4"/>
      <c r="B277" s="4"/>
      <c r="C277" s="4"/>
      <c r="D277" s="4"/>
      <c r="E277" s="4"/>
      <c r="F277" s="4"/>
    </row>
    <row r="278" spans="1:6" ht="15.75" x14ac:dyDescent="0.3">
      <c r="A278" s="4"/>
      <c r="B278" s="4"/>
      <c r="C278" s="4"/>
      <c r="D278" s="4"/>
      <c r="E278" s="4"/>
      <c r="F278" s="4"/>
    </row>
    <row r="279" spans="1:6" ht="15.75" x14ac:dyDescent="0.3">
      <c r="A279" s="4"/>
      <c r="B279" s="4"/>
      <c r="C279" s="4"/>
      <c r="D279" s="4"/>
      <c r="E279" s="4"/>
      <c r="F279" s="4"/>
    </row>
    <row r="280" spans="1:6" ht="15.75" x14ac:dyDescent="0.3">
      <c r="A280" s="4"/>
      <c r="B280" s="4"/>
      <c r="C280" s="4"/>
      <c r="D280" s="4"/>
      <c r="E280" s="4"/>
      <c r="F280" s="4"/>
    </row>
    <row r="281" spans="1:6" ht="15.75" x14ac:dyDescent="0.3">
      <c r="A281" s="4"/>
      <c r="B281" s="4"/>
      <c r="C281" s="4"/>
      <c r="D281" s="4"/>
      <c r="E281" s="4"/>
      <c r="F281" s="4"/>
    </row>
    <row r="282" spans="1:6" ht="15.75" x14ac:dyDescent="0.3">
      <c r="A282" s="4"/>
      <c r="B282" s="4"/>
      <c r="C282" s="4"/>
      <c r="D282" s="4"/>
      <c r="E282" s="4"/>
      <c r="F282" s="4"/>
    </row>
    <row r="283" spans="1:6" ht="15.75" x14ac:dyDescent="0.3">
      <c r="A283" s="4"/>
      <c r="B283" s="4"/>
      <c r="C283" s="4"/>
      <c r="D283" s="4"/>
      <c r="E283" s="4"/>
      <c r="F283" s="4"/>
    </row>
    <row r="284" spans="1:6" ht="15.75" x14ac:dyDescent="0.3">
      <c r="A284" s="4"/>
      <c r="B284" s="4"/>
      <c r="C284" s="4"/>
      <c r="D284" s="4"/>
      <c r="E284" s="4"/>
      <c r="F284" s="4"/>
    </row>
    <row r="285" spans="1:6" ht="15.75" x14ac:dyDescent="0.3">
      <c r="A285" s="4"/>
      <c r="B285" s="4"/>
      <c r="C285" s="4"/>
      <c r="D285" s="4"/>
      <c r="E285" s="4"/>
      <c r="F285" s="4"/>
    </row>
    <row r="286" spans="1:6" ht="15.75" x14ac:dyDescent="0.3">
      <c r="A286" s="4"/>
      <c r="B286" s="4"/>
      <c r="C286" s="4"/>
      <c r="D286" s="4"/>
      <c r="E286" s="4"/>
      <c r="F286" s="4"/>
    </row>
    <row r="287" spans="1:6" ht="15.75" x14ac:dyDescent="0.3">
      <c r="A287" s="4"/>
      <c r="B287" s="4"/>
      <c r="C287" s="4"/>
      <c r="D287" s="4"/>
      <c r="E287" s="4"/>
      <c r="F287" s="4"/>
    </row>
    <row r="288" spans="1:6" ht="15.75" x14ac:dyDescent="0.3">
      <c r="A288" s="4"/>
      <c r="B288" s="4"/>
      <c r="C288" s="4"/>
      <c r="D288" s="4"/>
      <c r="E288" s="4"/>
      <c r="F288" s="4"/>
    </row>
    <row r="289" spans="1:6" ht="15.75" x14ac:dyDescent="0.3">
      <c r="A289" s="4"/>
      <c r="B289" s="4"/>
      <c r="C289" s="4"/>
      <c r="D289" s="4"/>
      <c r="E289" s="4"/>
      <c r="F289" s="4"/>
    </row>
    <row r="290" spans="1:6" ht="15.75" x14ac:dyDescent="0.3">
      <c r="A290" s="4"/>
      <c r="B290" s="4"/>
      <c r="C290" s="4"/>
      <c r="D290" s="4"/>
      <c r="E290" s="4"/>
      <c r="F290" s="4"/>
    </row>
    <row r="291" spans="1:6" ht="15.75" x14ac:dyDescent="0.3">
      <c r="A291" s="4"/>
      <c r="B291" s="4"/>
      <c r="C291" s="4"/>
      <c r="D291" s="4"/>
      <c r="E291" s="4"/>
      <c r="F291" s="4"/>
    </row>
    <row r="292" spans="1:6" ht="15.75" x14ac:dyDescent="0.3">
      <c r="A292" s="4"/>
      <c r="B292" s="4"/>
      <c r="C292" s="4"/>
      <c r="D292" s="4"/>
      <c r="E292" s="4"/>
      <c r="F292" s="4"/>
    </row>
    <row r="293" spans="1:6" ht="15.75" x14ac:dyDescent="0.3">
      <c r="A293" s="4"/>
      <c r="B293" s="4"/>
      <c r="C293" s="4"/>
      <c r="D293" s="4"/>
      <c r="E293" s="4"/>
      <c r="F293" s="4"/>
    </row>
    <row r="294" spans="1:6" ht="15.75" x14ac:dyDescent="0.3">
      <c r="A294" s="4"/>
      <c r="B294" s="4"/>
      <c r="C294" s="4"/>
      <c r="D294" s="4"/>
      <c r="E294" s="4"/>
      <c r="F294" s="4"/>
    </row>
    <row r="295" spans="1:6" ht="15.75" x14ac:dyDescent="0.3">
      <c r="A295" s="4"/>
      <c r="B295" s="4"/>
      <c r="C295" s="4"/>
      <c r="D295" s="4"/>
      <c r="E295" s="4"/>
      <c r="F295" s="4"/>
    </row>
    <row r="296" spans="1:6" ht="15.75" x14ac:dyDescent="0.3">
      <c r="A296" s="4"/>
      <c r="B296" s="4"/>
      <c r="C296" s="4"/>
      <c r="D296" s="4"/>
      <c r="E296" s="4"/>
      <c r="F296" s="4"/>
    </row>
    <row r="297" spans="1:6" ht="15.75" x14ac:dyDescent="0.3">
      <c r="A297" s="4"/>
      <c r="B297" s="4"/>
      <c r="C297" s="4"/>
      <c r="D297" s="4"/>
      <c r="E297" s="4"/>
      <c r="F297" s="4"/>
    </row>
    <row r="298" spans="1:6" ht="15.75" x14ac:dyDescent="0.3">
      <c r="A298" s="4"/>
      <c r="B298" s="4"/>
      <c r="C298" s="4"/>
      <c r="D298" s="4"/>
      <c r="E298" s="4"/>
      <c r="F298" s="4"/>
    </row>
    <row r="299" spans="1:6" ht="15.75" x14ac:dyDescent="0.3">
      <c r="A299" s="4"/>
      <c r="B299" s="4"/>
      <c r="C299" s="4"/>
      <c r="D299" s="4"/>
      <c r="E299" s="4"/>
      <c r="F299" s="4"/>
    </row>
    <row r="300" spans="1:6" ht="15.75" x14ac:dyDescent="0.3">
      <c r="A300" s="4"/>
      <c r="B300" s="4"/>
      <c r="C300" s="4"/>
      <c r="D300" s="4"/>
      <c r="E300" s="4"/>
      <c r="F300" s="4"/>
    </row>
    <row r="301" spans="1:6" ht="15.75" x14ac:dyDescent="0.3">
      <c r="A301" s="4"/>
      <c r="B301" s="4"/>
      <c r="C301" s="4"/>
      <c r="D301" s="4"/>
      <c r="E301" s="4"/>
      <c r="F301" s="4"/>
    </row>
    <row r="302" spans="1:6" ht="15.75" x14ac:dyDescent="0.3">
      <c r="A302" s="4"/>
      <c r="B302" s="4"/>
      <c r="C302" s="4"/>
      <c r="D302" s="4"/>
      <c r="E302" s="4"/>
      <c r="F302" s="4"/>
    </row>
    <row r="303" spans="1:6" ht="15.75" x14ac:dyDescent="0.3">
      <c r="A303" s="4"/>
      <c r="B303" s="4"/>
      <c r="C303" s="4"/>
      <c r="D303" s="4"/>
      <c r="E303" s="4"/>
      <c r="F303" s="4"/>
    </row>
    <row r="304" spans="1:6" ht="15.75" x14ac:dyDescent="0.3">
      <c r="A304" s="4"/>
      <c r="B304" s="4"/>
      <c r="C304" s="4"/>
      <c r="D304" s="4"/>
      <c r="E304" s="4"/>
      <c r="F304" s="4"/>
    </row>
    <row r="305" spans="1:6" ht="15.75" x14ac:dyDescent="0.3">
      <c r="A305" s="4"/>
      <c r="B305" s="4"/>
      <c r="C305" s="4"/>
      <c r="D305" s="4"/>
      <c r="E305" s="4"/>
      <c r="F305" s="4"/>
    </row>
    <row r="306" spans="1:6" ht="15.75" x14ac:dyDescent="0.3">
      <c r="A306" s="4"/>
      <c r="B306" s="4"/>
      <c r="C306" s="4"/>
      <c r="D306" s="4"/>
      <c r="E306" s="4"/>
      <c r="F306" s="4"/>
    </row>
    <row r="307" spans="1:6" ht="15.75" x14ac:dyDescent="0.3">
      <c r="A307" s="4"/>
      <c r="B307" s="4"/>
      <c r="C307" s="4"/>
      <c r="D307" s="4"/>
      <c r="E307" s="4"/>
      <c r="F307" s="4"/>
    </row>
    <row r="308" spans="1:6" ht="15.75" x14ac:dyDescent="0.3">
      <c r="A308" s="4"/>
      <c r="B308" s="4"/>
      <c r="C308" s="4"/>
      <c r="D308" s="4"/>
      <c r="E308" s="4"/>
      <c r="F308" s="4"/>
    </row>
    <row r="309" spans="1:6" ht="15.75" x14ac:dyDescent="0.3">
      <c r="A309" s="4"/>
      <c r="B309" s="4"/>
      <c r="C309" s="4"/>
      <c r="D309" s="4"/>
      <c r="E309" s="4"/>
      <c r="F309" s="4"/>
    </row>
    <row r="310" spans="1:6" ht="15.75" x14ac:dyDescent="0.3">
      <c r="A310" s="4"/>
      <c r="B310" s="4"/>
      <c r="C310" s="4"/>
      <c r="D310" s="4"/>
      <c r="E310" s="4"/>
      <c r="F310" s="4"/>
    </row>
    <row r="311" spans="1:6" ht="15.75" x14ac:dyDescent="0.3">
      <c r="A311" s="4"/>
      <c r="B311" s="4"/>
      <c r="C311" s="4"/>
      <c r="D311" s="4"/>
      <c r="E311" s="4"/>
      <c r="F311" s="4"/>
    </row>
    <row r="312" spans="1:6" ht="15.75" x14ac:dyDescent="0.3">
      <c r="A312" s="4"/>
      <c r="B312" s="4"/>
      <c r="C312" s="4"/>
      <c r="D312" s="4"/>
      <c r="E312" s="4"/>
      <c r="F312" s="4"/>
    </row>
    <row r="313" spans="1:6" ht="15.75" x14ac:dyDescent="0.3">
      <c r="A313" s="4"/>
      <c r="B313" s="4"/>
      <c r="C313" s="4"/>
      <c r="D313" s="4"/>
      <c r="E313" s="4"/>
      <c r="F313" s="4"/>
    </row>
    <row r="314" spans="1:6" ht="15.75" x14ac:dyDescent="0.3">
      <c r="A314" s="4"/>
      <c r="B314" s="4"/>
      <c r="C314" s="4"/>
      <c r="D314" s="4"/>
      <c r="E314" s="4"/>
      <c r="F314" s="4"/>
    </row>
    <row r="315" spans="1:6" ht="15.75" x14ac:dyDescent="0.3">
      <c r="A315" s="4"/>
      <c r="B315" s="4"/>
      <c r="C315" s="4"/>
      <c r="D315" s="4"/>
      <c r="E315" s="4"/>
      <c r="F315" s="4"/>
    </row>
    <row r="316" spans="1:6" ht="15.75" x14ac:dyDescent="0.3">
      <c r="A316" s="4"/>
      <c r="B316" s="4"/>
      <c r="C316" s="4"/>
      <c r="D316" s="4"/>
      <c r="E316" s="4"/>
      <c r="F316" s="4"/>
    </row>
    <row r="317" spans="1:6" ht="15.75" x14ac:dyDescent="0.3">
      <c r="A317" s="4"/>
      <c r="B317" s="4"/>
      <c r="C317" s="4"/>
      <c r="D317" s="4"/>
      <c r="E317" s="4"/>
      <c r="F317" s="4"/>
    </row>
    <row r="318" spans="1:6" ht="15.75" x14ac:dyDescent="0.3">
      <c r="A318" s="4"/>
      <c r="B318" s="4"/>
      <c r="C318" s="4"/>
      <c r="D318" s="4"/>
      <c r="E318" s="4"/>
      <c r="F318" s="4"/>
    </row>
    <row r="319" spans="1:6" ht="15.75" x14ac:dyDescent="0.3">
      <c r="A319" s="4"/>
      <c r="B319" s="4"/>
      <c r="C319" s="4"/>
      <c r="D319" s="4"/>
      <c r="E319" s="4"/>
      <c r="F319" s="4"/>
    </row>
    <row r="320" spans="1:6" ht="15.75" x14ac:dyDescent="0.3">
      <c r="A320" s="4"/>
      <c r="B320" s="4"/>
      <c r="C320" s="4"/>
      <c r="D320" s="4"/>
      <c r="E320" s="4"/>
      <c r="F320" s="4"/>
    </row>
    <row r="321" spans="1:6" ht="15.75" x14ac:dyDescent="0.3">
      <c r="A321" s="4"/>
      <c r="B321" s="4"/>
      <c r="C321" s="4"/>
      <c r="D321" s="4"/>
      <c r="E321" s="4"/>
      <c r="F321" s="4"/>
    </row>
    <row r="322" spans="1:6" ht="15.75" x14ac:dyDescent="0.3">
      <c r="A322" s="4"/>
      <c r="B322" s="4"/>
      <c r="C322" s="4"/>
      <c r="D322" s="4"/>
      <c r="E322" s="4"/>
      <c r="F322" s="4"/>
    </row>
    <row r="323" spans="1:6" ht="15.75" x14ac:dyDescent="0.3">
      <c r="A323" s="4"/>
      <c r="B323" s="4"/>
      <c r="C323" s="4"/>
      <c r="D323" s="4"/>
      <c r="E323" s="4"/>
      <c r="F323" s="4"/>
    </row>
    <row r="324" spans="1:6" ht="15.75" x14ac:dyDescent="0.3">
      <c r="A324" s="4"/>
      <c r="B324" s="4"/>
      <c r="C324" s="4"/>
      <c r="D324" s="4"/>
      <c r="E324" s="4"/>
      <c r="F324" s="4"/>
    </row>
    <row r="325" spans="1:6" ht="15.75" x14ac:dyDescent="0.3">
      <c r="A325" s="4"/>
      <c r="B325" s="4"/>
      <c r="C325" s="4"/>
      <c r="D325" s="4"/>
      <c r="E325" s="4"/>
      <c r="F325" s="4"/>
    </row>
    <row r="326" spans="1:6" ht="15.75" x14ac:dyDescent="0.3">
      <c r="A326" s="4"/>
      <c r="B326" s="4"/>
      <c r="C326" s="4"/>
      <c r="D326" s="4"/>
      <c r="E326" s="4"/>
      <c r="F326" s="4"/>
    </row>
    <row r="327" spans="1:6" ht="15.75" x14ac:dyDescent="0.3">
      <c r="A327" s="4"/>
      <c r="B327" s="4"/>
      <c r="C327" s="4"/>
      <c r="D327" s="4"/>
      <c r="E327" s="4"/>
      <c r="F327" s="4"/>
    </row>
    <row r="328" spans="1:6" ht="15.75" x14ac:dyDescent="0.3">
      <c r="A328" s="4"/>
      <c r="B328" s="4"/>
      <c r="C328" s="4"/>
      <c r="D328" s="4"/>
      <c r="E328" s="4"/>
      <c r="F328" s="4"/>
    </row>
    <row r="329" spans="1:6" ht="15.75" x14ac:dyDescent="0.3">
      <c r="A329" s="4"/>
      <c r="B329" s="4"/>
      <c r="C329" s="4"/>
      <c r="D329" s="4"/>
      <c r="E329" s="4"/>
      <c r="F329" s="4"/>
    </row>
    <row r="330" spans="1:6" ht="15.75" x14ac:dyDescent="0.3">
      <c r="A330" s="4"/>
      <c r="B330" s="4"/>
      <c r="C330" s="4"/>
      <c r="D330" s="4"/>
      <c r="E330" s="4"/>
      <c r="F330" s="4"/>
    </row>
    <row r="331" spans="1:6" ht="15.75" x14ac:dyDescent="0.3">
      <c r="A331" s="4"/>
      <c r="B331" s="4"/>
      <c r="C331" s="4"/>
      <c r="D331" s="4"/>
      <c r="E331" s="4"/>
      <c r="F331" s="4"/>
    </row>
    <row r="332" spans="1:6" ht="15.75" x14ac:dyDescent="0.3">
      <c r="A332" s="4"/>
      <c r="B332" s="4"/>
      <c r="C332" s="4"/>
      <c r="D332" s="4"/>
      <c r="E332" s="4"/>
      <c r="F332" s="4"/>
    </row>
    <row r="333" spans="1:6" ht="15.75" x14ac:dyDescent="0.3">
      <c r="A333" s="4"/>
      <c r="B333" s="4"/>
      <c r="C333" s="4"/>
      <c r="D333" s="4"/>
      <c r="E333" s="4"/>
      <c r="F333" s="4"/>
    </row>
    <row r="334" spans="1:6" ht="15.75" x14ac:dyDescent="0.3">
      <c r="A334" s="4"/>
      <c r="B334" s="4"/>
      <c r="C334" s="4"/>
      <c r="D334" s="4"/>
      <c r="E334" s="4"/>
      <c r="F334" s="4"/>
    </row>
    <row r="335" spans="1:6" ht="15.75" x14ac:dyDescent="0.3">
      <c r="A335" s="4"/>
      <c r="B335" s="4"/>
      <c r="C335" s="4"/>
      <c r="D335" s="4"/>
      <c r="E335" s="4"/>
      <c r="F335" s="4"/>
    </row>
    <row r="336" spans="1:6" ht="15.75" x14ac:dyDescent="0.3">
      <c r="A336" s="4"/>
      <c r="B336" s="4"/>
      <c r="C336" s="4"/>
      <c r="D336" s="4"/>
      <c r="E336" s="4"/>
      <c r="F336" s="4"/>
    </row>
    <row r="337" spans="1:6" ht="15.75" x14ac:dyDescent="0.3">
      <c r="A337" s="4"/>
      <c r="B337" s="4"/>
      <c r="C337" s="4"/>
      <c r="D337" s="4"/>
      <c r="E337" s="4"/>
      <c r="F337" s="4"/>
    </row>
    <row r="338" spans="1:6" ht="15.75" x14ac:dyDescent="0.3">
      <c r="A338" s="4"/>
      <c r="B338" s="4"/>
      <c r="C338" s="4"/>
      <c r="D338" s="4"/>
      <c r="E338" s="4"/>
      <c r="F338" s="4"/>
    </row>
    <row r="339" spans="1:6" ht="15.75" x14ac:dyDescent="0.3">
      <c r="A339" s="4"/>
      <c r="B339" s="4"/>
      <c r="C339" s="4"/>
      <c r="D339" s="4"/>
      <c r="E339" s="4"/>
      <c r="F339" s="4"/>
    </row>
    <row r="340" spans="1:6" ht="15.75" x14ac:dyDescent="0.3">
      <c r="A340" s="4"/>
      <c r="B340" s="4"/>
      <c r="C340" s="4"/>
      <c r="D340" s="4"/>
      <c r="E340" s="4"/>
      <c r="F340" s="4"/>
    </row>
    <row r="341" spans="1:6" ht="15.75" x14ac:dyDescent="0.3">
      <c r="A341" s="4"/>
      <c r="B341" s="4"/>
      <c r="C341" s="4"/>
      <c r="D341" s="4"/>
      <c r="E341" s="4"/>
      <c r="F341" s="4"/>
    </row>
    <row r="342" spans="1:6" ht="15.75" x14ac:dyDescent="0.3">
      <c r="A342" s="4"/>
      <c r="B342" s="4"/>
      <c r="C342" s="4"/>
      <c r="D342" s="4"/>
      <c r="E342" s="4"/>
      <c r="F342" s="4"/>
    </row>
    <row r="343" spans="1:6" ht="15.75" x14ac:dyDescent="0.3">
      <c r="A343" s="4"/>
      <c r="B343" s="4"/>
      <c r="C343" s="4"/>
      <c r="D343" s="4"/>
      <c r="E343" s="4"/>
      <c r="F343" s="4"/>
    </row>
    <row r="344" spans="1:6" ht="15.75" x14ac:dyDescent="0.3">
      <c r="A344" s="4"/>
      <c r="B344" s="4"/>
      <c r="C344" s="4"/>
      <c r="D344" s="4"/>
      <c r="E344" s="4"/>
      <c r="F344" s="4"/>
    </row>
    <row r="345" spans="1:6" ht="15.75" x14ac:dyDescent="0.3">
      <c r="A345" s="4"/>
      <c r="B345" s="4"/>
      <c r="C345" s="4"/>
      <c r="D345" s="4"/>
      <c r="E345" s="4"/>
      <c r="F345" s="4"/>
    </row>
    <row r="346" spans="1:6" ht="15.75" x14ac:dyDescent="0.3">
      <c r="A346" s="4"/>
      <c r="B346" s="4"/>
      <c r="C346" s="4"/>
      <c r="D346" s="4"/>
      <c r="E346" s="4"/>
      <c r="F346" s="4"/>
    </row>
    <row r="347" spans="1:6" ht="15.75" x14ac:dyDescent="0.3">
      <c r="A347" s="4"/>
      <c r="B347" s="4"/>
      <c r="C347" s="4"/>
      <c r="D347" s="4"/>
      <c r="E347" s="4"/>
      <c r="F347" s="4"/>
    </row>
    <row r="348" spans="1:6" ht="15.75" x14ac:dyDescent="0.3">
      <c r="A348" s="4"/>
      <c r="B348" s="4"/>
      <c r="C348" s="4"/>
      <c r="D348" s="4"/>
      <c r="E348" s="4"/>
      <c r="F348" s="4"/>
    </row>
    <row r="349" spans="1:6" ht="15.75" x14ac:dyDescent="0.3">
      <c r="A349" s="4"/>
      <c r="B349" s="4"/>
      <c r="C349" s="4"/>
      <c r="D349" s="4"/>
      <c r="E349" s="4"/>
      <c r="F349" s="4"/>
    </row>
    <row r="350" spans="1:6" ht="15.75" x14ac:dyDescent="0.3">
      <c r="A350" s="4"/>
      <c r="B350" s="4"/>
      <c r="C350" s="4"/>
      <c r="D350" s="4"/>
      <c r="E350" s="4"/>
      <c r="F350" s="4"/>
    </row>
    <row r="351" spans="1:6" ht="15.75" x14ac:dyDescent="0.3">
      <c r="A351" s="4"/>
      <c r="B351" s="4"/>
      <c r="C351" s="4"/>
      <c r="D351" s="4"/>
      <c r="E351" s="4"/>
      <c r="F351" s="4"/>
    </row>
    <row r="352" spans="1:6" ht="15.75" x14ac:dyDescent="0.3">
      <c r="A352" s="4"/>
      <c r="B352" s="4"/>
      <c r="C352" s="4"/>
      <c r="D352" s="4"/>
      <c r="E352" s="4"/>
      <c r="F352" s="4"/>
    </row>
    <row r="353" spans="1:6" ht="15.75" x14ac:dyDescent="0.3">
      <c r="A353" s="4"/>
      <c r="B353" s="4"/>
      <c r="C353" s="4"/>
      <c r="D353" s="4"/>
      <c r="E353" s="4"/>
      <c r="F353" s="4"/>
    </row>
    <row r="354" spans="1:6" ht="15.75" x14ac:dyDescent="0.3">
      <c r="A354" s="4"/>
      <c r="B354" s="4"/>
      <c r="C354" s="4"/>
      <c r="D354" s="4"/>
      <c r="E354" s="4"/>
      <c r="F354" s="4"/>
    </row>
    <row r="355" spans="1:6" ht="15.75" x14ac:dyDescent="0.3">
      <c r="A355" s="4"/>
      <c r="B355" s="4"/>
      <c r="C355" s="4"/>
      <c r="D355" s="4"/>
      <c r="E355" s="4"/>
      <c r="F355" s="4"/>
    </row>
    <row r="356" spans="1:6" ht="15.75" x14ac:dyDescent="0.3">
      <c r="A356" s="4"/>
      <c r="B356" s="4"/>
      <c r="C356" s="4"/>
      <c r="D356" s="4"/>
      <c r="E356" s="4"/>
      <c r="F356" s="4"/>
    </row>
    <row r="357" spans="1:6" ht="15.75" x14ac:dyDescent="0.3">
      <c r="A357" s="4"/>
      <c r="B357" s="4"/>
      <c r="C357" s="4"/>
      <c r="D357" s="4"/>
      <c r="E357" s="4"/>
      <c r="F357" s="4"/>
    </row>
    <row r="358" spans="1:6" ht="15.75" x14ac:dyDescent="0.3">
      <c r="A358" s="4"/>
      <c r="B358" s="4"/>
      <c r="C358" s="4"/>
      <c r="D358" s="4"/>
      <c r="E358" s="4"/>
      <c r="F358" s="4"/>
    </row>
    <row r="359" spans="1:6" ht="15.75" x14ac:dyDescent="0.3">
      <c r="A359" s="4"/>
      <c r="B359" s="4"/>
      <c r="C359" s="4"/>
      <c r="D359" s="4"/>
      <c r="E359" s="4"/>
      <c r="F359" s="4"/>
    </row>
    <row r="360" spans="1:6" ht="15.75" x14ac:dyDescent="0.3">
      <c r="A360" s="4"/>
      <c r="B360" s="4"/>
      <c r="C360" s="4"/>
      <c r="D360" s="4"/>
      <c r="E360" s="4"/>
      <c r="F360" s="4"/>
    </row>
    <row r="361" spans="1:6" ht="15.75" x14ac:dyDescent="0.3">
      <c r="A361" s="4"/>
      <c r="B361" s="4"/>
      <c r="C361" s="4"/>
      <c r="D361" s="4"/>
      <c r="E361" s="4"/>
      <c r="F361" s="4"/>
    </row>
    <row r="362" spans="1:6" ht="15.75" x14ac:dyDescent="0.3">
      <c r="A362" s="4"/>
      <c r="B362" s="4"/>
      <c r="C362" s="4"/>
      <c r="D362" s="4"/>
      <c r="E362" s="4"/>
      <c r="F362" s="4"/>
    </row>
    <row r="363" spans="1:6" ht="15.75" x14ac:dyDescent="0.3">
      <c r="A363" s="4"/>
      <c r="B363" s="4"/>
      <c r="C363" s="4"/>
      <c r="D363" s="4"/>
      <c r="E363" s="4"/>
      <c r="F363" s="4"/>
    </row>
    <row r="364" spans="1:6" ht="15.75" x14ac:dyDescent="0.3">
      <c r="A364" s="4"/>
      <c r="B364" s="4"/>
      <c r="C364" s="4"/>
      <c r="D364" s="4"/>
      <c r="E364" s="4"/>
      <c r="F364" s="4"/>
    </row>
    <row r="365" spans="1:6" ht="15.75" x14ac:dyDescent="0.3">
      <c r="A365" s="4"/>
      <c r="B365" s="4"/>
      <c r="C365" s="4"/>
      <c r="D365" s="4"/>
      <c r="E365" s="4"/>
      <c r="F365" s="4"/>
    </row>
    <row r="366" spans="1:6" ht="15.75" x14ac:dyDescent="0.3">
      <c r="A366" s="4"/>
      <c r="B366" s="4"/>
      <c r="C366" s="4"/>
      <c r="D366" s="4"/>
      <c r="E366" s="4"/>
      <c r="F366" s="4"/>
    </row>
    <row r="367" spans="1:6" ht="15.75" x14ac:dyDescent="0.3">
      <c r="A367" s="4"/>
      <c r="B367" s="4"/>
      <c r="C367" s="4"/>
      <c r="D367" s="4"/>
      <c r="E367" s="4"/>
      <c r="F367" s="4"/>
    </row>
    <row r="368" spans="1:6" ht="15.75" x14ac:dyDescent="0.3">
      <c r="A368" s="4"/>
      <c r="B368" s="4"/>
      <c r="C368" s="4"/>
      <c r="D368" s="4"/>
      <c r="E368" s="4"/>
      <c r="F368" s="4"/>
    </row>
    <row r="369" spans="1:6" ht="15.75" x14ac:dyDescent="0.3">
      <c r="A369" s="4"/>
      <c r="B369" s="4"/>
      <c r="C369" s="4"/>
      <c r="D369" s="4"/>
      <c r="E369" s="4"/>
      <c r="F369" s="4"/>
    </row>
    <row r="370" spans="1:6" ht="15.75" x14ac:dyDescent="0.3">
      <c r="A370" s="4"/>
      <c r="B370" s="4"/>
      <c r="C370" s="4"/>
      <c r="D370" s="4"/>
      <c r="E370" s="4"/>
      <c r="F370" s="4"/>
    </row>
    <row r="371" spans="1:6" ht="15.75" x14ac:dyDescent="0.3">
      <c r="A371" s="4"/>
      <c r="B371" s="4"/>
      <c r="C371" s="4"/>
      <c r="D371" s="4"/>
      <c r="E371" s="4"/>
      <c r="F371" s="4"/>
    </row>
    <row r="372" spans="1:6" ht="15.75" x14ac:dyDescent="0.3">
      <c r="A372" s="4"/>
      <c r="B372" s="4"/>
      <c r="C372" s="4"/>
      <c r="D372" s="4"/>
      <c r="E372" s="4"/>
      <c r="F372" s="4"/>
    </row>
    <row r="373" spans="1:6" ht="15.75" x14ac:dyDescent="0.3">
      <c r="A373" s="4"/>
      <c r="B373" s="4"/>
      <c r="C373" s="4"/>
      <c r="D373" s="4"/>
      <c r="E373" s="4"/>
      <c r="F373" s="4"/>
    </row>
    <row r="374" spans="1:6" ht="15.75" x14ac:dyDescent="0.3">
      <c r="A374" s="4"/>
      <c r="B374" s="4"/>
      <c r="C374" s="4"/>
      <c r="D374" s="4"/>
      <c r="E374" s="4"/>
      <c r="F374" s="4"/>
    </row>
    <row r="375" spans="1:6" ht="15.75" x14ac:dyDescent="0.3">
      <c r="A375" s="4"/>
      <c r="B375" s="4"/>
      <c r="C375" s="4"/>
      <c r="D375" s="4"/>
      <c r="E375" s="4"/>
      <c r="F375" s="4"/>
    </row>
    <row r="376" spans="1:6" ht="15.75" x14ac:dyDescent="0.3">
      <c r="A376" s="4"/>
      <c r="B376" s="4"/>
      <c r="C376" s="4"/>
      <c r="D376" s="4"/>
      <c r="E376" s="4"/>
      <c r="F376" s="4"/>
    </row>
    <row r="377" spans="1:6" ht="15.75" x14ac:dyDescent="0.3">
      <c r="A377" s="4"/>
      <c r="B377" s="4"/>
      <c r="C377" s="4"/>
      <c r="D377" s="4"/>
      <c r="E377" s="4"/>
      <c r="F377" s="4"/>
    </row>
    <row r="378" spans="1:6" ht="15.75" x14ac:dyDescent="0.3">
      <c r="A378" s="4"/>
      <c r="B378" s="4"/>
      <c r="C378" s="4"/>
      <c r="D378" s="4"/>
      <c r="E378" s="4"/>
      <c r="F378" s="4"/>
    </row>
    <row r="379" spans="1:6" ht="15.75" x14ac:dyDescent="0.3">
      <c r="A379" s="4"/>
      <c r="B379" s="4"/>
      <c r="C379" s="4"/>
      <c r="D379" s="4"/>
      <c r="E379" s="4"/>
      <c r="F379" s="4"/>
    </row>
    <row r="380" spans="1:6" ht="15.75" x14ac:dyDescent="0.3">
      <c r="A380" s="4"/>
      <c r="B380" s="4"/>
      <c r="C380" s="4"/>
      <c r="D380" s="4"/>
      <c r="E380" s="4"/>
      <c r="F380" s="4"/>
    </row>
    <row r="381" spans="1:6" ht="15.75" x14ac:dyDescent="0.3">
      <c r="A381" s="4"/>
      <c r="B381" s="4"/>
      <c r="C381" s="4"/>
      <c r="D381" s="4"/>
      <c r="E381" s="4"/>
      <c r="F381" s="4"/>
    </row>
    <row r="382" spans="1:6" ht="15.75" x14ac:dyDescent="0.3">
      <c r="A382" s="4"/>
      <c r="B382" s="4"/>
      <c r="C382" s="4"/>
      <c r="D382" s="4"/>
      <c r="E382" s="4"/>
      <c r="F382" s="4"/>
    </row>
    <row r="383" spans="1:6" ht="15.75" x14ac:dyDescent="0.3">
      <c r="A383" s="4"/>
      <c r="B383" s="4"/>
      <c r="C383" s="4"/>
      <c r="D383" s="4"/>
      <c r="E383" s="4"/>
      <c r="F383" s="4"/>
    </row>
    <row r="384" spans="1:6" ht="15.75" x14ac:dyDescent="0.3">
      <c r="A384" s="4"/>
      <c r="B384" s="4"/>
      <c r="C384" s="4"/>
      <c r="D384" s="4"/>
      <c r="E384" s="4"/>
      <c r="F384" s="4"/>
    </row>
    <row r="385" spans="1:6" ht="15.75" x14ac:dyDescent="0.3">
      <c r="A385" s="4"/>
      <c r="B385" s="4"/>
      <c r="C385" s="4"/>
      <c r="D385" s="4"/>
      <c r="E385" s="4"/>
      <c r="F385" s="4"/>
    </row>
    <row r="386" spans="1:6" ht="15.75" x14ac:dyDescent="0.3">
      <c r="A386" s="4"/>
      <c r="B386" s="4"/>
      <c r="C386" s="4"/>
      <c r="D386" s="4"/>
      <c r="E386" s="4"/>
      <c r="F386" s="4"/>
    </row>
    <row r="387" spans="1:6" ht="15.75" x14ac:dyDescent="0.3">
      <c r="A387" s="4"/>
      <c r="B387" s="4"/>
      <c r="C387" s="4"/>
      <c r="D387" s="4"/>
      <c r="E387" s="4"/>
      <c r="F387" s="4"/>
    </row>
    <row r="388" spans="1:6" ht="15.75" x14ac:dyDescent="0.3">
      <c r="A388" s="4"/>
      <c r="B388" s="4"/>
      <c r="C388" s="4"/>
      <c r="D388" s="4"/>
      <c r="E388" s="4"/>
      <c r="F388" s="4"/>
    </row>
    <row r="389" spans="1:6" ht="15.75" x14ac:dyDescent="0.3">
      <c r="A389" s="4"/>
      <c r="B389" s="4"/>
      <c r="C389" s="4"/>
      <c r="D389" s="4"/>
      <c r="E389" s="4"/>
      <c r="F389" s="4"/>
    </row>
    <row r="390" spans="1:6" ht="15.75" x14ac:dyDescent="0.3">
      <c r="A390" s="4"/>
      <c r="B390" s="4"/>
      <c r="C390" s="4"/>
      <c r="D390" s="4"/>
      <c r="E390" s="4"/>
      <c r="F390" s="4"/>
    </row>
    <row r="391" spans="1:6" ht="15.75" x14ac:dyDescent="0.3">
      <c r="A391" s="4"/>
      <c r="B391" s="4"/>
      <c r="C391" s="4"/>
      <c r="D391" s="4"/>
      <c r="E391" s="4"/>
      <c r="F391" s="4"/>
    </row>
    <row r="392" spans="1:6" ht="15.75" x14ac:dyDescent="0.3">
      <c r="A392" s="4"/>
      <c r="B392" s="4"/>
      <c r="C392" s="4"/>
      <c r="D392" s="4"/>
      <c r="E392" s="4"/>
      <c r="F392" s="4"/>
    </row>
    <row r="393" spans="1:6" ht="15.75" x14ac:dyDescent="0.3">
      <c r="A393" s="4"/>
      <c r="B393" s="4"/>
      <c r="C393" s="4"/>
      <c r="D393" s="4"/>
      <c r="E393" s="4"/>
      <c r="F393" s="4"/>
    </row>
    <row r="394" spans="1:6" ht="15.75" x14ac:dyDescent="0.3">
      <c r="A394" s="4"/>
      <c r="B394" s="4"/>
      <c r="C394" s="4"/>
      <c r="D394" s="4"/>
      <c r="E394" s="4"/>
      <c r="F394" s="4"/>
    </row>
    <row r="395" spans="1:6" ht="15.75" x14ac:dyDescent="0.3">
      <c r="A395" s="4"/>
      <c r="B395" s="4"/>
      <c r="C395" s="4"/>
      <c r="D395" s="4"/>
      <c r="E395" s="4"/>
      <c r="F395" s="4"/>
    </row>
    <row r="396" spans="1:6" ht="15.75" x14ac:dyDescent="0.3">
      <c r="A396" s="4"/>
      <c r="B396" s="4"/>
      <c r="C396" s="4"/>
      <c r="D396" s="4"/>
      <c r="E396" s="4"/>
      <c r="F396" s="4"/>
    </row>
    <row r="397" spans="1:6" ht="15.75" x14ac:dyDescent="0.3">
      <c r="A397" s="4"/>
      <c r="B397" s="4"/>
      <c r="C397" s="4"/>
      <c r="D397" s="4"/>
      <c r="E397" s="4"/>
      <c r="F397" s="4"/>
    </row>
    <row r="398" spans="1:6" ht="15.75" x14ac:dyDescent="0.3">
      <c r="A398" s="4"/>
      <c r="B398" s="4"/>
      <c r="C398" s="4"/>
      <c r="D398" s="4"/>
      <c r="E398" s="4"/>
      <c r="F398" s="4"/>
    </row>
    <row r="399" spans="1:6" ht="15.75" x14ac:dyDescent="0.3">
      <c r="A399" s="4"/>
      <c r="B399" s="4"/>
      <c r="C399" s="4"/>
      <c r="D399" s="4"/>
      <c r="E399" s="4"/>
      <c r="F399" s="4"/>
    </row>
    <row r="400" spans="1:6" ht="15.75" x14ac:dyDescent="0.3">
      <c r="A400" s="4"/>
      <c r="B400" s="4"/>
      <c r="C400" s="4"/>
      <c r="D400" s="4"/>
      <c r="E400" s="4"/>
      <c r="F400" s="4"/>
    </row>
    <row r="401" spans="1:6" ht="15.75" x14ac:dyDescent="0.3">
      <c r="A401" s="4"/>
      <c r="B401" s="4"/>
      <c r="C401" s="4"/>
      <c r="D401" s="4"/>
      <c r="E401" s="4"/>
      <c r="F401" s="4"/>
    </row>
    <row r="402" spans="1:6" ht="15.75" x14ac:dyDescent="0.3">
      <c r="A402" s="4"/>
      <c r="B402" s="4"/>
      <c r="C402" s="4"/>
      <c r="D402" s="4"/>
      <c r="E402" s="4"/>
      <c r="F402" s="4"/>
    </row>
    <row r="403" spans="1:6" ht="15.75" x14ac:dyDescent="0.3">
      <c r="A403" s="4"/>
      <c r="B403" s="4"/>
      <c r="C403" s="4"/>
      <c r="D403" s="4"/>
      <c r="E403" s="4"/>
      <c r="F403" s="4"/>
    </row>
    <row r="404" spans="1:6" ht="15.75" x14ac:dyDescent="0.3">
      <c r="A404" s="4"/>
      <c r="B404" s="4"/>
      <c r="C404" s="4"/>
      <c r="D404" s="4"/>
      <c r="E404" s="4"/>
      <c r="F404" s="4"/>
    </row>
    <row r="405" spans="1:6" ht="15.75" x14ac:dyDescent="0.3">
      <c r="A405" s="4"/>
      <c r="B405" s="4"/>
      <c r="C405" s="4"/>
      <c r="D405" s="4"/>
      <c r="E405" s="4"/>
      <c r="F405" s="4"/>
    </row>
    <row r="406" spans="1:6" ht="15.75" x14ac:dyDescent="0.3">
      <c r="A406" s="4"/>
      <c r="B406" s="4"/>
      <c r="C406" s="4"/>
      <c r="D406" s="4"/>
      <c r="E406" s="4"/>
      <c r="F406" s="4"/>
    </row>
    <row r="407" spans="1:6" ht="15.75" x14ac:dyDescent="0.3">
      <c r="A407" s="4"/>
      <c r="B407" s="4"/>
      <c r="C407" s="4"/>
      <c r="D407" s="4"/>
      <c r="E407" s="4"/>
      <c r="F407" s="4"/>
    </row>
    <row r="408" spans="1:6" ht="15.75" x14ac:dyDescent="0.3">
      <c r="A408" s="4"/>
      <c r="B408" s="4"/>
      <c r="C408" s="4"/>
      <c r="D408" s="4"/>
      <c r="E408" s="4"/>
      <c r="F408" s="4"/>
    </row>
    <row r="409" spans="1:6" ht="15.75" x14ac:dyDescent="0.3">
      <c r="A409" s="4"/>
      <c r="B409" s="4"/>
      <c r="C409" s="4"/>
      <c r="D409" s="4"/>
      <c r="E409" s="4"/>
      <c r="F409" s="4"/>
    </row>
    <row r="410" spans="1:6" ht="15.75" x14ac:dyDescent="0.3">
      <c r="A410" s="4"/>
      <c r="B410" s="4"/>
      <c r="C410" s="4"/>
      <c r="D410" s="4"/>
      <c r="E410" s="4"/>
      <c r="F410" s="4"/>
    </row>
    <row r="411" spans="1:6" ht="15.75" x14ac:dyDescent="0.3">
      <c r="A411" s="4"/>
      <c r="B411" s="4"/>
      <c r="C411" s="4"/>
      <c r="D411" s="4"/>
      <c r="E411" s="4"/>
      <c r="F411" s="4"/>
    </row>
    <row r="412" spans="1:6" ht="15.75" x14ac:dyDescent="0.3">
      <c r="A412" s="4"/>
      <c r="B412" s="4"/>
      <c r="C412" s="4"/>
      <c r="D412" s="4"/>
      <c r="E412" s="4"/>
      <c r="F412" s="4"/>
    </row>
    <row r="413" spans="1:6" ht="15.75" x14ac:dyDescent="0.3">
      <c r="A413" s="4"/>
      <c r="B413" s="4"/>
      <c r="C413" s="4"/>
      <c r="D413" s="4"/>
      <c r="E413" s="4"/>
      <c r="F413" s="4"/>
    </row>
    <row r="414" spans="1:6" ht="15.75" x14ac:dyDescent="0.3">
      <c r="A414" s="4"/>
      <c r="B414" s="4"/>
      <c r="C414" s="4"/>
      <c r="D414" s="4"/>
      <c r="E414" s="4"/>
      <c r="F414" s="4"/>
    </row>
    <row r="415" spans="1:6" ht="15.75" x14ac:dyDescent="0.3">
      <c r="A415" s="4"/>
      <c r="B415" s="4"/>
      <c r="C415" s="4"/>
      <c r="D415" s="4"/>
      <c r="E415" s="4"/>
      <c r="F415" s="4"/>
    </row>
    <row r="416" spans="1:6" ht="15.75" x14ac:dyDescent="0.3">
      <c r="A416" s="4"/>
      <c r="B416" s="4"/>
      <c r="C416" s="4"/>
      <c r="D416" s="4"/>
      <c r="E416" s="4"/>
      <c r="F416" s="4"/>
    </row>
    <row r="417" spans="1:6" ht="15.75" x14ac:dyDescent="0.3">
      <c r="A417" s="4"/>
      <c r="B417" s="4"/>
      <c r="C417" s="4"/>
      <c r="D417" s="4"/>
      <c r="E417" s="4"/>
      <c r="F417" s="4"/>
    </row>
    <row r="418" spans="1:6" ht="15.75" x14ac:dyDescent="0.3">
      <c r="A418" s="4"/>
      <c r="B418" s="4"/>
      <c r="C418" s="4"/>
      <c r="D418" s="4"/>
      <c r="E418" s="4"/>
      <c r="F418" s="4"/>
    </row>
    <row r="419" spans="1:6" ht="15.75" x14ac:dyDescent="0.3">
      <c r="A419" s="4"/>
      <c r="B419" s="4"/>
      <c r="C419" s="4"/>
      <c r="D419" s="4"/>
      <c r="E419" s="4"/>
      <c r="F419" s="4"/>
    </row>
    <row r="420" spans="1:6" ht="15.75" x14ac:dyDescent="0.3">
      <c r="A420" s="4"/>
      <c r="B420" s="4"/>
      <c r="C420" s="4"/>
      <c r="D420" s="4"/>
      <c r="E420" s="4"/>
      <c r="F420" s="4"/>
    </row>
    <row r="421" spans="1:6" ht="15.75" x14ac:dyDescent="0.3">
      <c r="A421" s="4"/>
      <c r="B421" s="4"/>
      <c r="C421" s="4"/>
      <c r="D421" s="4"/>
      <c r="E421" s="4"/>
      <c r="F421" s="4"/>
    </row>
    <row r="422" spans="1:6" ht="15.75" x14ac:dyDescent="0.3">
      <c r="A422" s="4"/>
      <c r="B422" s="4"/>
      <c r="C422" s="4"/>
      <c r="D422" s="4"/>
      <c r="E422" s="4"/>
      <c r="F422" s="4"/>
    </row>
    <row r="423" spans="1:6" ht="15.75" x14ac:dyDescent="0.3">
      <c r="A423" s="4"/>
      <c r="B423" s="4"/>
      <c r="C423" s="4"/>
      <c r="D423" s="4"/>
      <c r="E423" s="4"/>
      <c r="F423" s="4"/>
    </row>
    <row r="424" spans="1:6" ht="15.75" x14ac:dyDescent="0.3">
      <c r="A424" s="4"/>
      <c r="B424" s="4"/>
      <c r="C424" s="4"/>
      <c r="D424" s="4"/>
      <c r="E424" s="4"/>
      <c r="F424" s="4"/>
    </row>
    <row r="425" spans="1:6" ht="15.75" x14ac:dyDescent="0.3">
      <c r="A425" s="4"/>
      <c r="B425" s="4"/>
      <c r="C425" s="4"/>
      <c r="D425" s="4"/>
      <c r="E425" s="4"/>
      <c r="F425" s="4"/>
    </row>
    <row r="426" spans="1:6" ht="15.75" x14ac:dyDescent="0.3">
      <c r="A426" s="4"/>
      <c r="B426" s="4"/>
      <c r="C426" s="4"/>
      <c r="D426" s="4"/>
      <c r="E426" s="4"/>
      <c r="F426" s="4"/>
    </row>
    <row r="427" spans="1:6" ht="15.75" x14ac:dyDescent="0.3">
      <c r="A427" s="4"/>
      <c r="B427" s="4"/>
      <c r="C427" s="4"/>
      <c r="D427" s="4"/>
      <c r="E427" s="4"/>
      <c r="F427" s="4"/>
    </row>
    <row r="428" spans="1:6" ht="15.75" x14ac:dyDescent="0.3">
      <c r="A428" s="4"/>
      <c r="B428" s="4"/>
      <c r="C428" s="4"/>
      <c r="D428" s="4"/>
      <c r="E428" s="4"/>
      <c r="F428" s="4"/>
    </row>
    <row r="429" spans="1:6" ht="15.75" x14ac:dyDescent="0.3">
      <c r="A429" s="4"/>
      <c r="B429" s="4"/>
      <c r="C429" s="4"/>
      <c r="D429" s="4"/>
      <c r="E429" s="4"/>
      <c r="F429" s="4"/>
    </row>
    <row r="430" spans="1:6" ht="15.75" x14ac:dyDescent="0.3">
      <c r="A430" s="4"/>
      <c r="B430" s="4"/>
      <c r="C430" s="4"/>
      <c r="D430" s="4"/>
      <c r="E430" s="4"/>
      <c r="F430" s="4"/>
    </row>
    <row r="431" spans="1:6" ht="15.75" x14ac:dyDescent="0.3">
      <c r="A431" s="4"/>
      <c r="B431" s="4"/>
      <c r="C431" s="4"/>
      <c r="D431" s="4"/>
      <c r="E431" s="4"/>
      <c r="F431" s="4"/>
    </row>
    <row r="432" spans="1:6" ht="15.75" x14ac:dyDescent="0.3">
      <c r="A432" s="4"/>
      <c r="B432" s="4"/>
      <c r="C432" s="4"/>
      <c r="D432" s="4"/>
      <c r="E432" s="4"/>
      <c r="F432" s="4"/>
    </row>
    <row r="433" spans="1:6" ht="15.75" x14ac:dyDescent="0.3">
      <c r="A433" s="4"/>
      <c r="B433" s="4"/>
      <c r="C433" s="4"/>
      <c r="D433" s="4"/>
      <c r="E433" s="4"/>
      <c r="F433" s="4"/>
    </row>
    <row r="434" spans="1:6" ht="15.75" x14ac:dyDescent="0.3">
      <c r="A434" s="4"/>
      <c r="B434" s="4"/>
      <c r="C434" s="4"/>
      <c r="D434" s="4"/>
      <c r="E434" s="4"/>
      <c r="F434" s="4"/>
    </row>
    <row r="435" spans="1:6" ht="15.75" x14ac:dyDescent="0.3">
      <c r="A435" s="4"/>
      <c r="B435" s="4"/>
      <c r="C435" s="4"/>
      <c r="D435" s="4"/>
      <c r="E435" s="4"/>
      <c r="F435" s="4"/>
    </row>
    <row r="436" spans="1:6" ht="15.75" x14ac:dyDescent="0.3">
      <c r="A436" s="4"/>
      <c r="B436" s="4"/>
      <c r="C436" s="4"/>
      <c r="D436" s="4"/>
      <c r="E436" s="4"/>
      <c r="F436" s="4"/>
    </row>
    <row r="437" spans="1:6" ht="15.75" x14ac:dyDescent="0.3">
      <c r="A437" s="4"/>
      <c r="B437" s="4"/>
      <c r="C437" s="4"/>
      <c r="D437" s="4"/>
      <c r="E437" s="4"/>
      <c r="F437" s="4"/>
    </row>
    <row r="438" spans="1:6" ht="15.75" x14ac:dyDescent="0.3">
      <c r="A438" s="4"/>
      <c r="B438" s="4"/>
      <c r="C438" s="4"/>
      <c r="D438" s="4"/>
      <c r="E438" s="4"/>
      <c r="F438" s="4"/>
    </row>
    <row r="439" spans="1:6" ht="15.75" x14ac:dyDescent="0.3">
      <c r="A439" s="4"/>
      <c r="B439" s="4"/>
      <c r="C439" s="4"/>
      <c r="D439" s="4"/>
      <c r="E439" s="4"/>
      <c r="F439" s="4"/>
    </row>
    <row r="440" spans="1:6" ht="15.75" x14ac:dyDescent="0.3">
      <c r="A440" s="4"/>
      <c r="B440" s="4"/>
      <c r="C440" s="4"/>
      <c r="D440" s="4"/>
      <c r="E440" s="4"/>
      <c r="F440" s="4"/>
    </row>
    <row r="441" spans="1:6" ht="15.75" x14ac:dyDescent="0.3">
      <c r="A441" s="4"/>
      <c r="B441" s="4"/>
      <c r="C441" s="4"/>
      <c r="D441" s="4"/>
      <c r="E441" s="4"/>
      <c r="F441" s="4"/>
    </row>
    <row r="442" spans="1:6" ht="15.75" x14ac:dyDescent="0.3">
      <c r="A442" s="4"/>
      <c r="B442" s="4"/>
      <c r="C442" s="4"/>
      <c r="D442" s="4"/>
      <c r="E442" s="4"/>
      <c r="F442" s="4"/>
    </row>
    <row r="443" spans="1:6" ht="15.75" x14ac:dyDescent="0.3">
      <c r="A443" s="4"/>
      <c r="B443" s="4"/>
      <c r="C443" s="4"/>
      <c r="D443" s="4"/>
      <c r="E443" s="4"/>
      <c r="F443" s="4"/>
    </row>
    <row r="444" spans="1:6" ht="15.75" x14ac:dyDescent="0.3">
      <c r="A444" s="4"/>
      <c r="B444" s="4"/>
      <c r="C444" s="4"/>
      <c r="D444" s="4"/>
      <c r="E444" s="4"/>
      <c r="F444" s="4"/>
    </row>
    <row r="445" spans="1:6" ht="15.75" x14ac:dyDescent="0.3">
      <c r="A445" s="4"/>
      <c r="B445" s="4"/>
      <c r="C445" s="4"/>
      <c r="D445" s="4"/>
      <c r="E445" s="4"/>
      <c r="F445" s="4"/>
    </row>
    <row r="446" spans="1:6" ht="15.75" x14ac:dyDescent="0.3">
      <c r="A446" s="4"/>
      <c r="B446" s="4"/>
      <c r="C446" s="4"/>
      <c r="D446" s="4"/>
      <c r="E446" s="4"/>
      <c r="F446" s="4"/>
    </row>
    <row r="447" spans="1:6" ht="15.75" x14ac:dyDescent="0.3">
      <c r="A447" s="4"/>
      <c r="B447" s="4"/>
      <c r="C447" s="4"/>
      <c r="D447" s="4"/>
      <c r="E447" s="4"/>
      <c r="F447" s="4"/>
    </row>
    <row r="448" spans="1:6" ht="15.75" x14ac:dyDescent="0.3">
      <c r="A448" s="4"/>
      <c r="B448" s="4"/>
      <c r="C448" s="4"/>
      <c r="D448" s="4"/>
      <c r="E448" s="4"/>
      <c r="F448" s="4"/>
    </row>
    <row r="449" spans="1:6" ht="15.75" x14ac:dyDescent="0.3">
      <c r="A449" s="4"/>
      <c r="B449" s="4"/>
      <c r="C449" s="4"/>
      <c r="D449" s="4"/>
      <c r="E449" s="4"/>
      <c r="F449" s="4"/>
    </row>
    <row r="450" spans="1:6" ht="15.75" x14ac:dyDescent="0.3">
      <c r="A450" s="4"/>
      <c r="B450" s="4"/>
      <c r="C450" s="4"/>
      <c r="D450" s="4"/>
      <c r="E450" s="4"/>
      <c r="F450" s="4"/>
    </row>
    <row r="451" spans="1:6" ht="15.75" x14ac:dyDescent="0.3">
      <c r="A451" s="4"/>
      <c r="B451" s="4"/>
      <c r="C451" s="4"/>
      <c r="D451" s="4"/>
      <c r="E451" s="4"/>
      <c r="F451" s="4"/>
    </row>
    <row r="452" spans="1:6" ht="15.75" x14ac:dyDescent="0.3">
      <c r="A452" s="4"/>
      <c r="B452" s="4"/>
      <c r="C452" s="4"/>
      <c r="D452" s="4"/>
      <c r="E452" s="4"/>
      <c r="F452" s="4"/>
    </row>
    <row r="453" spans="1:6" ht="15.75" x14ac:dyDescent="0.3">
      <c r="A453" s="4"/>
      <c r="B453" s="4"/>
      <c r="C453" s="4"/>
      <c r="D453" s="4"/>
      <c r="E453" s="4"/>
      <c r="F453" s="4"/>
    </row>
    <row r="454" spans="1:6" ht="15.75" x14ac:dyDescent="0.3">
      <c r="A454" s="4"/>
      <c r="B454" s="4"/>
      <c r="C454" s="4"/>
      <c r="D454" s="4"/>
      <c r="E454" s="4"/>
      <c r="F454" s="4"/>
    </row>
    <row r="455" spans="1:6" ht="15.75" x14ac:dyDescent="0.3">
      <c r="A455" s="4"/>
      <c r="B455" s="4"/>
      <c r="C455" s="4"/>
      <c r="D455" s="4"/>
      <c r="E455" s="4"/>
      <c r="F455" s="4"/>
    </row>
    <row r="456" spans="1:6" ht="15.75" x14ac:dyDescent="0.3">
      <c r="A456" s="4"/>
      <c r="B456" s="4"/>
      <c r="C456" s="4"/>
      <c r="D456" s="4"/>
      <c r="E456" s="4"/>
      <c r="F456" s="4"/>
    </row>
    <row r="457" spans="1:6" ht="15.75" x14ac:dyDescent="0.3">
      <c r="A457" s="4"/>
      <c r="B457" s="4"/>
      <c r="C457" s="4"/>
      <c r="D457" s="4"/>
      <c r="E457" s="4"/>
      <c r="F457" s="4"/>
    </row>
    <row r="458" spans="1:6" ht="15.75" x14ac:dyDescent="0.3">
      <c r="A458" s="4"/>
      <c r="B458" s="4"/>
      <c r="C458" s="4"/>
      <c r="D458" s="4"/>
      <c r="E458" s="4"/>
      <c r="F458" s="4"/>
    </row>
    <row r="459" spans="1:6" ht="15.75" x14ac:dyDescent="0.3">
      <c r="A459" s="4"/>
      <c r="B459" s="4"/>
      <c r="C459" s="4"/>
      <c r="D459" s="4"/>
      <c r="E459" s="4"/>
      <c r="F459" s="4"/>
    </row>
    <row r="460" spans="1:6" ht="15.75" x14ac:dyDescent="0.3">
      <c r="A460" s="4"/>
      <c r="B460" s="4"/>
      <c r="C460" s="4"/>
      <c r="D460" s="4"/>
      <c r="E460" s="4"/>
      <c r="F460" s="4"/>
    </row>
    <row r="461" spans="1:6" ht="15.75" x14ac:dyDescent="0.3">
      <c r="A461" s="4"/>
      <c r="B461" s="4"/>
      <c r="C461" s="4"/>
      <c r="D461" s="4"/>
      <c r="E461" s="4"/>
      <c r="F461" s="4"/>
    </row>
    <row r="462" spans="1:6" ht="15.75" x14ac:dyDescent="0.3">
      <c r="A462" s="4"/>
      <c r="B462" s="4"/>
      <c r="C462" s="4"/>
      <c r="D462" s="4"/>
      <c r="E462" s="4"/>
      <c r="F462" s="4"/>
    </row>
    <row r="463" spans="1:6" ht="15.75" x14ac:dyDescent="0.3">
      <c r="A463" s="4"/>
      <c r="B463" s="4"/>
      <c r="C463" s="4"/>
      <c r="D463" s="4"/>
      <c r="E463" s="4"/>
      <c r="F463" s="4"/>
    </row>
    <row r="464" spans="1:6" ht="15.75" x14ac:dyDescent="0.3">
      <c r="A464" s="4"/>
      <c r="B464" s="4"/>
      <c r="C464" s="4"/>
      <c r="D464" s="4"/>
      <c r="E464" s="4"/>
      <c r="F464" s="4"/>
    </row>
    <row r="465" spans="1:6" ht="15.75" x14ac:dyDescent="0.3">
      <c r="A465" s="4"/>
      <c r="B465" s="4"/>
      <c r="C465" s="4"/>
      <c r="D465" s="4"/>
      <c r="E465" s="4"/>
      <c r="F465" s="4"/>
    </row>
    <row r="466" spans="1:6" ht="15.75" x14ac:dyDescent="0.3">
      <c r="A466" s="4"/>
      <c r="B466" s="4"/>
      <c r="C466" s="4"/>
      <c r="D466" s="4"/>
      <c r="E466" s="4"/>
      <c r="F466" s="4"/>
    </row>
    <row r="467" spans="1:6" ht="15.75" x14ac:dyDescent="0.3">
      <c r="A467" s="4"/>
      <c r="B467" s="4"/>
      <c r="C467" s="4"/>
      <c r="D467" s="4"/>
      <c r="E467" s="4"/>
      <c r="F467" s="4"/>
    </row>
    <row r="468" spans="1:6" ht="15.75" x14ac:dyDescent="0.3">
      <c r="A468" s="4"/>
      <c r="B468" s="4"/>
      <c r="C468" s="4"/>
      <c r="D468" s="4"/>
      <c r="E468" s="4"/>
      <c r="F468" s="4"/>
    </row>
    <row r="469" spans="1:6" ht="15.75" x14ac:dyDescent="0.3">
      <c r="A469" s="4"/>
      <c r="B469" s="4"/>
      <c r="C469" s="4"/>
      <c r="D469" s="4"/>
      <c r="E469" s="4"/>
      <c r="F469" s="4"/>
    </row>
    <row r="470" spans="1:6" ht="15.75" x14ac:dyDescent="0.3">
      <c r="A470" s="4"/>
      <c r="B470" s="4"/>
      <c r="C470" s="4"/>
      <c r="D470" s="4"/>
      <c r="E470" s="4"/>
      <c r="F470" s="4"/>
    </row>
    <row r="471" spans="1:6" ht="15.75" x14ac:dyDescent="0.3">
      <c r="A471" s="4"/>
      <c r="B471" s="4"/>
      <c r="C471" s="4"/>
      <c r="D471" s="4"/>
      <c r="E471" s="4"/>
      <c r="F471" s="4"/>
    </row>
    <row r="472" spans="1:6" ht="15.75" x14ac:dyDescent="0.3">
      <c r="A472" s="4"/>
      <c r="B472" s="4"/>
      <c r="C472" s="4"/>
      <c r="D472" s="4"/>
      <c r="E472" s="4"/>
      <c r="F472" s="4"/>
    </row>
    <row r="473" spans="1:6" ht="15.75" x14ac:dyDescent="0.3">
      <c r="A473" s="4"/>
      <c r="B473" s="4"/>
      <c r="C473" s="4"/>
      <c r="D473" s="4"/>
      <c r="E473" s="4"/>
      <c r="F473" s="4"/>
    </row>
    <row r="474" spans="1:6" ht="15.75" x14ac:dyDescent="0.3">
      <c r="A474" s="4"/>
      <c r="B474" s="4"/>
      <c r="C474" s="4"/>
      <c r="D474" s="4"/>
      <c r="E474" s="4"/>
      <c r="F474" s="4"/>
    </row>
    <row r="475" spans="1:6" ht="15.75" x14ac:dyDescent="0.3">
      <c r="A475" s="4"/>
      <c r="B475" s="4"/>
      <c r="C475" s="4"/>
      <c r="D475" s="4"/>
      <c r="E475" s="4"/>
      <c r="F475" s="4"/>
    </row>
    <row r="476" spans="1:6" ht="15.75" x14ac:dyDescent="0.3">
      <c r="A476" s="4"/>
      <c r="B476" s="4"/>
      <c r="C476" s="4"/>
      <c r="D476" s="4"/>
      <c r="E476" s="4"/>
      <c r="F476" s="4"/>
    </row>
    <row r="477" spans="1:6" ht="15.75" x14ac:dyDescent="0.3">
      <c r="A477" s="4"/>
      <c r="B477" s="4"/>
      <c r="C477" s="4"/>
      <c r="D477" s="4"/>
      <c r="E477" s="4"/>
      <c r="F477" s="4"/>
    </row>
    <row r="478" spans="1:6" ht="15.75" x14ac:dyDescent="0.3">
      <c r="A478" s="4"/>
      <c r="B478" s="4"/>
      <c r="C478" s="4"/>
      <c r="D478" s="4"/>
      <c r="E478" s="4"/>
      <c r="F478" s="4"/>
    </row>
    <row r="479" spans="1:6" ht="15.75" x14ac:dyDescent="0.3">
      <c r="A479" s="4"/>
      <c r="B479" s="4"/>
      <c r="C479" s="4"/>
      <c r="D479" s="4"/>
      <c r="E479" s="4"/>
      <c r="F479" s="4"/>
    </row>
    <row r="480" spans="1:6" ht="15.75" x14ac:dyDescent="0.3">
      <c r="A480" s="4"/>
      <c r="B480" s="4"/>
      <c r="C480" s="4"/>
      <c r="D480" s="4"/>
      <c r="E480" s="4"/>
      <c r="F480" s="4"/>
    </row>
    <row r="481" spans="1:6" ht="15.75" x14ac:dyDescent="0.3">
      <c r="A481" s="4"/>
      <c r="B481" s="4"/>
      <c r="C481" s="4"/>
      <c r="D481" s="4"/>
      <c r="E481" s="4"/>
      <c r="F481" s="4"/>
    </row>
    <row r="482" spans="1:6" ht="15.75" x14ac:dyDescent="0.3">
      <c r="A482" s="4"/>
      <c r="B482" s="4"/>
      <c r="C482" s="4"/>
      <c r="D482" s="4"/>
      <c r="E482" s="4"/>
      <c r="F482" s="4"/>
    </row>
    <row r="483" spans="1:6" ht="15.75" x14ac:dyDescent="0.3">
      <c r="A483" s="4"/>
      <c r="B483" s="4"/>
      <c r="C483" s="4"/>
      <c r="D483" s="4"/>
      <c r="E483" s="4"/>
      <c r="F483" s="4"/>
    </row>
    <row r="484" spans="1:6" ht="15.75" x14ac:dyDescent="0.3">
      <c r="A484" s="4"/>
      <c r="B484" s="4"/>
      <c r="C484" s="4"/>
      <c r="D484" s="4"/>
      <c r="E484" s="4"/>
      <c r="F484" s="4"/>
    </row>
    <row r="485" spans="1:6" ht="15.75" x14ac:dyDescent="0.3">
      <c r="A485" s="4"/>
      <c r="B485" s="4"/>
      <c r="C485" s="4"/>
      <c r="D485" s="4"/>
      <c r="E485" s="4"/>
      <c r="F485" s="4"/>
    </row>
    <row r="486" spans="1:6" ht="15.75" x14ac:dyDescent="0.3">
      <c r="A486" s="4"/>
      <c r="B486" s="4"/>
      <c r="C486" s="4"/>
      <c r="D486" s="4"/>
      <c r="E486" s="4"/>
      <c r="F486" s="4"/>
    </row>
    <row r="487" spans="1:6" ht="15.75" x14ac:dyDescent="0.3">
      <c r="A487" s="4"/>
      <c r="B487" s="4"/>
      <c r="C487" s="4"/>
      <c r="D487" s="4"/>
      <c r="E487" s="4"/>
      <c r="F487" s="4"/>
    </row>
    <row r="488" spans="1:6" ht="15.75" x14ac:dyDescent="0.3">
      <c r="A488" s="4"/>
      <c r="B488" s="4"/>
      <c r="C488" s="4"/>
      <c r="D488" s="4"/>
      <c r="E488" s="4"/>
      <c r="F488" s="4"/>
    </row>
    <row r="489" spans="1:6" ht="15.75" x14ac:dyDescent="0.3">
      <c r="A489" s="4"/>
      <c r="B489" s="4"/>
      <c r="C489" s="4"/>
      <c r="D489" s="4"/>
      <c r="E489" s="4"/>
      <c r="F489" s="4"/>
    </row>
    <row r="490" spans="1:6" ht="15.75" x14ac:dyDescent="0.3">
      <c r="A490" s="4"/>
      <c r="B490" s="4"/>
      <c r="C490" s="4"/>
      <c r="D490" s="4"/>
      <c r="E490" s="4"/>
      <c r="F490" s="4"/>
    </row>
    <row r="491" spans="1:6" ht="15.75" x14ac:dyDescent="0.3">
      <c r="A491" s="4"/>
      <c r="B491" s="4"/>
      <c r="C491" s="4"/>
      <c r="D491" s="4"/>
      <c r="E491" s="4"/>
      <c r="F491" s="4"/>
    </row>
    <row r="492" spans="1:6" ht="15.75" x14ac:dyDescent="0.3">
      <c r="A492" s="4"/>
      <c r="B492" s="4"/>
      <c r="C492" s="4"/>
      <c r="D492" s="4"/>
      <c r="E492" s="4"/>
      <c r="F492" s="4"/>
    </row>
    <row r="493" spans="1:6" ht="15.75" x14ac:dyDescent="0.3">
      <c r="A493" s="4"/>
      <c r="B493" s="4"/>
      <c r="C493" s="4"/>
      <c r="D493" s="4"/>
      <c r="E493" s="4"/>
      <c r="F493" s="4"/>
    </row>
    <row r="494" spans="1:6" ht="15.75" x14ac:dyDescent="0.3">
      <c r="A494" s="4"/>
      <c r="B494" s="4"/>
      <c r="C494" s="4"/>
      <c r="D494" s="4"/>
      <c r="E494" s="4"/>
      <c r="F494" s="4"/>
    </row>
    <row r="495" spans="1:6" ht="15.75" x14ac:dyDescent="0.3">
      <c r="A495" s="4"/>
      <c r="B495" s="4"/>
      <c r="C495" s="4"/>
      <c r="D495" s="4"/>
      <c r="E495" s="4"/>
      <c r="F495" s="4"/>
    </row>
    <row r="496" spans="1:6" ht="15.75" x14ac:dyDescent="0.3">
      <c r="A496" s="4"/>
      <c r="B496" s="4"/>
      <c r="C496" s="4"/>
      <c r="D496" s="4"/>
      <c r="E496" s="4"/>
      <c r="F496" s="4"/>
    </row>
    <row r="497" spans="1:6" ht="15.75" x14ac:dyDescent="0.3">
      <c r="A497" s="4"/>
      <c r="B497" s="4"/>
      <c r="C497" s="4"/>
      <c r="D497" s="4"/>
      <c r="E497" s="4"/>
      <c r="F497" s="4"/>
    </row>
    <row r="498" spans="1:6" ht="15.75" x14ac:dyDescent="0.3">
      <c r="A498" s="4"/>
      <c r="B498" s="4"/>
      <c r="C498" s="4"/>
      <c r="D498" s="4"/>
      <c r="E498" s="4"/>
      <c r="F498" s="4"/>
    </row>
    <row r="499" spans="1:6" ht="15.75" x14ac:dyDescent="0.3">
      <c r="A499" s="4"/>
      <c r="B499" s="4"/>
      <c r="C499" s="4"/>
      <c r="D499" s="4"/>
      <c r="E499" s="4"/>
      <c r="F499" s="4"/>
    </row>
    <row r="500" spans="1:6" ht="15.75" x14ac:dyDescent="0.3">
      <c r="A500" s="4"/>
      <c r="B500" s="4"/>
      <c r="C500" s="4"/>
      <c r="D500" s="4"/>
      <c r="E500" s="4"/>
      <c r="F500" s="4"/>
    </row>
    <row r="501" spans="1:6" ht="15.75" x14ac:dyDescent="0.3">
      <c r="A501" s="4"/>
      <c r="B501" s="4"/>
      <c r="C501" s="4"/>
      <c r="D501" s="4"/>
      <c r="E501" s="4"/>
      <c r="F501" s="4"/>
    </row>
    <row r="502" spans="1:6" ht="15.75" x14ac:dyDescent="0.3">
      <c r="A502" s="4"/>
      <c r="B502" s="4"/>
      <c r="C502" s="4"/>
      <c r="D502" s="4"/>
      <c r="E502" s="4"/>
      <c r="F502" s="4"/>
    </row>
    <row r="503" spans="1:6" ht="15.75" x14ac:dyDescent="0.3">
      <c r="A503" s="4"/>
      <c r="B503" s="4"/>
      <c r="C503" s="4"/>
      <c r="D503" s="4"/>
      <c r="E503" s="4"/>
      <c r="F503" s="4"/>
    </row>
    <row r="504" spans="1:6" ht="15.75" x14ac:dyDescent="0.3">
      <c r="A504" s="4"/>
      <c r="B504" s="4"/>
      <c r="C504" s="4"/>
      <c r="D504" s="4"/>
      <c r="E504" s="4"/>
      <c r="F504" s="4"/>
    </row>
    <row r="505" spans="1:6" ht="15.75" x14ac:dyDescent="0.3">
      <c r="A505" s="4"/>
      <c r="B505" s="4"/>
      <c r="C505" s="4"/>
      <c r="D505" s="4"/>
      <c r="E505" s="4"/>
      <c r="F505" s="4"/>
    </row>
    <row r="506" spans="1:6" ht="15.75" x14ac:dyDescent="0.3">
      <c r="A506" s="4"/>
      <c r="B506" s="4"/>
      <c r="C506" s="4"/>
      <c r="D506" s="4"/>
      <c r="E506" s="4"/>
      <c r="F506" s="4"/>
    </row>
    <row r="507" spans="1:6" ht="15.75" x14ac:dyDescent="0.3">
      <c r="A507" s="4"/>
      <c r="B507" s="4"/>
      <c r="C507" s="4"/>
      <c r="D507" s="4"/>
      <c r="E507" s="4"/>
      <c r="F507" s="4"/>
    </row>
    <row r="508" spans="1:6" ht="15.75" x14ac:dyDescent="0.3">
      <c r="A508" s="4"/>
      <c r="B508" s="4"/>
      <c r="C508" s="4"/>
      <c r="D508" s="4"/>
      <c r="E508" s="4"/>
      <c r="F508" s="4"/>
    </row>
    <row r="509" spans="1:6" ht="15.75" x14ac:dyDescent="0.3">
      <c r="A509" s="4"/>
      <c r="B509" s="4"/>
      <c r="C509" s="4"/>
      <c r="D509" s="4"/>
      <c r="E509" s="4"/>
      <c r="F509" s="4"/>
    </row>
    <row r="510" spans="1:6" ht="15.75" x14ac:dyDescent="0.3">
      <c r="A510" s="4"/>
      <c r="B510" s="4"/>
      <c r="C510" s="4"/>
      <c r="D510" s="4"/>
      <c r="E510" s="4"/>
      <c r="F510" s="4"/>
    </row>
    <row r="511" spans="1:6" ht="15.75" x14ac:dyDescent="0.3">
      <c r="A511" s="4"/>
      <c r="B511" s="4"/>
      <c r="C511" s="4"/>
      <c r="D511" s="4"/>
      <c r="E511" s="4"/>
      <c r="F511" s="4"/>
    </row>
    <row r="512" spans="1:6" ht="15.75" x14ac:dyDescent="0.3">
      <c r="A512" s="4"/>
      <c r="B512" s="4"/>
      <c r="C512" s="4"/>
      <c r="D512" s="4"/>
      <c r="E512" s="4"/>
      <c r="F512" s="4"/>
    </row>
    <row r="513" spans="1:6" ht="15.75" x14ac:dyDescent="0.3">
      <c r="A513" s="4"/>
      <c r="B513" s="4"/>
      <c r="C513" s="4"/>
      <c r="D513" s="4"/>
      <c r="E513" s="4"/>
      <c r="F513" s="4"/>
    </row>
    <row r="514" spans="1:6" ht="15.75" x14ac:dyDescent="0.3">
      <c r="A514" s="4"/>
      <c r="B514" s="4"/>
      <c r="C514" s="4"/>
      <c r="D514" s="4"/>
      <c r="E514" s="4"/>
      <c r="F514" s="4"/>
    </row>
    <row r="515" spans="1:6" ht="15.75" x14ac:dyDescent="0.3">
      <c r="A515" s="4"/>
      <c r="B515" s="4"/>
      <c r="C515" s="4"/>
      <c r="D515" s="4"/>
      <c r="E515" s="4"/>
      <c r="F515" s="4"/>
    </row>
    <row r="516" spans="1:6" ht="15.75" x14ac:dyDescent="0.3">
      <c r="A516" s="4"/>
      <c r="B516" s="4"/>
      <c r="C516" s="4"/>
      <c r="D516" s="4"/>
      <c r="E516" s="4"/>
      <c r="F516" s="4"/>
    </row>
    <row r="517" spans="1:6" ht="15.75" x14ac:dyDescent="0.3">
      <c r="A517" s="4"/>
      <c r="B517" s="4"/>
      <c r="C517" s="4"/>
      <c r="D517" s="4"/>
      <c r="E517" s="4"/>
      <c r="F517" s="4"/>
    </row>
    <row r="518" spans="1:6" ht="15.75" x14ac:dyDescent="0.3">
      <c r="A518" s="4"/>
      <c r="B518" s="4"/>
      <c r="C518" s="4"/>
      <c r="D518" s="4"/>
      <c r="E518" s="4"/>
      <c r="F518" s="4"/>
    </row>
    <row r="519" spans="1:6" ht="15.75" x14ac:dyDescent="0.3">
      <c r="A519" s="4"/>
      <c r="B519" s="4"/>
      <c r="C519" s="4"/>
      <c r="D519" s="4"/>
      <c r="E519" s="4"/>
      <c r="F519" s="4"/>
    </row>
    <row r="520" spans="1:6" ht="15.75" x14ac:dyDescent="0.3">
      <c r="A520" s="4"/>
      <c r="B520" s="4"/>
      <c r="C520" s="4"/>
      <c r="D520" s="4"/>
      <c r="E520" s="4"/>
      <c r="F520" s="4"/>
    </row>
    <row r="521" spans="1:6" ht="15.75" x14ac:dyDescent="0.3">
      <c r="A521" s="4"/>
      <c r="B521" s="4"/>
      <c r="C521" s="4"/>
      <c r="D521" s="4"/>
      <c r="E521" s="4"/>
      <c r="F521" s="4"/>
    </row>
    <row r="522" spans="1:6" ht="15.75" x14ac:dyDescent="0.3">
      <c r="A522" s="4"/>
      <c r="B522" s="4"/>
      <c r="C522" s="4"/>
      <c r="D522" s="4"/>
      <c r="E522" s="4"/>
      <c r="F522" s="4"/>
    </row>
    <row r="523" spans="1:6" ht="15.75" x14ac:dyDescent="0.3">
      <c r="A523" s="4"/>
      <c r="B523" s="4"/>
      <c r="C523" s="4"/>
      <c r="D523" s="4"/>
      <c r="E523" s="4"/>
      <c r="F523" s="4"/>
    </row>
    <row r="524" spans="1:6" ht="15.75" x14ac:dyDescent="0.3">
      <c r="A524" s="4"/>
      <c r="B524" s="4"/>
      <c r="C524" s="4"/>
      <c r="D524" s="4"/>
      <c r="E524" s="4"/>
      <c r="F524" s="4"/>
    </row>
    <row r="525" spans="1:6" ht="15.75" x14ac:dyDescent="0.3">
      <c r="A525" s="4"/>
      <c r="B525" s="4"/>
      <c r="C525" s="4"/>
      <c r="D525" s="4"/>
      <c r="E525" s="4"/>
      <c r="F525" s="4"/>
    </row>
    <row r="526" spans="1:6" ht="15.75" x14ac:dyDescent="0.3">
      <c r="A526" s="4"/>
      <c r="B526" s="4"/>
      <c r="C526" s="4"/>
      <c r="D526" s="4"/>
      <c r="E526" s="4"/>
      <c r="F526" s="4"/>
    </row>
    <row r="527" spans="1:6" ht="15.75" x14ac:dyDescent="0.3">
      <c r="A527" s="4"/>
      <c r="B527" s="4"/>
      <c r="C527" s="4"/>
      <c r="D527" s="4"/>
      <c r="E527" s="4"/>
      <c r="F527" s="4"/>
    </row>
    <row r="528" spans="1:6" ht="15.75" x14ac:dyDescent="0.3">
      <c r="A528" s="4"/>
      <c r="B528" s="4"/>
      <c r="C528" s="4"/>
      <c r="D528" s="4"/>
      <c r="E528" s="4"/>
      <c r="F528" s="4"/>
    </row>
    <row r="529" spans="1:6" ht="15.75" x14ac:dyDescent="0.3">
      <c r="A529" s="4"/>
      <c r="B529" s="4"/>
      <c r="C529" s="4"/>
      <c r="D529" s="4"/>
      <c r="E529" s="4"/>
      <c r="F529" s="4"/>
    </row>
    <row r="530" spans="1:6" ht="15.75" x14ac:dyDescent="0.3">
      <c r="A530" s="4"/>
      <c r="B530" s="4"/>
      <c r="C530" s="4"/>
      <c r="D530" s="4"/>
      <c r="E530" s="4"/>
      <c r="F530" s="4"/>
    </row>
    <row r="531" spans="1:6" ht="15.75" x14ac:dyDescent="0.3">
      <c r="A531" s="4"/>
      <c r="B531" s="4"/>
      <c r="C531" s="4"/>
      <c r="D531" s="4"/>
      <c r="E531" s="4"/>
      <c r="F531" s="4"/>
    </row>
    <row r="532" spans="1:6" ht="15.75" x14ac:dyDescent="0.3">
      <c r="A532" s="4"/>
      <c r="B532" s="4"/>
      <c r="C532" s="4"/>
      <c r="D532" s="4"/>
      <c r="E532" s="4"/>
      <c r="F532" s="4"/>
    </row>
    <row r="533" spans="1:6" ht="15.75" x14ac:dyDescent="0.3">
      <c r="A533" s="4"/>
      <c r="B533" s="4"/>
      <c r="C533" s="4"/>
      <c r="D533" s="4"/>
      <c r="E533" s="4"/>
      <c r="F533" s="4"/>
    </row>
    <row r="534" spans="1:6" ht="15.75" x14ac:dyDescent="0.3">
      <c r="A534" s="4"/>
      <c r="B534" s="4"/>
      <c r="C534" s="4"/>
      <c r="D534" s="4"/>
      <c r="E534" s="4"/>
      <c r="F534" s="4"/>
    </row>
    <row r="535" spans="1:6" ht="15.75" x14ac:dyDescent="0.3">
      <c r="A535" s="4"/>
      <c r="B535" s="4"/>
      <c r="C535" s="4"/>
      <c r="D535" s="4"/>
      <c r="E535" s="4"/>
      <c r="F535" s="4"/>
    </row>
    <row r="536" spans="1:6" ht="15.75" x14ac:dyDescent="0.3">
      <c r="A536" s="4"/>
      <c r="B536" s="4"/>
      <c r="C536" s="4"/>
      <c r="D536" s="4"/>
      <c r="E536" s="4"/>
      <c r="F536" s="4"/>
    </row>
    <row r="537" spans="1:6" ht="15.75" x14ac:dyDescent="0.3">
      <c r="A537" s="4"/>
      <c r="B537" s="4"/>
      <c r="C537" s="4"/>
      <c r="D537" s="4"/>
      <c r="E537" s="4"/>
      <c r="F537" s="4"/>
    </row>
    <row r="538" spans="1:6" ht="15.75" x14ac:dyDescent="0.3">
      <c r="A538" s="4"/>
      <c r="B538" s="4"/>
      <c r="C538" s="4"/>
      <c r="D538" s="4"/>
      <c r="E538" s="4"/>
      <c r="F538" s="4"/>
    </row>
    <row r="539" spans="1:6" ht="15.75" x14ac:dyDescent="0.3">
      <c r="A539" s="4"/>
      <c r="B539" s="4"/>
      <c r="C539" s="4"/>
      <c r="D539" s="4"/>
      <c r="E539" s="4"/>
      <c r="F539" s="4"/>
    </row>
    <row r="540" spans="1:6" ht="15.75" x14ac:dyDescent="0.3">
      <c r="A540" s="4"/>
      <c r="B540" s="4"/>
      <c r="C540" s="4"/>
      <c r="D540" s="4"/>
      <c r="E540" s="4"/>
      <c r="F540" s="4"/>
    </row>
    <row r="541" spans="1:6" ht="15.75" x14ac:dyDescent="0.3">
      <c r="A541" s="4"/>
      <c r="B541" s="4"/>
      <c r="C541" s="4"/>
      <c r="D541" s="4"/>
      <c r="E541" s="4"/>
      <c r="F541" s="4"/>
    </row>
    <row r="542" spans="1:6" ht="15.75" x14ac:dyDescent="0.3">
      <c r="A542" s="4"/>
      <c r="B542" s="4"/>
      <c r="C542" s="4"/>
      <c r="D542" s="4"/>
      <c r="E542" s="4"/>
      <c r="F542" s="4"/>
    </row>
    <row r="543" spans="1:6" ht="15.75" x14ac:dyDescent="0.3">
      <c r="A543" s="4"/>
      <c r="B543" s="4"/>
      <c r="C543" s="4"/>
      <c r="D543" s="4"/>
      <c r="E543" s="4"/>
      <c r="F543" s="4"/>
    </row>
    <row r="544" spans="1:6" ht="15.75" x14ac:dyDescent="0.3">
      <c r="A544" s="4"/>
      <c r="B544" s="4"/>
      <c r="C544" s="4"/>
      <c r="D544" s="4"/>
      <c r="E544" s="4"/>
      <c r="F544" s="4"/>
    </row>
    <row r="545" spans="1:6" ht="15.75" x14ac:dyDescent="0.3">
      <c r="A545" s="4"/>
      <c r="B545" s="4"/>
      <c r="C545" s="4"/>
      <c r="D545" s="4"/>
      <c r="E545" s="4"/>
      <c r="F545" s="4"/>
    </row>
    <row r="546" spans="1:6" ht="15.75" x14ac:dyDescent="0.3">
      <c r="A546" s="4"/>
      <c r="B546" s="4"/>
      <c r="C546" s="4"/>
      <c r="D546" s="4"/>
      <c r="E546" s="4"/>
      <c r="F546" s="4"/>
    </row>
    <row r="547" spans="1:6" ht="15.75" x14ac:dyDescent="0.3">
      <c r="A547" s="4"/>
      <c r="B547" s="4"/>
      <c r="C547" s="4"/>
      <c r="D547" s="4"/>
      <c r="E547" s="4"/>
      <c r="F547" s="4"/>
    </row>
    <row r="548" spans="1:6" ht="15.75" x14ac:dyDescent="0.3">
      <c r="A548" s="4"/>
      <c r="B548" s="4"/>
      <c r="C548" s="4"/>
      <c r="D548" s="4"/>
      <c r="E548" s="4"/>
      <c r="F548" s="4"/>
    </row>
    <row r="549" spans="1:6" ht="15.75" x14ac:dyDescent="0.3">
      <c r="A549" s="4"/>
      <c r="B549" s="4"/>
      <c r="C549" s="4"/>
      <c r="D549" s="4"/>
      <c r="E549" s="4"/>
      <c r="F549" s="4"/>
    </row>
    <row r="550" spans="1:6" ht="15.75" x14ac:dyDescent="0.3">
      <c r="A550" s="4"/>
      <c r="B550" s="4"/>
      <c r="C550" s="4"/>
      <c r="D550" s="4"/>
      <c r="E550" s="4"/>
      <c r="F550" s="4"/>
    </row>
    <row r="551" spans="1:6" ht="15.75" x14ac:dyDescent="0.3">
      <c r="A551" s="4"/>
      <c r="B551" s="4"/>
      <c r="C551" s="4"/>
      <c r="D551" s="4"/>
      <c r="E551" s="4"/>
      <c r="F551" s="4"/>
    </row>
    <row r="552" spans="1:6" ht="15.75" x14ac:dyDescent="0.3">
      <c r="A552" s="4"/>
      <c r="B552" s="4"/>
      <c r="C552" s="4"/>
      <c r="D552" s="4"/>
      <c r="E552" s="4"/>
      <c r="F552" s="4"/>
    </row>
    <row r="553" spans="1:6" ht="15.75" x14ac:dyDescent="0.3">
      <c r="A553" s="4"/>
      <c r="B553" s="4"/>
      <c r="C553" s="4"/>
      <c r="D553" s="4"/>
      <c r="E553" s="4"/>
      <c r="F553" s="4"/>
    </row>
    <row r="554" spans="1:6" ht="15.75" x14ac:dyDescent="0.3">
      <c r="A554" s="4"/>
      <c r="B554" s="4"/>
      <c r="C554" s="4"/>
      <c r="D554" s="4"/>
      <c r="E554" s="4"/>
      <c r="F554" s="4"/>
    </row>
    <row r="555" spans="1:6" ht="15.75" x14ac:dyDescent="0.3">
      <c r="A555" s="4"/>
      <c r="B555" s="4"/>
      <c r="C555" s="4"/>
      <c r="D555" s="4"/>
      <c r="E555" s="4"/>
      <c r="F555" s="4"/>
    </row>
    <row r="556" spans="1:6" ht="15.75" x14ac:dyDescent="0.3">
      <c r="A556" s="4"/>
      <c r="B556" s="4"/>
      <c r="C556" s="4"/>
      <c r="D556" s="4"/>
      <c r="E556" s="4"/>
      <c r="F556" s="4"/>
    </row>
    <row r="557" spans="1:6" ht="15.75" x14ac:dyDescent="0.3">
      <c r="A557" s="4"/>
      <c r="B557" s="4"/>
      <c r="C557" s="4"/>
      <c r="D557" s="4"/>
      <c r="E557" s="4"/>
      <c r="F557" s="4"/>
    </row>
    <row r="558" spans="1:6" ht="15.75" x14ac:dyDescent="0.3">
      <c r="A558" s="4"/>
      <c r="B558" s="4"/>
      <c r="C558" s="4"/>
      <c r="D558" s="4"/>
      <c r="E558" s="4"/>
      <c r="F558" s="4"/>
    </row>
    <row r="559" spans="1:6" ht="15.75" x14ac:dyDescent="0.3">
      <c r="A559" s="4"/>
      <c r="B559" s="4"/>
      <c r="C559" s="4"/>
      <c r="D559" s="4"/>
      <c r="E559" s="4"/>
      <c r="F559" s="4"/>
    </row>
    <row r="560" spans="1:6" ht="15.75" x14ac:dyDescent="0.3">
      <c r="A560" s="4"/>
      <c r="B560" s="4"/>
      <c r="C560" s="4"/>
      <c r="D560" s="4"/>
      <c r="E560" s="4"/>
      <c r="F560" s="4"/>
    </row>
    <row r="561" spans="1:6" ht="15.75" x14ac:dyDescent="0.3">
      <c r="A561" s="4"/>
      <c r="B561" s="4"/>
      <c r="C561" s="4"/>
      <c r="D561" s="4"/>
      <c r="E561" s="4"/>
      <c r="F561" s="4"/>
    </row>
    <row r="562" spans="1:6" ht="15.75" x14ac:dyDescent="0.3">
      <c r="A562" s="4"/>
      <c r="B562" s="4"/>
      <c r="C562" s="4"/>
      <c r="D562" s="4"/>
      <c r="E562" s="4"/>
      <c r="F562" s="4"/>
    </row>
    <row r="563" spans="1:6" ht="15.75" x14ac:dyDescent="0.3">
      <c r="A563" s="4"/>
      <c r="B563" s="4"/>
      <c r="C563" s="4"/>
      <c r="D563" s="4"/>
      <c r="E563" s="4"/>
      <c r="F563" s="4"/>
    </row>
    <row r="564" spans="1:6" ht="15.75" x14ac:dyDescent="0.3">
      <c r="A564" s="4"/>
      <c r="B564" s="4"/>
      <c r="C564" s="4"/>
      <c r="D564" s="4"/>
      <c r="E564" s="4"/>
      <c r="F564" s="4"/>
    </row>
    <row r="565" spans="1:6" ht="15.75" x14ac:dyDescent="0.3">
      <c r="A565" s="4"/>
      <c r="B565" s="4"/>
      <c r="C565" s="4"/>
      <c r="D565" s="4"/>
      <c r="E565" s="4"/>
      <c r="F565" s="4"/>
    </row>
    <row r="566" spans="1:6" ht="15.75" x14ac:dyDescent="0.3">
      <c r="A566" s="4"/>
      <c r="B566" s="4"/>
      <c r="C566" s="4"/>
      <c r="D566" s="4"/>
      <c r="E566" s="4"/>
      <c r="F566" s="4"/>
    </row>
    <row r="567" spans="1:6" ht="15.75" x14ac:dyDescent="0.3">
      <c r="A567" s="4"/>
      <c r="B567" s="4"/>
      <c r="C567" s="4"/>
      <c r="D567" s="4"/>
      <c r="E567" s="4"/>
      <c r="F567" s="4"/>
    </row>
    <row r="568" spans="1:6" ht="15.75" x14ac:dyDescent="0.3">
      <c r="A568" s="4"/>
      <c r="B568" s="4"/>
      <c r="C568" s="4"/>
      <c r="D568" s="4"/>
      <c r="E568" s="4"/>
      <c r="F568" s="4"/>
    </row>
    <row r="569" spans="1:6" ht="15.75" x14ac:dyDescent="0.3">
      <c r="A569" s="4"/>
      <c r="B569" s="4"/>
      <c r="C569" s="4"/>
      <c r="D569" s="4"/>
      <c r="E569" s="4"/>
      <c r="F569" s="4"/>
    </row>
    <row r="570" spans="1:6" ht="15.75" x14ac:dyDescent="0.3">
      <c r="A570" s="4"/>
      <c r="B570" s="4"/>
      <c r="C570" s="4"/>
      <c r="D570" s="4"/>
      <c r="E570" s="4"/>
      <c r="F570" s="4"/>
    </row>
    <row r="571" spans="1:6" ht="15.75" x14ac:dyDescent="0.3">
      <c r="A571" s="4"/>
      <c r="B571" s="4"/>
      <c r="C571" s="4"/>
      <c r="D571" s="4"/>
      <c r="E571" s="4"/>
      <c r="F571" s="4"/>
    </row>
    <row r="572" spans="1:6" ht="15.75" x14ac:dyDescent="0.3">
      <c r="A572" s="4"/>
      <c r="B572" s="4"/>
      <c r="C572" s="4"/>
      <c r="D572" s="4"/>
      <c r="E572" s="4"/>
      <c r="F572" s="4"/>
    </row>
    <row r="573" spans="1:6" ht="15.75" x14ac:dyDescent="0.3">
      <c r="A573" s="4"/>
      <c r="B573" s="4"/>
      <c r="C573" s="4"/>
      <c r="D573" s="4"/>
      <c r="E573" s="4"/>
      <c r="F573" s="4"/>
    </row>
    <row r="574" spans="1:6" ht="15.75" x14ac:dyDescent="0.3">
      <c r="A574" s="4"/>
      <c r="B574" s="4"/>
      <c r="C574" s="4"/>
      <c r="D574" s="4"/>
      <c r="E574" s="4"/>
      <c r="F574" s="4"/>
    </row>
    <row r="575" spans="1:6" ht="15.75" x14ac:dyDescent="0.3">
      <c r="A575" s="4"/>
      <c r="B575" s="4"/>
      <c r="C575" s="4"/>
      <c r="D575" s="4"/>
      <c r="E575" s="4"/>
      <c r="F575" s="4"/>
    </row>
    <row r="576" spans="1:6" ht="15.75" x14ac:dyDescent="0.3">
      <c r="A576" s="4"/>
      <c r="B576" s="4"/>
      <c r="C576" s="4"/>
      <c r="D576" s="4"/>
      <c r="E576" s="4"/>
      <c r="F576" s="4"/>
    </row>
    <row r="577" spans="1:6" ht="15.75" x14ac:dyDescent="0.3">
      <c r="A577" s="4"/>
      <c r="B577" s="4"/>
      <c r="C577" s="4"/>
      <c r="D577" s="4"/>
      <c r="E577" s="4"/>
      <c r="F577" s="4"/>
    </row>
    <row r="578" spans="1:6" ht="15.75" x14ac:dyDescent="0.3">
      <c r="A578" s="4"/>
      <c r="B578" s="4"/>
      <c r="C578" s="4"/>
      <c r="D578" s="4"/>
      <c r="E578" s="4"/>
      <c r="F578" s="4"/>
    </row>
    <row r="579" spans="1:6" ht="15.75" x14ac:dyDescent="0.3">
      <c r="A579" s="4"/>
      <c r="B579" s="4"/>
      <c r="C579" s="4"/>
      <c r="D579" s="4"/>
      <c r="E579" s="4"/>
      <c r="F579" s="4"/>
    </row>
    <row r="580" spans="1:6" ht="15.75" x14ac:dyDescent="0.3">
      <c r="A580" s="4"/>
      <c r="B580" s="4"/>
      <c r="C580" s="4"/>
      <c r="D580" s="4"/>
      <c r="E580" s="4"/>
      <c r="F580" s="4"/>
    </row>
    <row r="581" spans="1:6" ht="15.75" x14ac:dyDescent="0.3">
      <c r="A581" s="4"/>
      <c r="B581" s="4"/>
      <c r="C581" s="4"/>
      <c r="D581" s="4"/>
      <c r="E581" s="4"/>
      <c r="F581" s="4"/>
    </row>
    <row r="582" spans="1:6" ht="15.75" x14ac:dyDescent="0.3">
      <c r="A582" s="4"/>
      <c r="B582" s="4"/>
      <c r="C582" s="4"/>
      <c r="D582" s="4"/>
      <c r="E582" s="4"/>
      <c r="F582" s="4"/>
    </row>
    <row r="583" spans="1:6" ht="15.75" x14ac:dyDescent="0.3">
      <c r="A583" s="4"/>
      <c r="B583" s="4"/>
      <c r="C583" s="4"/>
      <c r="D583" s="4"/>
      <c r="E583" s="4"/>
      <c r="F583" s="4"/>
    </row>
    <row r="584" spans="1:6" ht="15.75" x14ac:dyDescent="0.3">
      <c r="A584" s="4"/>
      <c r="B584" s="4"/>
      <c r="C584" s="4"/>
      <c r="D584" s="4"/>
      <c r="E584" s="4"/>
      <c r="F584" s="4"/>
    </row>
    <row r="585" spans="1:6" ht="15.75" x14ac:dyDescent="0.3">
      <c r="A585" s="4"/>
      <c r="B585" s="4"/>
      <c r="C585" s="4"/>
      <c r="D585" s="4"/>
      <c r="E585" s="4"/>
      <c r="F585" s="4"/>
    </row>
    <row r="586" spans="1:6" ht="15.75" x14ac:dyDescent="0.3">
      <c r="A586" s="4"/>
      <c r="B586" s="4"/>
      <c r="C586" s="4"/>
      <c r="D586" s="4"/>
      <c r="E586" s="4"/>
      <c r="F586" s="4"/>
    </row>
    <row r="587" spans="1:6" ht="15.75" x14ac:dyDescent="0.3">
      <c r="A587" s="4"/>
      <c r="B587" s="4"/>
      <c r="C587" s="4"/>
      <c r="D587" s="4"/>
      <c r="E587" s="4"/>
      <c r="F587" s="4"/>
    </row>
    <row r="588" spans="1:6" ht="15.75" x14ac:dyDescent="0.3">
      <c r="A588" s="4"/>
      <c r="B588" s="4"/>
      <c r="C588" s="4"/>
      <c r="D588" s="4"/>
      <c r="E588" s="4"/>
      <c r="F588" s="4"/>
    </row>
    <row r="589" spans="1:6" ht="15.75" x14ac:dyDescent="0.3">
      <c r="A589" s="4"/>
      <c r="B589" s="4"/>
      <c r="C589" s="4"/>
      <c r="D589" s="4"/>
      <c r="E589" s="4"/>
      <c r="F589" s="4"/>
    </row>
    <row r="590" spans="1:6" ht="15.75" x14ac:dyDescent="0.3">
      <c r="A590" s="4"/>
      <c r="B590" s="4"/>
      <c r="C590" s="4"/>
      <c r="D590" s="4"/>
      <c r="E590" s="4"/>
      <c r="F590" s="4"/>
    </row>
    <row r="591" spans="1:6" ht="15.75" x14ac:dyDescent="0.3">
      <c r="A591" s="4"/>
      <c r="B591" s="4"/>
      <c r="C591" s="4"/>
      <c r="D591" s="4"/>
      <c r="E591" s="4"/>
      <c r="F591" s="4"/>
    </row>
    <row r="592" spans="1:6" ht="15.75" x14ac:dyDescent="0.3">
      <c r="A592" s="4"/>
      <c r="B592" s="4"/>
      <c r="C592" s="4"/>
      <c r="D592" s="4"/>
      <c r="E592" s="4"/>
      <c r="F592" s="4"/>
    </row>
    <row r="593" spans="1:6" ht="15.75" x14ac:dyDescent="0.3">
      <c r="A593" s="4"/>
      <c r="B593" s="4"/>
      <c r="C593" s="4"/>
      <c r="D593" s="4"/>
      <c r="E593" s="4"/>
      <c r="F593" s="4"/>
    </row>
    <row r="594" spans="1:6" ht="15.75" x14ac:dyDescent="0.3">
      <c r="A594" s="4"/>
      <c r="B594" s="4"/>
      <c r="C594" s="4"/>
      <c r="D594" s="4"/>
      <c r="E594" s="4"/>
      <c r="F594" s="4"/>
    </row>
    <row r="595" spans="1:6" ht="15.75" x14ac:dyDescent="0.3">
      <c r="A595" s="4"/>
      <c r="B595" s="4"/>
      <c r="C595" s="4"/>
      <c r="D595" s="4"/>
      <c r="E595" s="4"/>
      <c r="F595" s="4"/>
    </row>
    <row r="596" spans="1:6" ht="15.75" x14ac:dyDescent="0.3">
      <c r="A596" s="4"/>
      <c r="B596" s="4"/>
      <c r="C596" s="4"/>
      <c r="D596" s="4"/>
      <c r="E596" s="4"/>
      <c r="F596" s="4"/>
    </row>
    <row r="597" spans="1:6" ht="15.75" x14ac:dyDescent="0.3">
      <c r="A597" s="4"/>
      <c r="B597" s="4"/>
      <c r="C597" s="4"/>
      <c r="D597" s="4"/>
      <c r="E597" s="4"/>
      <c r="F597" s="4"/>
    </row>
    <row r="598" spans="1:6" ht="15.75" x14ac:dyDescent="0.3">
      <c r="A598" s="4"/>
      <c r="B598" s="4"/>
      <c r="C598" s="4"/>
      <c r="D598" s="4"/>
      <c r="E598" s="4"/>
      <c r="F598" s="4"/>
    </row>
    <row r="599" spans="1:6" ht="15.75" x14ac:dyDescent="0.3">
      <c r="A599" s="4"/>
      <c r="B599" s="4"/>
      <c r="C599" s="4"/>
      <c r="D599" s="4"/>
      <c r="E599" s="4"/>
      <c r="F599" s="4"/>
    </row>
    <row r="600" spans="1:6" ht="15.75" x14ac:dyDescent="0.3">
      <c r="A600" s="4"/>
      <c r="B600" s="4"/>
      <c r="C600" s="4"/>
      <c r="D600" s="4"/>
      <c r="E600" s="4"/>
      <c r="F600" s="4"/>
    </row>
    <row r="601" spans="1:6" ht="15.75" x14ac:dyDescent="0.3">
      <c r="A601" s="4"/>
      <c r="B601" s="4"/>
      <c r="C601" s="4"/>
      <c r="D601" s="4"/>
      <c r="E601" s="4"/>
      <c r="F601" s="4"/>
    </row>
    <row r="602" spans="1:6" ht="15.75" x14ac:dyDescent="0.3">
      <c r="A602" s="4"/>
      <c r="B602" s="4"/>
      <c r="C602" s="4"/>
      <c r="D602" s="4"/>
      <c r="E602" s="4"/>
      <c r="F602" s="4"/>
    </row>
    <row r="603" spans="1:6" ht="15.75" x14ac:dyDescent="0.3">
      <c r="A603" s="4"/>
      <c r="B603" s="4"/>
      <c r="C603" s="4"/>
      <c r="D603" s="4"/>
      <c r="E603" s="4"/>
      <c r="F603" s="4"/>
    </row>
    <row r="604" spans="1:6" ht="15.75" x14ac:dyDescent="0.3">
      <c r="A604" s="4"/>
      <c r="B604" s="4"/>
      <c r="C604" s="4"/>
      <c r="D604" s="4"/>
      <c r="E604" s="4"/>
      <c r="F604" s="4"/>
    </row>
    <row r="605" spans="1:6" ht="15.75" x14ac:dyDescent="0.3">
      <c r="A605" s="4"/>
      <c r="B605" s="4"/>
      <c r="C605" s="4"/>
      <c r="D605" s="4"/>
      <c r="E605" s="4"/>
      <c r="F605" s="4"/>
    </row>
    <row r="606" spans="1:6" ht="15.75" x14ac:dyDescent="0.3">
      <c r="A606" s="4"/>
      <c r="B606" s="4"/>
      <c r="C606" s="4"/>
      <c r="D606" s="4"/>
      <c r="E606" s="4"/>
      <c r="F606" s="4"/>
    </row>
    <row r="607" spans="1:6" ht="15.75" x14ac:dyDescent="0.3">
      <c r="A607" s="4"/>
      <c r="B607" s="4"/>
      <c r="C607" s="4"/>
      <c r="D607" s="4"/>
      <c r="E607" s="4"/>
      <c r="F607" s="4"/>
    </row>
    <row r="608" spans="1:6" ht="15.75" x14ac:dyDescent="0.3">
      <c r="A608" s="4"/>
      <c r="B608" s="4"/>
      <c r="C608" s="4"/>
      <c r="D608" s="4"/>
      <c r="E608" s="4"/>
      <c r="F608" s="4"/>
    </row>
    <row r="609" spans="1:6" ht="15.75" x14ac:dyDescent="0.3">
      <c r="A609" s="4"/>
      <c r="B609" s="4"/>
      <c r="C609" s="4"/>
      <c r="D609" s="4"/>
      <c r="E609" s="4"/>
      <c r="F609" s="4"/>
    </row>
    <row r="610" spans="1:6" ht="15.75" x14ac:dyDescent="0.3">
      <c r="A610" s="4"/>
      <c r="B610" s="4"/>
      <c r="C610" s="4"/>
      <c r="D610" s="4"/>
      <c r="E610" s="4"/>
      <c r="F610" s="4"/>
    </row>
    <row r="611" spans="1:6" ht="15.75" x14ac:dyDescent="0.3">
      <c r="A611" s="4"/>
      <c r="B611" s="4"/>
      <c r="C611" s="4"/>
      <c r="D611" s="4"/>
      <c r="E611" s="4"/>
      <c r="F611" s="4"/>
    </row>
    <row r="612" spans="1:6" ht="15.75" x14ac:dyDescent="0.3">
      <c r="A612" s="4"/>
      <c r="B612" s="4"/>
      <c r="C612" s="4"/>
      <c r="D612" s="4"/>
      <c r="E612" s="4"/>
      <c r="F612" s="4"/>
    </row>
    <row r="613" spans="1:6" ht="15.75" x14ac:dyDescent="0.3">
      <c r="A613" s="4"/>
      <c r="B613" s="4"/>
      <c r="C613" s="4"/>
      <c r="D613" s="4"/>
      <c r="E613" s="4"/>
      <c r="F613" s="4"/>
    </row>
    <row r="614" spans="1:6" ht="15.75" x14ac:dyDescent="0.3">
      <c r="A614" s="4"/>
      <c r="B614" s="4"/>
      <c r="C614" s="4"/>
      <c r="D614" s="4"/>
      <c r="E614" s="4"/>
      <c r="F614" s="4"/>
    </row>
    <row r="615" spans="1:6" ht="15.75" x14ac:dyDescent="0.3">
      <c r="A615" s="4"/>
      <c r="B615" s="4"/>
      <c r="C615" s="4"/>
      <c r="D615" s="4"/>
      <c r="E615" s="4"/>
      <c r="F615" s="4"/>
    </row>
    <row r="616" spans="1:6" ht="15.75" x14ac:dyDescent="0.3">
      <c r="A616" s="4"/>
      <c r="B616" s="4"/>
      <c r="C616" s="4"/>
      <c r="D616" s="4"/>
      <c r="E616" s="4"/>
      <c r="F616" s="4"/>
    </row>
    <row r="617" spans="1:6" ht="15.75" x14ac:dyDescent="0.3">
      <c r="A617" s="4"/>
      <c r="B617" s="4"/>
      <c r="C617" s="4"/>
      <c r="D617" s="4"/>
      <c r="E617" s="4"/>
      <c r="F617" s="4"/>
    </row>
    <row r="618" spans="1:6" ht="15.75" x14ac:dyDescent="0.3">
      <c r="A618" s="4"/>
      <c r="B618" s="4"/>
      <c r="C618" s="4"/>
      <c r="D618" s="4"/>
      <c r="E618" s="4"/>
      <c r="F618" s="4"/>
    </row>
    <row r="619" spans="1:6" ht="15.75" x14ac:dyDescent="0.3">
      <c r="A619" s="4"/>
      <c r="B619" s="4"/>
      <c r="C619" s="4"/>
      <c r="D619" s="4"/>
      <c r="E619" s="4"/>
      <c r="F619" s="4"/>
    </row>
    <row r="620" spans="1:6" ht="15.75" x14ac:dyDescent="0.3">
      <c r="A620" s="4"/>
      <c r="B620" s="4"/>
      <c r="C620" s="4"/>
      <c r="D620" s="4"/>
      <c r="E620" s="4"/>
      <c r="F620" s="4"/>
    </row>
    <row r="621" spans="1:6" ht="15.75" x14ac:dyDescent="0.3">
      <c r="A621" s="4"/>
      <c r="B621" s="4"/>
      <c r="C621" s="4"/>
      <c r="D621" s="4"/>
      <c r="E621" s="4"/>
      <c r="F621" s="4"/>
    </row>
    <row r="622" spans="1:6" ht="15.75" x14ac:dyDescent="0.3">
      <c r="A622" s="4"/>
      <c r="B622" s="4"/>
      <c r="C622" s="4"/>
      <c r="D622" s="4"/>
      <c r="E622" s="4"/>
      <c r="F622" s="4"/>
    </row>
    <row r="623" spans="1:6" ht="15.75" x14ac:dyDescent="0.3">
      <c r="A623" s="4"/>
      <c r="B623" s="4"/>
      <c r="C623" s="4"/>
      <c r="D623" s="4"/>
      <c r="E623" s="4"/>
      <c r="F623" s="4"/>
    </row>
    <row r="624" spans="1:6" ht="15.75" x14ac:dyDescent="0.3">
      <c r="A624" s="4"/>
      <c r="B624" s="4"/>
      <c r="C624" s="4"/>
      <c r="D624" s="4"/>
      <c r="E624" s="4"/>
      <c r="F624" s="4"/>
    </row>
    <row r="625" spans="1:6" ht="15.75" x14ac:dyDescent="0.3">
      <c r="A625" s="4"/>
      <c r="B625" s="4"/>
      <c r="C625" s="4"/>
      <c r="D625" s="4"/>
      <c r="E625" s="4"/>
      <c r="F625" s="4"/>
    </row>
    <row r="626" spans="1:6" ht="15.75" x14ac:dyDescent="0.3">
      <c r="A626" s="4"/>
      <c r="B626" s="4"/>
      <c r="C626" s="4"/>
      <c r="D626" s="4"/>
      <c r="E626" s="4"/>
      <c r="F626" s="4"/>
    </row>
    <row r="627" spans="1:6" ht="15.75" x14ac:dyDescent="0.3">
      <c r="A627" s="4"/>
      <c r="B627" s="4"/>
      <c r="C627" s="4"/>
      <c r="D627" s="4"/>
      <c r="E627" s="4"/>
      <c r="F627" s="4"/>
    </row>
    <row r="628" spans="1:6" ht="15.75" x14ac:dyDescent="0.3">
      <c r="A628" s="4"/>
      <c r="B628" s="4"/>
      <c r="C628" s="4"/>
      <c r="D628" s="4"/>
      <c r="E628" s="4"/>
      <c r="F628" s="4"/>
    </row>
    <row r="629" spans="1:6" ht="15.75" x14ac:dyDescent="0.3">
      <c r="A629" s="4"/>
      <c r="B629" s="4"/>
      <c r="C629" s="4"/>
      <c r="D629" s="4"/>
      <c r="E629" s="4"/>
      <c r="F629" s="4"/>
    </row>
    <row r="630" spans="1:6" ht="15.75" x14ac:dyDescent="0.3">
      <c r="A630" s="4"/>
      <c r="B630" s="4"/>
      <c r="C630" s="4"/>
      <c r="D630" s="4"/>
      <c r="E630" s="4"/>
      <c r="F630" s="4"/>
    </row>
    <row r="631" spans="1:6" ht="15.75" x14ac:dyDescent="0.3">
      <c r="A631" s="4"/>
      <c r="B631" s="4"/>
      <c r="C631" s="4"/>
      <c r="D631" s="4"/>
      <c r="E631" s="4"/>
      <c r="F631" s="4"/>
    </row>
    <row r="632" spans="1:6" ht="15.75" x14ac:dyDescent="0.3">
      <c r="A632" s="4"/>
      <c r="B632" s="4"/>
      <c r="C632" s="4"/>
      <c r="D632" s="4"/>
      <c r="E632" s="4"/>
      <c r="F632" s="4"/>
    </row>
    <row r="633" spans="1:6" ht="15.75" x14ac:dyDescent="0.3">
      <c r="A633" s="4"/>
      <c r="B633" s="4"/>
      <c r="C633" s="4"/>
      <c r="D633" s="4"/>
      <c r="E633" s="4"/>
      <c r="F633" s="4"/>
    </row>
    <row r="634" spans="1:6" ht="15.75" x14ac:dyDescent="0.3">
      <c r="A634" s="4"/>
      <c r="B634" s="4"/>
      <c r="C634" s="4"/>
      <c r="D634" s="4"/>
      <c r="E634" s="4"/>
      <c r="F634" s="4"/>
    </row>
    <row r="635" spans="1:6" ht="15.75" x14ac:dyDescent="0.3">
      <c r="A635" s="4"/>
      <c r="B635" s="4"/>
      <c r="C635" s="4"/>
      <c r="D635" s="4"/>
      <c r="E635" s="4"/>
      <c r="F635" s="4"/>
    </row>
    <row r="636" spans="1:6" ht="15.75" x14ac:dyDescent="0.3">
      <c r="A636" s="4"/>
      <c r="B636" s="4"/>
      <c r="C636" s="4"/>
      <c r="D636" s="4"/>
      <c r="E636" s="4"/>
      <c r="F636" s="4"/>
    </row>
    <row r="637" spans="1:6" ht="15.75" x14ac:dyDescent="0.3">
      <c r="A637" s="4"/>
      <c r="B637" s="4"/>
      <c r="C637" s="4"/>
      <c r="D637" s="4"/>
      <c r="E637" s="4"/>
      <c r="F637" s="4"/>
    </row>
    <row r="638" spans="1:6" ht="15.75" x14ac:dyDescent="0.3">
      <c r="A638" s="4"/>
      <c r="B638" s="4"/>
      <c r="C638" s="4"/>
      <c r="D638" s="4"/>
      <c r="E638" s="4"/>
      <c r="F638" s="4"/>
    </row>
    <row r="639" spans="1:6" ht="15.75" x14ac:dyDescent="0.3">
      <c r="A639" s="4"/>
      <c r="B639" s="4"/>
      <c r="C639" s="4"/>
      <c r="D639" s="4"/>
      <c r="E639" s="4"/>
      <c r="F639" s="4"/>
    </row>
    <row r="640" spans="1:6" ht="15.75" x14ac:dyDescent="0.3">
      <c r="A640" s="4"/>
      <c r="B640" s="4"/>
      <c r="C640" s="4"/>
      <c r="D640" s="4"/>
      <c r="E640" s="4"/>
      <c r="F640" s="4"/>
    </row>
    <row r="641" spans="1:6" ht="15.75" x14ac:dyDescent="0.3">
      <c r="A641" s="4"/>
      <c r="B641" s="4"/>
      <c r="C641" s="4"/>
      <c r="D641" s="4"/>
      <c r="E641" s="4"/>
      <c r="F641" s="4"/>
    </row>
    <row r="642" spans="1:6" ht="15.75" x14ac:dyDescent="0.3">
      <c r="A642" s="4"/>
      <c r="B642" s="4"/>
      <c r="C642" s="4"/>
      <c r="D642" s="4"/>
      <c r="E642" s="4"/>
      <c r="F642" s="4"/>
    </row>
    <row r="643" spans="1:6" ht="15.75" x14ac:dyDescent="0.3">
      <c r="A643" s="4"/>
      <c r="B643" s="4"/>
      <c r="C643" s="4"/>
      <c r="D643" s="4"/>
      <c r="E643" s="4"/>
      <c r="F643" s="4"/>
    </row>
    <row r="644" spans="1:6" ht="15.75" x14ac:dyDescent="0.3">
      <c r="A644" s="4"/>
      <c r="B644" s="4"/>
      <c r="C644" s="4"/>
      <c r="D644" s="4"/>
      <c r="E644" s="4"/>
      <c r="F644" s="4"/>
    </row>
    <row r="645" spans="1:6" ht="15.75" x14ac:dyDescent="0.3">
      <c r="A645" s="4"/>
      <c r="B645" s="4"/>
      <c r="C645" s="4"/>
      <c r="D645" s="4"/>
      <c r="E645" s="4"/>
      <c r="F645" s="4"/>
    </row>
    <row r="646" spans="1:6" ht="15.75" x14ac:dyDescent="0.3">
      <c r="A646" s="4"/>
      <c r="B646" s="4"/>
      <c r="C646" s="4"/>
      <c r="D646" s="4"/>
      <c r="E646" s="4"/>
      <c r="F646" s="4"/>
    </row>
    <row r="647" spans="1:6" ht="15.75" x14ac:dyDescent="0.3">
      <c r="A647" s="4"/>
      <c r="B647" s="4"/>
      <c r="C647" s="4"/>
      <c r="D647" s="4"/>
      <c r="E647" s="4"/>
      <c r="F647" s="4"/>
    </row>
    <row r="648" spans="1:6" ht="15.75" x14ac:dyDescent="0.3">
      <c r="A648" s="4"/>
      <c r="B648" s="4"/>
      <c r="C648" s="4"/>
      <c r="D648" s="4"/>
      <c r="E648" s="4"/>
      <c r="F648" s="4"/>
    </row>
    <row r="649" spans="1:6" ht="15.75" x14ac:dyDescent="0.3">
      <c r="A649" s="4"/>
      <c r="B649" s="4"/>
      <c r="C649" s="4"/>
      <c r="D649" s="4"/>
      <c r="E649" s="4"/>
      <c r="F649" s="4"/>
    </row>
    <row r="650" spans="1:6" ht="15.75" x14ac:dyDescent="0.3">
      <c r="A650" s="4"/>
      <c r="B650" s="4"/>
      <c r="C650" s="4"/>
      <c r="D650" s="4"/>
      <c r="E650" s="4"/>
      <c r="F650" s="4"/>
    </row>
    <row r="651" spans="1:6" ht="15.75" x14ac:dyDescent="0.3">
      <c r="A651" s="4"/>
      <c r="B651" s="4"/>
      <c r="C651" s="4"/>
      <c r="D651" s="4"/>
      <c r="E651" s="4"/>
      <c r="F651" s="4"/>
    </row>
    <row r="652" spans="1:6" ht="15.75" x14ac:dyDescent="0.3">
      <c r="A652" s="4"/>
      <c r="B652" s="4"/>
      <c r="C652" s="4"/>
      <c r="D652" s="4"/>
      <c r="E652" s="4"/>
      <c r="F652" s="4"/>
    </row>
    <row r="653" spans="1:6" ht="15.75" x14ac:dyDescent="0.3">
      <c r="A653" s="4"/>
      <c r="B653" s="4"/>
      <c r="C653" s="4"/>
      <c r="D653" s="4"/>
      <c r="E653" s="4"/>
      <c r="F653" s="4"/>
    </row>
    <row r="654" spans="1:6" ht="15.75" x14ac:dyDescent="0.3">
      <c r="A654" s="4"/>
      <c r="B654" s="4"/>
      <c r="C654" s="4"/>
      <c r="D654" s="4"/>
      <c r="E654" s="4"/>
      <c r="F654" s="4"/>
    </row>
    <row r="655" spans="1:6" ht="15.75" x14ac:dyDescent="0.3">
      <c r="A655" s="4"/>
      <c r="B655" s="4"/>
      <c r="C655" s="4"/>
      <c r="D655" s="4"/>
      <c r="E655" s="4"/>
      <c r="F655" s="4"/>
    </row>
    <row r="656" spans="1:6" ht="15.75" x14ac:dyDescent="0.3">
      <c r="A656" s="4"/>
      <c r="B656" s="4"/>
      <c r="C656" s="4"/>
      <c r="D656" s="4"/>
      <c r="E656" s="4"/>
      <c r="F656" s="4"/>
    </row>
    <row r="657" spans="1:6" ht="15.75" x14ac:dyDescent="0.3">
      <c r="A657" s="4"/>
      <c r="B657" s="4"/>
      <c r="C657" s="4"/>
      <c r="D657" s="4"/>
      <c r="E657" s="4"/>
      <c r="F657" s="4"/>
    </row>
    <row r="658" spans="1:6" ht="15.75" x14ac:dyDescent="0.3">
      <c r="A658" s="4"/>
      <c r="B658" s="4"/>
      <c r="C658" s="4"/>
      <c r="D658" s="4"/>
      <c r="E658" s="4"/>
      <c r="F658" s="4"/>
    </row>
    <row r="659" spans="1:6" ht="15.75" x14ac:dyDescent="0.3">
      <c r="A659" s="4"/>
      <c r="B659" s="4"/>
      <c r="C659" s="4"/>
      <c r="D659" s="4"/>
      <c r="E659" s="4"/>
      <c r="F659" s="4"/>
    </row>
    <row r="660" spans="1:6" ht="15.75" x14ac:dyDescent="0.3">
      <c r="A660" s="4"/>
      <c r="B660" s="4"/>
      <c r="C660" s="4"/>
      <c r="D660" s="4"/>
      <c r="E660" s="4"/>
      <c r="F660" s="4"/>
    </row>
    <row r="661" spans="1:6" ht="15.75" x14ac:dyDescent="0.3">
      <c r="A661" s="4"/>
      <c r="B661" s="4"/>
      <c r="C661" s="4"/>
      <c r="D661" s="4"/>
      <c r="E661" s="4"/>
      <c r="F661" s="4"/>
    </row>
    <row r="662" spans="1:6" ht="15.75" x14ac:dyDescent="0.3">
      <c r="A662" s="4"/>
      <c r="B662" s="4"/>
      <c r="C662" s="4"/>
      <c r="D662" s="4"/>
      <c r="E662" s="4"/>
      <c r="F662" s="4"/>
    </row>
    <row r="663" spans="1:6" ht="15.75" x14ac:dyDescent="0.3">
      <c r="A663" s="4"/>
      <c r="B663" s="4"/>
      <c r="C663" s="4"/>
      <c r="D663" s="4"/>
      <c r="E663" s="4"/>
      <c r="F663" s="4"/>
    </row>
    <row r="664" spans="1:6" ht="15.75" x14ac:dyDescent="0.3">
      <c r="A664" s="4"/>
      <c r="B664" s="4"/>
      <c r="C664" s="4"/>
      <c r="D664" s="4"/>
      <c r="E664" s="4"/>
      <c r="F664" s="4"/>
    </row>
    <row r="665" spans="1:6" ht="15.75" x14ac:dyDescent="0.3">
      <c r="A665" s="4"/>
      <c r="B665" s="4"/>
      <c r="C665" s="4"/>
      <c r="D665" s="4"/>
      <c r="E665" s="4"/>
      <c r="F665" s="4"/>
    </row>
    <row r="666" spans="1:6" ht="15.75" x14ac:dyDescent="0.3">
      <c r="A666" s="4"/>
      <c r="B666" s="4"/>
      <c r="C666" s="4"/>
      <c r="D666" s="4"/>
      <c r="E666" s="4"/>
      <c r="F666" s="4"/>
    </row>
    <row r="667" spans="1:6" ht="15.75" x14ac:dyDescent="0.3">
      <c r="A667" s="4"/>
      <c r="B667" s="4"/>
      <c r="C667" s="4"/>
      <c r="D667" s="4"/>
      <c r="E667" s="4"/>
      <c r="F667" s="4"/>
    </row>
    <row r="668" spans="1:6" ht="15.75" x14ac:dyDescent="0.3">
      <c r="A668" s="4"/>
      <c r="B668" s="4"/>
      <c r="C668" s="4"/>
      <c r="D668" s="4"/>
      <c r="E668" s="4"/>
      <c r="F668" s="4"/>
    </row>
    <row r="669" spans="1:6" ht="15.75" x14ac:dyDescent="0.3">
      <c r="A669" s="4"/>
      <c r="B669" s="4"/>
      <c r="C669" s="4"/>
      <c r="D669" s="4"/>
      <c r="E669" s="4"/>
      <c r="F669" s="4"/>
    </row>
    <row r="670" spans="1:6" ht="15.75" x14ac:dyDescent="0.3">
      <c r="A670" s="4"/>
      <c r="B670" s="4"/>
      <c r="C670" s="4"/>
      <c r="D670" s="4"/>
      <c r="E670" s="4"/>
      <c r="F670" s="4"/>
    </row>
    <row r="671" spans="1:6" ht="15.75" x14ac:dyDescent="0.3">
      <c r="A671" s="4"/>
      <c r="B671" s="4"/>
      <c r="C671" s="4"/>
      <c r="D671" s="4"/>
      <c r="E671" s="4"/>
      <c r="F671" s="4"/>
    </row>
    <row r="672" spans="1:6" ht="15.75" x14ac:dyDescent="0.3">
      <c r="A672" s="4"/>
      <c r="B672" s="4"/>
      <c r="C672" s="4"/>
      <c r="D672" s="4"/>
      <c r="E672" s="4"/>
      <c r="F672" s="4"/>
    </row>
    <row r="673" spans="1:6" ht="15.75" x14ac:dyDescent="0.3">
      <c r="A673" s="4"/>
      <c r="B673" s="4"/>
      <c r="C673" s="4"/>
      <c r="D673" s="4"/>
      <c r="E673" s="4"/>
      <c r="F673" s="4"/>
    </row>
    <row r="674" spans="1:6" ht="15.75" x14ac:dyDescent="0.3">
      <c r="A674" s="4"/>
      <c r="B674" s="4"/>
      <c r="C674" s="4"/>
      <c r="D674" s="4"/>
      <c r="E674" s="4"/>
      <c r="F674" s="4"/>
    </row>
    <row r="675" spans="1:6" ht="15.75" x14ac:dyDescent="0.3">
      <c r="A675" s="4"/>
      <c r="B675" s="4"/>
      <c r="C675" s="4"/>
      <c r="D675" s="4"/>
      <c r="E675" s="4"/>
      <c r="F675" s="4"/>
    </row>
    <row r="676" spans="1:6" ht="15.75" x14ac:dyDescent="0.3">
      <c r="A676" s="4"/>
      <c r="B676" s="4"/>
      <c r="C676" s="4"/>
      <c r="D676" s="4"/>
      <c r="E676" s="4"/>
      <c r="F676" s="4"/>
    </row>
    <row r="677" spans="1:6" ht="15.75" x14ac:dyDescent="0.3">
      <c r="A677" s="4"/>
      <c r="B677" s="4"/>
      <c r="C677" s="4"/>
      <c r="D677" s="4"/>
      <c r="E677" s="4"/>
      <c r="F677" s="4"/>
    </row>
    <row r="678" spans="1:6" ht="15.75" x14ac:dyDescent="0.3">
      <c r="A678" s="4"/>
      <c r="B678" s="4"/>
      <c r="C678" s="4"/>
      <c r="D678" s="4"/>
      <c r="E678" s="4"/>
      <c r="F678" s="4"/>
    </row>
    <row r="679" spans="1:6" ht="15.75" x14ac:dyDescent="0.3">
      <c r="A679" s="4"/>
      <c r="B679" s="4"/>
      <c r="C679" s="4"/>
      <c r="D679" s="4"/>
      <c r="E679" s="4"/>
      <c r="F679" s="4"/>
    </row>
    <row r="680" spans="1:6" ht="15.75" x14ac:dyDescent="0.3">
      <c r="A680" s="4"/>
      <c r="B680" s="4"/>
      <c r="C680" s="4"/>
      <c r="D680" s="4"/>
      <c r="E680" s="4"/>
      <c r="F680" s="4"/>
    </row>
    <row r="681" spans="1:6" ht="15.75" x14ac:dyDescent="0.3">
      <c r="A681" s="4"/>
      <c r="B681" s="4"/>
      <c r="C681" s="4"/>
      <c r="D681" s="4"/>
      <c r="E681" s="4"/>
      <c r="F681" s="4"/>
    </row>
    <row r="682" spans="1:6" ht="15.75" x14ac:dyDescent="0.3">
      <c r="A682" s="4"/>
      <c r="B682" s="4"/>
      <c r="C682" s="4"/>
      <c r="D682" s="4"/>
      <c r="E682" s="4"/>
      <c r="F682" s="4"/>
    </row>
    <row r="683" spans="1:6" ht="15.75" x14ac:dyDescent="0.3">
      <c r="A683" s="4"/>
      <c r="B683" s="4"/>
      <c r="C683" s="4"/>
      <c r="D683" s="4"/>
      <c r="E683" s="4"/>
      <c r="F683" s="4"/>
    </row>
    <row r="684" spans="1:6" ht="15.75" x14ac:dyDescent="0.3">
      <c r="A684" s="4"/>
      <c r="B684" s="4"/>
      <c r="C684" s="4"/>
      <c r="D684" s="4"/>
      <c r="E684" s="4"/>
      <c r="F684" s="4"/>
    </row>
    <row r="685" spans="1:6" ht="15.75" x14ac:dyDescent="0.3">
      <c r="A685" s="4"/>
      <c r="B685" s="4"/>
      <c r="C685" s="4"/>
      <c r="D685" s="4"/>
      <c r="E685" s="4"/>
      <c r="F685" s="4"/>
    </row>
    <row r="686" spans="1:6" ht="15.75" x14ac:dyDescent="0.3">
      <c r="A686" s="4"/>
      <c r="B686" s="4"/>
      <c r="C686" s="4"/>
      <c r="D686" s="4"/>
      <c r="E686" s="4"/>
      <c r="F686" s="4"/>
    </row>
    <row r="687" spans="1:6" ht="15.75" x14ac:dyDescent="0.3">
      <c r="A687" s="4"/>
      <c r="B687" s="4"/>
      <c r="C687" s="4"/>
      <c r="D687" s="4"/>
      <c r="E687" s="4"/>
      <c r="F687" s="4"/>
    </row>
    <row r="688" spans="1:6" ht="15.75" x14ac:dyDescent="0.3">
      <c r="A688" s="4"/>
      <c r="B688" s="4"/>
      <c r="C688" s="4"/>
      <c r="D688" s="4"/>
      <c r="E688" s="4"/>
      <c r="F688" s="4"/>
    </row>
    <row r="689" spans="1:6" ht="15.75" x14ac:dyDescent="0.3">
      <c r="A689" s="4"/>
      <c r="B689" s="4"/>
      <c r="C689" s="4"/>
      <c r="D689" s="4"/>
      <c r="E689" s="4"/>
      <c r="F689" s="4"/>
    </row>
    <row r="690" spans="1:6" ht="15.75" x14ac:dyDescent="0.3">
      <c r="A690" s="4"/>
      <c r="B690" s="4"/>
      <c r="C690" s="4"/>
      <c r="D690" s="4"/>
      <c r="E690" s="4"/>
      <c r="F690" s="4"/>
    </row>
    <row r="691" spans="1:6" ht="15.75" x14ac:dyDescent="0.3">
      <c r="A691" s="4"/>
      <c r="B691" s="4"/>
      <c r="C691" s="4"/>
      <c r="D691" s="4"/>
      <c r="E691" s="4"/>
      <c r="F691" s="4"/>
    </row>
    <row r="692" spans="1:6" ht="15.75" x14ac:dyDescent="0.3">
      <c r="A692" s="4"/>
      <c r="B692" s="4"/>
      <c r="C692" s="4"/>
      <c r="D692" s="4"/>
      <c r="E692" s="4"/>
      <c r="F692" s="4"/>
    </row>
    <row r="693" spans="1:6" ht="15.75" x14ac:dyDescent="0.3">
      <c r="A693" s="4"/>
      <c r="B693" s="4"/>
      <c r="C693" s="4"/>
      <c r="D693" s="4"/>
      <c r="E693" s="4"/>
      <c r="F693" s="4"/>
    </row>
    <row r="694" spans="1:6" ht="15.75" x14ac:dyDescent="0.3">
      <c r="A694" s="4"/>
      <c r="B694" s="4"/>
      <c r="C694" s="4"/>
      <c r="D694" s="4"/>
      <c r="E694" s="4"/>
      <c r="F694" s="4"/>
    </row>
    <row r="695" spans="1:6" ht="15.75" x14ac:dyDescent="0.3">
      <c r="A695" s="4"/>
      <c r="B695" s="4"/>
      <c r="C695" s="4"/>
      <c r="D695" s="4"/>
      <c r="E695" s="4"/>
      <c r="F695" s="4"/>
    </row>
    <row r="696" spans="1:6" ht="15.75" x14ac:dyDescent="0.3">
      <c r="A696" s="4"/>
      <c r="B696" s="4"/>
      <c r="C696" s="4"/>
      <c r="D696" s="4"/>
      <c r="E696" s="4"/>
      <c r="F696" s="4"/>
    </row>
    <row r="697" spans="1:6" ht="15.75" x14ac:dyDescent="0.3">
      <c r="A697" s="4"/>
      <c r="B697" s="4"/>
      <c r="C697" s="4"/>
      <c r="D697" s="4"/>
      <c r="E697" s="4"/>
      <c r="F697" s="4"/>
    </row>
    <row r="698" spans="1:6" ht="15.75" x14ac:dyDescent="0.3">
      <c r="A698" s="4"/>
      <c r="B698" s="4"/>
      <c r="C698" s="4"/>
      <c r="D698" s="4"/>
      <c r="E698" s="4"/>
      <c r="F698" s="4"/>
    </row>
    <row r="699" spans="1:6" ht="15.75" x14ac:dyDescent="0.3">
      <c r="A699" s="4"/>
      <c r="B699" s="4"/>
      <c r="C699" s="4"/>
      <c r="D699" s="4"/>
      <c r="E699" s="4"/>
      <c r="F699" s="4"/>
    </row>
    <row r="700" spans="1:6" ht="15.75" x14ac:dyDescent="0.3">
      <c r="A700" s="4"/>
      <c r="B700" s="4"/>
      <c r="C700" s="4"/>
      <c r="D700" s="4"/>
      <c r="E700" s="4"/>
      <c r="F700" s="4"/>
    </row>
    <row r="701" spans="1:6" ht="15.75" x14ac:dyDescent="0.3">
      <c r="A701" s="4"/>
      <c r="B701" s="4"/>
      <c r="C701" s="4"/>
      <c r="D701" s="4"/>
      <c r="E701" s="4"/>
      <c r="F701" s="4"/>
    </row>
    <row r="702" spans="1:6" ht="15.75" x14ac:dyDescent="0.3">
      <c r="A702" s="4"/>
      <c r="B702" s="4"/>
      <c r="C702" s="4"/>
      <c r="D702" s="4"/>
      <c r="E702" s="4"/>
      <c r="F702" s="4"/>
    </row>
    <row r="703" spans="1:6" ht="15.75" x14ac:dyDescent="0.3">
      <c r="A703" s="4"/>
      <c r="B703" s="4"/>
      <c r="C703" s="4"/>
      <c r="D703" s="4"/>
      <c r="E703" s="4"/>
      <c r="F703" s="4"/>
    </row>
    <row r="704" spans="1:6" ht="15.75" x14ac:dyDescent="0.3">
      <c r="A704" s="4"/>
      <c r="B704" s="4"/>
      <c r="C704" s="4"/>
      <c r="D704" s="4"/>
      <c r="E704" s="4"/>
      <c r="F704" s="4"/>
    </row>
    <row r="705" spans="1:6" ht="15.75" x14ac:dyDescent="0.3">
      <c r="A705" s="4"/>
      <c r="B705" s="4"/>
      <c r="C705" s="4"/>
      <c r="D705" s="4"/>
      <c r="E705" s="4"/>
      <c r="F705" s="4"/>
    </row>
    <row r="706" spans="1:6" ht="15.75" x14ac:dyDescent="0.3">
      <c r="A706" s="4"/>
      <c r="B706" s="4"/>
      <c r="C706" s="4"/>
      <c r="D706" s="4"/>
      <c r="E706" s="4"/>
      <c r="F706" s="4"/>
    </row>
    <row r="707" spans="1:6" ht="15.75" x14ac:dyDescent="0.3">
      <c r="A707" s="4"/>
      <c r="B707" s="4"/>
      <c r="C707" s="4"/>
      <c r="D707" s="4"/>
      <c r="E707" s="4"/>
      <c r="F707" s="4"/>
    </row>
    <row r="708" spans="1:6" ht="15.75" x14ac:dyDescent="0.3">
      <c r="A708" s="4"/>
      <c r="B708" s="4"/>
      <c r="C708" s="4"/>
      <c r="D708" s="4"/>
      <c r="E708" s="4"/>
      <c r="F708" s="4"/>
    </row>
    <row r="709" spans="1:6" ht="15.75" x14ac:dyDescent="0.3">
      <c r="A709" s="4"/>
      <c r="B709" s="4"/>
      <c r="C709" s="4"/>
      <c r="D709" s="4"/>
      <c r="E709" s="4"/>
      <c r="F709" s="4"/>
    </row>
    <row r="710" spans="1:6" ht="15.75" x14ac:dyDescent="0.3">
      <c r="A710" s="4"/>
      <c r="B710" s="4"/>
      <c r="C710" s="4"/>
      <c r="D710" s="4"/>
      <c r="E710" s="4"/>
      <c r="F710" s="4"/>
    </row>
    <row r="711" spans="1:6" ht="15.75" x14ac:dyDescent="0.3">
      <c r="A711" s="4"/>
      <c r="B711" s="4"/>
      <c r="C711" s="4"/>
      <c r="D711" s="4"/>
      <c r="E711" s="4"/>
      <c r="F711" s="4"/>
    </row>
    <row r="712" spans="1:6" ht="15.75" x14ac:dyDescent="0.3">
      <c r="A712" s="4"/>
      <c r="B712" s="4"/>
      <c r="C712" s="4"/>
      <c r="D712" s="4"/>
      <c r="E712" s="4"/>
      <c r="F712" s="4"/>
    </row>
    <row r="713" spans="1:6" ht="15.75" x14ac:dyDescent="0.3">
      <c r="A713" s="4"/>
      <c r="B713" s="4"/>
      <c r="C713" s="4"/>
      <c r="D713" s="4"/>
      <c r="E713" s="4"/>
      <c r="F713" s="4"/>
    </row>
    <row r="714" spans="1:6" ht="15.75" x14ac:dyDescent="0.3">
      <c r="A714" s="4"/>
      <c r="B714" s="4"/>
      <c r="C714" s="4"/>
      <c r="D714" s="4"/>
      <c r="E714" s="4"/>
      <c r="F714" s="4"/>
    </row>
    <row r="715" spans="1:6" ht="15.75" x14ac:dyDescent="0.3">
      <c r="A715" s="4"/>
      <c r="B715" s="4"/>
      <c r="C715" s="4"/>
      <c r="D715" s="4"/>
      <c r="E715" s="4"/>
      <c r="F715" s="4"/>
    </row>
    <row r="716" spans="1:6" ht="15.75" x14ac:dyDescent="0.3">
      <c r="A716" s="4"/>
      <c r="B716" s="4"/>
      <c r="C716" s="4"/>
      <c r="D716" s="4"/>
      <c r="E716" s="4"/>
      <c r="F716" s="4"/>
    </row>
    <row r="717" spans="1:6" ht="15.75" x14ac:dyDescent="0.3">
      <c r="A717" s="4"/>
      <c r="B717" s="4"/>
      <c r="C717" s="4"/>
      <c r="D717" s="4"/>
      <c r="E717" s="4"/>
      <c r="F717" s="4"/>
    </row>
    <row r="718" spans="1:6" ht="15.75" x14ac:dyDescent="0.3">
      <c r="A718" s="4"/>
      <c r="B718" s="4"/>
      <c r="C718" s="4"/>
      <c r="D718" s="4"/>
      <c r="E718" s="4"/>
      <c r="F718" s="4"/>
    </row>
    <row r="719" spans="1:6" ht="15.75" x14ac:dyDescent="0.3">
      <c r="A719" s="4"/>
      <c r="B719" s="4"/>
      <c r="C719" s="4"/>
      <c r="D719" s="4"/>
      <c r="E719" s="4"/>
      <c r="F719" s="4"/>
    </row>
    <row r="720" spans="1:6" ht="15.75" x14ac:dyDescent="0.3">
      <c r="A720" s="4"/>
      <c r="B720" s="4"/>
      <c r="C720" s="4"/>
      <c r="D720" s="4"/>
      <c r="E720" s="4"/>
      <c r="F720" s="4"/>
    </row>
    <row r="721" spans="1:6" ht="15.75" x14ac:dyDescent="0.3">
      <c r="A721" s="4"/>
      <c r="B721" s="4"/>
      <c r="C721" s="4"/>
      <c r="D721" s="4"/>
      <c r="E721" s="4"/>
      <c r="F721" s="4"/>
    </row>
    <row r="722" spans="1:6" ht="15.75" x14ac:dyDescent="0.3">
      <c r="A722" s="4"/>
      <c r="B722" s="4"/>
      <c r="C722" s="4"/>
      <c r="D722" s="4"/>
      <c r="E722" s="4"/>
      <c r="F722" s="4"/>
    </row>
    <row r="723" spans="1:6" ht="15.75" x14ac:dyDescent="0.3">
      <c r="A723" s="4"/>
      <c r="B723" s="4"/>
      <c r="C723" s="4"/>
      <c r="D723" s="4"/>
      <c r="E723" s="4"/>
      <c r="F723" s="4"/>
    </row>
    <row r="724" spans="1:6" ht="15.75" x14ac:dyDescent="0.3">
      <c r="A724" s="4"/>
      <c r="B724" s="4"/>
      <c r="C724" s="4"/>
      <c r="D724" s="4"/>
      <c r="E724" s="4"/>
      <c r="F724" s="4"/>
    </row>
    <row r="725" spans="1:6" ht="15.75" x14ac:dyDescent="0.3">
      <c r="A725" s="4"/>
      <c r="B725" s="4"/>
      <c r="C725" s="4"/>
      <c r="D725" s="4"/>
      <c r="E725" s="4"/>
      <c r="F725" s="4"/>
    </row>
    <row r="726" spans="1:6" ht="15.75" x14ac:dyDescent="0.3">
      <c r="A726" s="4"/>
      <c r="B726" s="4"/>
      <c r="C726" s="4"/>
      <c r="D726" s="4"/>
      <c r="E726" s="4"/>
      <c r="F726" s="4"/>
    </row>
    <row r="727" spans="1:6" ht="15.75" x14ac:dyDescent="0.3">
      <c r="A727" s="4"/>
      <c r="B727" s="4"/>
      <c r="C727" s="4"/>
      <c r="D727" s="4"/>
      <c r="E727" s="4"/>
      <c r="F727" s="4"/>
    </row>
    <row r="728" spans="1:6" ht="15.75" x14ac:dyDescent="0.3">
      <c r="A728" s="4"/>
      <c r="B728" s="4"/>
      <c r="C728" s="4"/>
      <c r="D728" s="4"/>
      <c r="E728" s="4"/>
      <c r="F728" s="4"/>
    </row>
    <row r="729" spans="1:6" ht="15.75" x14ac:dyDescent="0.3">
      <c r="A729" s="4"/>
      <c r="B729" s="4"/>
      <c r="C729" s="4"/>
      <c r="D729" s="4"/>
      <c r="E729" s="4"/>
      <c r="F729" s="4"/>
    </row>
    <row r="730" spans="1:6" ht="15.75" x14ac:dyDescent="0.3">
      <c r="A730" s="4"/>
      <c r="B730" s="4"/>
      <c r="C730" s="4"/>
      <c r="D730" s="4"/>
      <c r="E730" s="4"/>
      <c r="F730" s="4"/>
    </row>
    <row r="731" spans="1:6" ht="15.75" x14ac:dyDescent="0.3">
      <c r="A731" s="4"/>
      <c r="B731" s="4"/>
      <c r="C731" s="4"/>
      <c r="D731" s="4"/>
      <c r="E731" s="4"/>
      <c r="F731" s="4"/>
    </row>
    <row r="732" spans="1:6" ht="15.75" x14ac:dyDescent="0.3">
      <c r="A732" s="4"/>
      <c r="B732" s="4"/>
      <c r="C732" s="4"/>
      <c r="D732" s="4"/>
      <c r="E732" s="4"/>
      <c r="F732" s="4"/>
    </row>
    <row r="733" spans="1:6" ht="15.75" x14ac:dyDescent="0.3">
      <c r="A733" s="4"/>
      <c r="B733" s="4"/>
      <c r="C733" s="4"/>
      <c r="D733" s="4"/>
      <c r="E733" s="4"/>
      <c r="F733" s="4"/>
    </row>
    <row r="734" spans="1:6" ht="15.75" x14ac:dyDescent="0.3">
      <c r="A734" s="4"/>
      <c r="B734" s="4"/>
      <c r="C734" s="4"/>
      <c r="D734" s="4"/>
      <c r="E734" s="4"/>
      <c r="F734" s="4"/>
    </row>
    <row r="735" spans="1:6" ht="15.75" x14ac:dyDescent="0.3">
      <c r="A735" s="4"/>
      <c r="B735" s="4"/>
      <c r="C735" s="4"/>
      <c r="D735" s="4"/>
      <c r="E735" s="4"/>
      <c r="F735" s="4"/>
    </row>
    <row r="736" spans="1:6" ht="15.75" x14ac:dyDescent="0.3">
      <c r="A736" s="4"/>
      <c r="B736" s="4"/>
      <c r="C736" s="4"/>
      <c r="D736" s="4"/>
      <c r="E736" s="4"/>
      <c r="F736" s="4"/>
    </row>
    <row r="737" spans="1:6" ht="15.75" x14ac:dyDescent="0.3">
      <c r="A737" s="4"/>
      <c r="B737" s="4"/>
      <c r="C737" s="4"/>
      <c r="D737" s="4"/>
      <c r="E737" s="4"/>
      <c r="F737" s="4"/>
    </row>
    <row r="738" spans="1:6" ht="15.75" x14ac:dyDescent="0.3">
      <c r="A738" s="4"/>
      <c r="B738" s="4"/>
      <c r="C738" s="4"/>
      <c r="D738" s="4"/>
      <c r="E738" s="4"/>
      <c r="F738" s="4"/>
    </row>
    <row r="739" spans="1:6" ht="15.75" x14ac:dyDescent="0.3">
      <c r="A739" s="4"/>
      <c r="B739" s="4"/>
      <c r="C739" s="4"/>
      <c r="D739" s="4"/>
      <c r="E739" s="4"/>
      <c r="F739" s="4"/>
    </row>
    <row r="740" spans="1:6" ht="15.75" x14ac:dyDescent="0.3">
      <c r="A740" s="4"/>
      <c r="B740" s="4"/>
      <c r="C740" s="4"/>
      <c r="D740" s="4"/>
      <c r="E740" s="4"/>
      <c r="F740" s="4"/>
    </row>
    <row r="741" spans="1:6" ht="15.75" x14ac:dyDescent="0.3">
      <c r="A741" s="4"/>
      <c r="B741" s="4"/>
      <c r="C741" s="4"/>
      <c r="D741" s="4"/>
      <c r="E741" s="4"/>
      <c r="F741" s="4"/>
    </row>
    <row r="742" spans="1:6" ht="15.75" x14ac:dyDescent="0.3">
      <c r="A742" s="4"/>
      <c r="B742" s="4"/>
      <c r="C742" s="4"/>
      <c r="D742" s="4"/>
      <c r="E742" s="4"/>
      <c r="F742" s="4"/>
    </row>
    <row r="743" spans="1:6" ht="15.75" x14ac:dyDescent="0.3">
      <c r="A743" s="4"/>
      <c r="B743" s="4"/>
      <c r="C743" s="4"/>
      <c r="D743" s="4"/>
      <c r="E743" s="4"/>
      <c r="F743" s="4"/>
    </row>
    <row r="744" spans="1:6" ht="15.75" x14ac:dyDescent="0.3">
      <c r="A744" s="4"/>
      <c r="B744" s="4"/>
      <c r="C744" s="4"/>
      <c r="D744" s="4"/>
      <c r="E744" s="4"/>
      <c r="F744" s="4"/>
    </row>
    <row r="745" spans="1:6" ht="15.75" x14ac:dyDescent="0.3">
      <c r="A745" s="4"/>
      <c r="B745" s="4"/>
      <c r="C745" s="4"/>
      <c r="D745" s="4"/>
      <c r="E745" s="4"/>
      <c r="F745" s="4"/>
    </row>
    <row r="746" spans="1:6" ht="15.75" x14ac:dyDescent="0.3">
      <c r="A746" s="4"/>
      <c r="B746" s="4"/>
      <c r="C746" s="4"/>
      <c r="D746" s="4"/>
      <c r="E746" s="4"/>
      <c r="F746" s="4"/>
    </row>
    <row r="747" spans="1:6" ht="15.75" x14ac:dyDescent="0.3">
      <c r="A747" s="4"/>
      <c r="B747" s="4"/>
      <c r="C747" s="4"/>
      <c r="D747" s="4"/>
      <c r="E747" s="4"/>
      <c r="F747" s="4"/>
    </row>
    <row r="748" spans="1:6" ht="15.75" x14ac:dyDescent="0.3">
      <c r="A748" s="4"/>
      <c r="B748" s="4"/>
      <c r="C748" s="4"/>
      <c r="D748" s="4"/>
      <c r="E748" s="4"/>
      <c r="F748" s="4"/>
    </row>
    <row r="749" spans="1:6" ht="15.75" x14ac:dyDescent="0.3">
      <c r="A749" s="4"/>
      <c r="B749" s="4"/>
      <c r="C749" s="4"/>
      <c r="D749" s="4"/>
      <c r="E749" s="4"/>
      <c r="F749" s="4"/>
    </row>
    <row r="750" spans="1:6" ht="15.75" x14ac:dyDescent="0.3">
      <c r="A750" s="4"/>
      <c r="B750" s="4"/>
      <c r="C750" s="4"/>
      <c r="D750" s="4"/>
      <c r="E750" s="4"/>
      <c r="F750" s="4"/>
    </row>
    <row r="751" spans="1:6" ht="15.75" x14ac:dyDescent="0.3">
      <c r="A751" s="4"/>
      <c r="B751" s="4"/>
      <c r="C751" s="4"/>
      <c r="D751" s="4"/>
      <c r="E751" s="4"/>
      <c r="F751" s="4"/>
    </row>
    <row r="752" spans="1:6" ht="15.75" x14ac:dyDescent="0.3">
      <c r="A752" s="4"/>
      <c r="B752" s="4"/>
      <c r="C752" s="4"/>
      <c r="D752" s="4"/>
      <c r="E752" s="4"/>
      <c r="F752" s="4"/>
    </row>
    <row r="753" spans="1:6" ht="15.75" x14ac:dyDescent="0.3">
      <c r="A753" s="4"/>
      <c r="B753" s="4"/>
      <c r="C753" s="4"/>
      <c r="D753" s="4"/>
      <c r="E753" s="4"/>
      <c r="F753" s="4"/>
    </row>
    <row r="754" spans="1:6" ht="15.75" x14ac:dyDescent="0.3">
      <c r="A754" s="4"/>
      <c r="B754" s="4"/>
      <c r="C754" s="4"/>
      <c r="D754" s="4"/>
      <c r="E754" s="4"/>
      <c r="F754" s="4"/>
    </row>
    <row r="755" spans="1:6" ht="15.75" x14ac:dyDescent="0.3">
      <c r="A755" s="4"/>
      <c r="B755" s="4"/>
      <c r="C755" s="4"/>
      <c r="D755" s="4"/>
      <c r="E755" s="4"/>
      <c r="F755" s="4"/>
    </row>
    <row r="756" spans="1:6" ht="15.75" x14ac:dyDescent="0.3">
      <c r="A756" s="4"/>
      <c r="B756" s="4"/>
      <c r="C756" s="4"/>
      <c r="D756" s="4"/>
      <c r="E756" s="4"/>
      <c r="F756" s="4"/>
    </row>
    <row r="757" spans="1:6" ht="15.75" x14ac:dyDescent="0.3">
      <c r="A757" s="4"/>
      <c r="B757" s="4"/>
      <c r="C757" s="4"/>
      <c r="D757" s="4"/>
      <c r="E757" s="4"/>
      <c r="F757" s="4"/>
    </row>
    <row r="758" spans="1:6" ht="15.75" x14ac:dyDescent="0.3">
      <c r="A758" s="4"/>
      <c r="B758" s="4"/>
      <c r="C758" s="4"/>
      <c r="D758" s="4"/>
      <c r="E758" s="4"/>
      <c r="F758" s="4"/>
    </row>
    <row r="759" spans="1:6" ht="15.75" x14ac:dyDescent="0.3">
      <c r="A759" s="4"/>
      <c r="B759" s="4"/>
      <c r="C759" s="4"/>
      <c r="D759" s="4"/>
      <c r="E759" s="4"/>
      <c r="F759" s="4"/>
    </row>
    <row r="760" spans="1:6" ht="15.75" x14ac:dyDescent="0.3">
      <c r="A760" s="4"/>
      <c r="B760" s="4"/>
      <c r="C760" s="4"/>
      <c r="D760" s="4"/>
      <c r="E760" s="4"/>
      <c r="F760" s="4"/>
    </row>
    <row r="761" spans="1:6" ht="15.75" x14ac:dyDescent="0.3">
      <c r="A761" s="4"/>
      <c r="B761" s="4"/>
      <c r="C761" s="4"/>
      <c r="D761" s="4"/>
      <c r="E761" s="4"/>
      <c r="F761" s="4"/>
    </row>
    <row r="762" spans="1:6" ht="15.75" x14ac:dyDescent="0.3">
      <c r="A762" s="4"/>
      <c r="B762" s="4"/>
      <c r="C762" s="4"/>
      <c r="D762" s="4"/>
      <c r="E762" s="4"/>
      <c r="F762" s="4"/>
    </row>
    <row r="763" spans="1:6" ht="15.75" x14ac:dyDescent="0.3">
      <c r="A763" s="4"/>
      <c r="B763" s="4"/>
      <c r="C763" s="4"/>
      <c r="D763" s="4"/>
      <c r="E763" s="4"/>
      <c r="F763" s="4"/>
    </row>
    <row r="764" spans="1:6" ht="15.75" x14ac:dyDescent="0.3">
      <c r="A764" s="4"/>
      <c r="B764" s="4"/>
      <c r="C764" s="4"/>
      <c r="D764" s="4"/>
      <c r="E764" s="4"/>
      <c r="F764" s="4"/>
    </row>
    <row r="765" spans="1:6" ht="15.75" x14ac:dyDescent="0.3">
      <c r="A765" s="4"/>
      <c r="B765" s="4"/>
      <c r="C765" s="4"/>
      <c r="D765" s="4"/>
      <c r="E765" s="4"/>
      <c r="F765" s="4"/>
    </row>
    <row r="766" spans="1:6" ht="15.75" x14ac:dyDescent="0.3">
      <c r="A766" s="4"/>
      <c r="B766" s="4"/>
      <c r="C766" s="4"/>
      <c r="D766" s="4"/>
      <c r="E766" s="4"/>
      <c r="F766" s="4"/>
    </row>
    <row r="767" spans="1:6" ht="15.75" x14ac:dyDescent="0.3">
      <c r="A767" s="4"/>
      <c r="B767" s="4"/>
      <c r="C767" s="4"/>
      <c r="D767" s="4"/>
      <c r="E767" s="4"/>
      <c r="F767" s="4"/>
    </row>
    <row r="768" spans="1:6" ht="15.75" x14ac:dyDescent="0.3">
      <c r="A768" s="4"/>
      <c r="B768" s="4"/>
      <c r="C768" s="4"/>
      <c r="D768" s="4"/>
      <c r="E768" s="4"/>
      <c r="F768" s="4"/>
    </row>
    <row r="769" spans="1:6" ht="15.75" x14ac:dyDescent="0.3">
      <c r="A769" s="4"/>
      <c r="B769" s="4"/>
      <c r="C769" s="4"/>
      <c r="D769" s="4"/>
      <c r="E769" s="4"/>
      <c r="F769" s="4"/>
    </row>
    <row r="770" spans="1:6" ht="15.75" x14ac:dyDescent="0.3">
      <c r="A770" s="4"/>
      <c r="B770" s="4"/>
      <c r="C770" s="4"/>
      <c r="D770" s="4"/>
      <c r="E770" s="4"/>
      <c r="F770" s="4"/>
    </row>
    <row r="771" spans="1:6" ht="15.75" x14ac:dyDescent="0.3">
      <c r="A771" s="4"/>
      <c r="B771" s="4"/>
      <c r="C771" s="4"/>
      <c r="D771" s="4"/>
      <c r="E771" s="4"/>
      <c r="F771" s="4"/>
    </row>
    <row r="772" spans="1:6" ht="15.75" x14ac:dyDescent="0.3">
      <c r="A772" s="4"/>
      <c r="B772" s="4"/>
      <c r="C772" s="4"/>
      <c r="D772" s="4"/>
      <c r="E772" s="4"/>
      <c r="F772" s="4"/>
    </row>
    <row r="773" spans="1:6" ht="15.75" x14ac:dyDescent="0.3">
      <c r="A773" s="4"/>
      <c r="B773" s="4"/>
      <c r="C773" s="4"/>
      <c r="D773" s="4"/>
      <c r="E773" s="4"/>
      <c r="F773" s="4"/>
    </row>
    <row r="774" spans="1:6" ht="15.75" x14ac:dyDescent="0.3">
      <c r="A774" s="4"/>
      <c r="B774" s="4"/>
      <c r="C774" s="4"/>
      <c r="D774" s="4"/>
      <c r="E774" s="4"/>
      <c r="F774" s="4"/>
    </row>
    <row r="775" spans="1:6" ht="15.75" x14ac:dyDescent="0.3">
      <c r="A775" s="4"/>
      <c r="B775" s="4"/>
      <c r="C775" s="4"/>
      <c r="D775" s="4"/>
      <c r="E775" s="4"/>
      <c r="F775" s="4"/>
    </row>
    <row r="776" spans="1:6" ht="15.75" x14ac:dyDescent="0.3">
      <c r="A776" s="4"/>
      <c r="B776" s="4"/>
      <c r="C776" s="4"/>
      <c r="D776" s="4"/>
      <c r="E776" s="4"/>
      <c r="F776" s="4"/>
    </row>
    <row r="777" spans="1:6" ht="15.75" x14ac:dyDescent="0.3">
      <c r="A777" s="4"/>
      <c r="B777" s="4"/>
      <c r="C777" s="4"/>
      <c r="D777" s="4"/>
      <c r="E777" s="4"/>
      <c r="F777" s="4"/>
    </row>
    <row r="778" spans="1:6" ht="15.75" x14ac:dyDescent="0.3">
      <c r="A778" s="4"/>
      <c r="B778" s="4"/>
      <c r="C778" s="4"/>
      <c r="D778" s="4"/>
      <c r="E778" s="4"/>
      <c r="F778" s="4"/>
    </row>
    <row r="779" spans="1:6" ht="15.75" x14ac:dyDescent="0.3">
      <c r="A779" s="4"/>
      <c r="B779" s="4"/>
      <c r="C779" s="4"/>
      <c r="D779" s="4"/>
      <c r="E779" s="4"/>
      <c r="F779" s="4"/>
    </row>
    <row r="780" spans="1:6" ht="15.75" x14ac:dyDescent="0.3">
      <c r="A780" s="4"/>
      <c r="B780" s="4"/>
      <c r="C780" s="4"/>
      <c r="D780" s="4"/>
      <c r="E780" s="4"/>
      <c r="F780" s="4"/>
    </row>
    <row r="781" spans="1:6" ht="15.75" x14ac:dyDescent="0.3">
      <c r="A781" s="4"/>
      <c r="B781" s="4"/>
      <c r="C781" s="4"/>
      <c r="D781" s="4"/>
      <c r="E781" s="4"/>
      <c r="F781" s="4"/>
    </row>
    <row r="782" spans="1:6" ht="15.75" x14ac:dyDescent="0.3">
      <c r="A782" s="4"/>
      <c r="B782" s="4"/>
      <c r="C782" s="4"/>
      <c r="D782" s="4"/>
      <c r="E782" s="4"/>
      <c r="F782" s="4"/>
    </row>
    <row r="783" spans="1:6" ht="15.75" x14ac:dyDescent="0.3">
      <c r="A783" s="4"/>
      <c r="B783" s="4"/>
      <c r="C783" s="4"/>
      <c r="D783" s="4"/>
      <c r="E783" s="4"/>
      <c r="F783" s="4"/>
    </row>
    <row r="784" spans="1:6" ht="15.75" x14ac:dyDescent="0.3">
      <c r="A784" s="4"/>
      <c r="B784" s="4"/>
      <c r="C784" s="4"/>
      <c r="D784" s="4"/>
      <c r="E784" s="4"/>
      <c r="F784" s="4"/>
    </row>
    <row r="785" spans="1:6" ht="15.75" x14ac:dyDescent="0.3">
      <c r="A785" s="4"/>
      <c r="B785" s="4"/>
      <c r="C785" s="4"/>
      <c r="D785" s="4"/>
      <c r="E785" s="4"/>
      <c r="F785" s="4"/>
    </row>
    <row r="786" spans="1:6" ht="15.75" x14ac:dyDescent="0.3">
      <c r="A786" s="4"/>
      <c r="B786" s="4"/>
      <c r="C786" s="4"/>
      <c r="D786" s="4"/>
      <c r="E786" s="4"/>
      <c r="F786" s="4"/>
    </row>
    <row r="787" spans="1:6" ht="15.75" x14ac:dyDescent="0.3">
      <c r="A787" s="4"/>
      <c r="B787" s="4"/>
      <c r="C787" s="4"/>
      <c r="D787" s="4"/>
      <c r="E787" s="4"/>
      <c r="F787" s="4"/>
    </row>
    <row r="788" spans="1:6" ht="15.75" x14ac:dyDescent="0.3">
      <c r="A788" s="4"/>
      <c r="B788" s="4"/>
      <c r="C788" s="4"/>
      <c r="D788" s="4"/>
      <c r="E788" s="4"/>
      <c r="F788" s="4"/>
    </row>
    <row r="789" spans="1:6" ht="15.75" x14ac:dyDescent="0.3">
      <c r="A789" s="4"/>
      <c r="B789" s="4"/>
      <c r="C789" s="4"/>
      <c r="D789" s="4"/>
      <c r="E789" s="4"/>
      <c r="F789" s="4"/>
    </row>
    <row r="790" spans="1:6" ht="15.75" x14ac:dyDescent="0.3">
      <c r="A790" s="4"/>
      <c r="B790" s="4"/>
      <c r="C790" s="4"/>
      <c r="D790" s="4"/>
      <c r="E790" s="4"/>
      <c r="F790" s="4"/>
    </row>
    <row r="791" spans="1:6" ht="15.75" x14ac:dyDescent="0.3">
      <c r="A791" s="4"/>
      <c r="B791" s="4"/>
      <c r="C791" s="4"/>
      <c r="D791" s="4"/>
      <c r="E791" s="4"/>
      <c r="F791" s="4"/>
    </row>
    <row r="792" spans="1:6" ht="15.75" x14ac:dyDescent="0.3">
      <c r="A792" s="4"/>
      <c r="B792" s="4"/>
      <c r="C792" s="4"/>
      <c r="D792" s="4"/>
      <c r="E792" s="4"/>
      <c r="F792" s="4"/>
    </row>
    <row r="793" spans="1:6" ht="15.75" x14ac:dyDescent="0.3">
      <c r="A793" s="4"/>
      <c r="B793" s="4"/>
      <c r="C793" s="4"/>
      <c r="D793" s="4"/>
      <c r="E793" s="4"/>
      <c r="F793" s="4"/>
    </row>
    <row r="794" spans="1:6" ht="15.75" x14ac:dyDescent="0.3">
      <c r="A794" s="4"/>
      <c r="B794" s="4"/>
      <c r="C794" s="4"/>
      <c r="D794" s="4"/>
      <c r="E794" s="4"/>
      <c r="F794" s="4"/>
    </row>
    <row r="795" spans="1:6" ht="15.75" x14ac:dyDescent="0.3">
      <c r="A795" s="4"/>
      <c r="B795" s="4"/>
      <c r="C795" s="4"/>
      <c r="D795" s="4"/>
      <c r="E795" s="4"/>
      <c r="F795" s="4"/>
    </row>
    <row r="796" spans="1:6" ht="15.75" x14ac:dyDescent="0.3">
      <c r="A796" s="4"/>
      <c r="B796" s="4"/>
      <c r="C796" s="4"/>
      <c r="D796" s="4"/>
      <c r="E796" s="4"/>
      <c r="F796" s="4"/>
    </row>
    <row r="797" spans="1:6" ht="15.75" x14ac:dyDescent="0.3">
      <c r="A797" s="4"/>
      <c r="B797" s="4"/>
      <c r="C797" s="4"/>
      <c r="D797" s="4"/>
      <c r="E797" s="4"/>
      <c r="F797" s="4"/>
    </row>
    <row r="798" spans="1:6" ht="15.75" x14ac:dyDescent="0.3">
      <c r="A798" s="4"/>
      <c r="B798" s="4"/>
      <c r="C798" s="4"/>
      <c r="D798" s="4"/>
      <c r="E798" s="4"/>
      <c r="F798" s="4"/>
    </row>
    <row r="799" spans="1:6" ht="15.75" x14ac:dyDescent="0.3">
      <c r="A799" s="4"/>
      <c r="B799" s="4"/>
      <c r="C799" s="4"/>
      <c r="D799" s="4"/>
      <c r="E799" s="4"/>
      <c r="F799" s="4"/>
    </row>
    <row r="800" spans="1:6" ht="15.75" x14ac:dyDescent="0.3">
      <c r="A800" s="4"/>
      <c r="B800" s="4"/>
      <c r="C800" s="4"/>
      <c r="D800" s="4"/>
      <c r="E800" s="4"/>
      <c r="F800" s="4"/>
    </row>
    <row r="801" spans="1:6" ht="15.75" x14ac:dyDescent="0.3">
      <c r="A801" s="4"/>
      <c r="B801" s="4"/>
      <c r="C801" s="4"/>
      <c r="D801" s="4"/>
      <c r="E801" s="4"/>
      <c r="F801" s="4"/>
    </row>
    <row r="802" spans="1:6" ht="15.75" x14ac:dyDescent="0.3">
      <c r="A802" s="4"/>
      <c r="B802" s="4"/>
      <c r="C802" s="4"/>
      <c r="D802" s="4"/>
      <c r="E802" s="4"/>
      <c r="F802" s="4"/>
    </row>
    <row r="803" spans="1:6" ht="15.75" x14ac:dyDescent="0.3">
      <c r="A803" s="4"/>
      <c r="B803" s="4"/>
      <c r="C803" s="4"/>
      <c r="D803" s="4"/>
      <c r="E803" s="4"/>
      <c r="F803" s="4"/>
    </row>
    <row r="804" spans="1:6" ht="15.75" x14ac:dyDescent="0.3">
      <c r="A804" s="4"/>
      <c r="B804" s="4"/>
      <c r="C804" s="4"/>
      <c r="D804" s="4"/>
      <c r="E804" s="4"/>
      <c r="F804" s="4"/>
    </row>
    <row r="805" spans="1:6" ht="15.75" x14ac:dyDescent="0.3">
      <c r="A805" s="4"/>
      <c r="B805" s="4"/>
      <c r="C805" s="4"/>
      <c r="D805" s="4"/>
      <c r="E805" s="4"/>
      <c r="F805" s="4"/>
    </row>
    <row r="806" spans="1:6" ht="15.75" x14ac:dyDescent="0.3">
      <c r="A806" s="4"/>
      <c r="B806" s="4"/>
      <c r="C806" s="4"/>
      <c r="D806" s="4"/>
      <c r="E806" s="4"/>
      <c r="F806" s="4"/>
    </row>
    <row r="807" spans="1:6" ht="15.75" x14ac:dyDescent="0.3">
      <c r="A807" s="4"/>
      <c r="B807" s="4"/>
      <c r="C807" s="4"/>
      <c r="D807" s="4"/>
      <c r="E807" s="4"/>
      <c r="F807" s="4"/>
    </row>
    <row r="808" spans="1:6" ht="15.75" x14ac:dyDescent="0.3">
      <c r="A808" s="4"/>
      <c r="B808" s="4"/>
      <c r="C808" s="4"/>
      <c r="D808" s="4"/>
      <c r="E808" s="4"/>
      <c r="F808" s="4"/>
    </row>
    <row r="809" spans="1:6" ht="15.75" x14ac:dyDescent="0.3">
      <c r="A809" s="4"/>
      <c r="B809" s="4"/>
      <c r="C809" s="4"/>
      <c r="D809" s="4"/>
      <c r="E809" s="4"/>
      <c r="F809" s="4"/>
    </row>
    <row r="810" spans="1:6" ht="15.75" x14ac:dyDescent="0.3">
      <c r="A810" s="4"/>
      <c r="B810" s="4"/>
      <c r="C810" s="4"/>
      <c r="D810" s="4"/>
      <c r="E810" s="4"/>
      <c r="F810" s="4"/>
    </row>
    <row r="811" spans="1:6" ht="15.75" x14ac:dyDescent="0.3">
      <c r="A811" s="4"/>
      <c r="B811" s="4"/>
      <c r="C811" s="4"/>
      <c r="D811" s="4"/>
      <c r="E811" s="4"/>
      <c r="F811" s="4"/>
    </row>
    <row r="812" spans="1:6" ht="15.75" x14ac:dyDescent="0.3">
      <c r="A812" s="4"/>
      <c r="B812" s="4"/>
      <c r="C812" s="4"/>
      <c r="D812" s="4"/>
      <c r="E812" s="4"/>
      <c r="F812" s="4"/>
    </row>
    <row r="813" spans="1:6" ht="15.75" x14ac:dyDescent="0.3">
      <c r="A813" s="4"/>
      <c r="B813" s="4"/>
      <c r="C813" s="4"/>
      <c r="D813" s="4"/>
      <c r="E813" s="4"/>
      <c r="F813" s="4"/>
    </row>
    <row r="814" spans="1:6" ht="15.75" x14ac:dyDescent="0.3">
      <c r="A814" s="4"/>
      <c r="B814" s="4"/>
      <c r="C814" s="4"/>
      <c r="D814" s="4"/>
      <c r="E814" s="4"/>
      <c r="F814" s="4"/>
    </row>
    <row r="815" spans="1:6" ht="15.75" x14ac:dyDescent="0.3">
      <c r="A815" s="4"/>
      <c r="B815" s="4"/>
      <c r="C815" s="4"/>
      <c r="D815" s="4"/>
      <c r="E815" s="4"/>
      <c r="F815" s="4"/>
    </row>
    <row r="816" spans="1:6" ht="15.75" x14ac:dyDescent="0.3">
      <c r="A816" s="4"/>
      <c r="B816" s="4"/>
      <c r="C816" s="4"/>
      <c r="D816" s="4"/>
      <c r="E816" s="4"/>
      <c r="F816" s="4"/>
    </row>
    <row r="817" spans="1:6" ht="15.75" x14ac:dyDescent="0.3">
      <c r="A817" s="4"/>
      <c r="B817" s="4"/>
      <c r="C817" s="4"/>
      <c r="D817" s="4"/>
      <c r="E817" s="4"/>
      <c r="F817" s="4"/>
    </row>
    <row r="818" spans="1:6" ht="15.75" x14ac:dyDescent="0.3">
      <c r="A818" s="4"/>
      <c r="B818" s="4"/>
      <c r="C818" s="4"/>
      <c r="D818" s="4"/>
      <c r="E818" s="4"/>
      <c r="F818" s="4"/>
    </row>
    <row r="819" spans="1:6" ht="15.75" x14ac:dyDescent="0.3">
      <c r="A819" s="4"/>
      <c r="B819" s="4"/>
      <c r="C819" s="4"/>
      <c r="D819" s="4"/>
      <c r="E819" s="4"/>
      <c r="F819" s="4"/>
    </row>
    <row r="820" spans="1:6" ht="15.75" x14ac:dyDescent="0.3">
      <c r="A820" s="4"/>
      <c r="B820" s="4"/>
      <c r="C820" s="4"/>
      <c r="D820" s="4"/>
      <c r="E820" s="4"/>
      <c r="F820" s="4"/>
    </row>
    <row r="821" spans="1:6" ht="15.75" x14ac:dyDescent="0.3">
      <c r="A821" s="4"/>
      <c r="B821" s="4"/>
      <c r="C821" s="4"/>
      <c r="D821" s="4"/>
      <c r="E821" s="4"/>
      <c r="F821" s="4"/>
    </row>
    <row r="822" spans="1:6" ht="15.75" x14ac:dyDescent="0.3">
      <c r="A822" s="4"/>
      <c r="B822" s="4"/>
      <c r="C822" s="4"/>
      <c r="D822" s="4"/>
      <c r="E822" s="4"/>
      <c r="F822" s="4"/>
    </row>
    <row r="823" spans="1:6" ht="15.75" x14ac:dyDescent="0.3">
      <c r="A823" s="4"/>
      <c r="B823" s="4"/>
      <c r="C823" s="4"/>
      <c r="D823" s="4"/>
      <c r="E823" s="4"/>
      <c r="F823" s="4"/>
    </row>
    <row r="824" spans="1:6" ht="15.75" x14ac:dyDescent="0.3">
      <c r="A824" s="4"/>
      <c r="B824" s="4"/>
      <c r="C824" s="4"/>
      <c r="D824" s="4"/>
      <c r="E824" s="4"/>
      <c r="F824" s="4"/>
    </row>
    <row r="825" spans="1:6" ht="15.75" x14ac:dyDescent="0.3">
      <c r="A825" s="4"/>
      <c r="B825" s="4"/>
      <c r="C825" s="4"/>
      <c r="D825" s="4"/>
      <c r="E825" s="4"/>
      <c r="F825" s="4"/>
    </row>
    <row r="826" spans="1:6" ht="15.75" x14ac:dyDescent="0.3">
      <c r="A826" s="4"/>
      <c r="B826" s="4"/>
      <c r="C826" s="4"/>
      <c r="D826" s="4"/>
      <c r="E826" s="4"/>
      <c r="F826" s="4"/>
    </row>
    <row r="827" spans="1:6" ht="15.75" x14ac:dyDescent="0.3">
      <c r="A827" s="4"/>
      <c r="B827" s="4"/>
      <c r="C827" s="4"/>
      <c r="D827" s="4"/>
      <c r="E827" s="4"/>
      <c r="F827" s="4"/>
    </row>
    <row r="828" spans="1:6" ht="15.75" x14ac:dyDescent="0.3">
      <c r="A828" s="4"/>
      <c r="B828" s="4"/>
      <c r="C828" s="4"/>
      <c r="D828" s="4"/>
      <c r="E828" s="4"/>
      <c r="F828" s="4"/>
    </row>
    <row r="829" spans="1:6" ht="15.75" x14ac:dyDescent="0.3">
      <c r="A829" s="4"/>
      <c r="B829" s="4"/>
      <c r="C829" s="4"/>
      <c r="D829" s="4"/>
      <c r="E829" s="4"/>
      <c r="F829" s="4"/>
    </row>
    <row r="830" spans="1:6" ht="15.75" x14ac:dyDescent="0.3">
      <c r="A830" s="4"/>
      <c r="B830" s="4"/>
      <c r="C830" s="4"/>
      <c r="D830" s="4"/>
      <c r="E830" s="4"/>
      <c r="F830" s="4"/>
    </row>
    <row r="831" spans="1:6" ht="15.75" x14ac:dyDescent="0.3">
      <c r="A831" s="4"/>
      <c r="B831" s="4"/>
      <c r="C831" s="4"/>
      <c r="D831" s="4"/>
      <c r="E831" s="4"/>
      <c r="F831" s="4"/>
    </row>
    <row r="832" spans="1:6" ht="15.75" x14ac:dyDescent="0.3">
      <c r="A832" s="4"/>
      <c r="B832" s="4"/>
      <c r="C832" s="4"/>
      <c r="D832" s="4"/>
      <c r="E832" s="4"/>
      <c r="F832" s="4"/>
    </row>
    <row r="833" spans="1:6" ht="15.75" x14ac:dyDescent="0.3">
      <c r="A833" s="4"/>
      <c r="B833" s="4"/>
      <c r="C833" s="4"/>
      <c r="D833" s="4"/>
      <c r="E833" s="4"/>
      <c r="F833" s="4"/>
    </row>
    <row r="834" spans="1:6" ht="15.75" x14ac:dyDescent="0.3">
      <c r="A834" s="4"/>
      <c r="B834" s="4"/>
      <c r="C834" s="4"/>
      <c r="D834" s="4"/>
      <c r="E834" s="4"/>
      <c r="F834" s="4"/>
    </row>
    <row r="835" spans="1:6" ht="15.75" x14ac:dyDescent="0.3">
      <c r="A835" s="4"/>
      <c r="B835" s="4"/>
      <c r="C835" s="4"/>
      <c r="D835" s="4"/>
      <c r="E835" s="4"/>
      <c r="F835" s="4"/>
    </row>
    <row r="836" spans="1:6" ht="15.75" x14ac:dyDescent="0.3">
      <c r="A836" s="4"/>
      <c r="B836" s="4"/>
      <c r="C836" s="4"/>
      <c r="D836" s="4"/>
      <c r="E836" s="4"/>
      <c r="F836" s="4"/>
    </row>
    <row r="837" spans="1:6" ht="15.75" x14ac:dyDescent="0.3">
      <c r="A837" s="4"/>
      <c r="B837" s="4"/>
      <c r="C837" s="4"/>
      <c r="D837" s="4"/>
      <c r="E837" s="4"/>
      <c r="F837" s="4"/>
    </row>
    <row r="838" spans="1:6" ht="15.75" x14ac:dyDescent="0.3">
      <c r="A838" s="4"/>
      <c r="B838" s="4"/>
      <c r="C838" s="4"/>
      <c r="D838" s="4"/>
      <c r="E838" s="4"/>
      <c r="F838" s="4"/>
    </row>
    <row r="839" spans="1:6" ht="15.75" x14ac:dyDescent="0.3">
      <c r="A839" s="4"/>
      <c r="B839" s="4"/>
      <c r="C839" s="4"/>
      <c r="D839" s="4"/>
      <c r="E839" s="4"/>
      <c r="F839" s="4"/>
    </row>
    <row r="840" spans="1:6" ht="15.75" x14ac:dyDescent="0.3">
      <c r="A840" s="4"/>
      <c r="B840" s="4"/>
      <c r="C840" s="4"/>
      <c r="D840" s="4"/>
      <c r="E840" s="4"/>
      <c r="F840" s="4"/>
    </row>
    <row r="841" spans="1:6" ht="15.75" x14ac:dyDescent="0.3">
      <c r="A841" s="4"/>
      <c r="B841" s="4"/>
      <c r="C841" s="4"/>
      <c r="D841" s="4"/>
      <c r="E841" s="4"/>
      <c r="F841" s="4"/>
    </row>
    <row r="842" spans="1:6" ht="15.75" x14ac:dyDescent="0.3">
      <c r="A842" s="4"/>
      <c r="B842" s="4"/>
      <c r="C842" s="4"/>
      <c r="D842" s="4"/>
      <c r="E842" s="4"/>
      <c r="F842" s="4"/>
    </row>
    <row r="843" spans="1:6" ht="15.75" x14ac:dyDescent="0.3">
      <c r="A843" s="4"/>
      <c r="B843" s="4"/>
      <c r="C843" s="4"/>
      <c r="D843" s="4"/>
      <c r="E843" s="4"/>
      <c r="F843" s="4"/>
    </row>
    <row r="844" spans="1:6" ht="15.75" x14ac:dyDescent="0.3">
      <c r="A844" s="4"/>
      <c r="B844" s="4"/>
      <c r="C844" s="4"/>
      <c r="D844" s="4"/>
      <c r="E844" s="4"/>
      <c r="F844" s="4"/>
    </row>
    <row r="845" spans="1:6" ht="15.75" x14ac:dyDescent="0.3">
      <c r="A845" s="4"/>
      <c r="B845" s="4"/>
      <c r="C845" s="4"/>
      <c r="D845" s="4"/>
      <c r="E845" s="4"/>
      <c r="F845" s="4"/>
    </row>
    <row r="846" spans="1:6" ht="15.75" x14ac:dyDescent="0.3">
      <c r="A846" s="4"/>
      <c r="B846" s="4"/>
      <c r="C846" s="4"/>
      <c r="D846" s="4"/>
      <c r="E846" s="4"/>
      <c r="F846" s="4"/>
    </row>
    <row r="847" spans="1:6" ht="15.75" x14ac:dyDescent="0.3">
      <c r="A847" s="4"/>
      <c r="B847" s="4"/>
      <c r="C847" s="4"/>
      <c r="D847" s="4"/>
      <c r="E847" s="4"/>
      <c r="F847" s="4"/>
    </row>
    <row r="848" spans="1:6" ht="15.75" x14ac:dyDescent="0.3">
      <c r="A848" s="4"/>
      <c r="B848" s="4"/>
      <c r="C848" s="4"/>
      <c r="D848" s="4"/>
      <c r="E848" s="4"/>
      <c r="F848" s="4"/>
    </row>
    <row r="849" spans="1:6" ht="15.75" x14ac:dyDescent="0.3">
      <c r="A849" s="4"/>
      <c r="B849" s="4"/>
      <c r="C849" s="4"/>
      <c r="D849" s="4"/>
      <c r="E849" s="4"/>
      <c r="F849" s="4"/>
    </row>
    <row r="850" spans="1:6" ht="15.75" x14ac:dyDescent="0.3">
      <c r="A850" s="4"/>
      <c r="B850" s="4"/>
      <c r="C850" s="4"/>
      <c r="D850" s="4"/>
      <c r="E850" s="4"/>
      <c r="F850" s="4"/>
    </row>
    <row r="851" spans="1:6" ht="15.75" x14ac:dyDescent="0.3">
      <c r="A851" s="4"/>
      <c r="B851" s="4"/>
      <c r="C851" s="4"/>
      <c r="D851" s="4"/>
      <c r="E851" s="4"/>
      <c r="F851" s="4"/>
    </row>
    <row r="852" spans="1:6" ht="15.75" x14ac:dyDescent="0.3">
      <c r="A852" s="4"/>
      <c r="B852" s="4"/>
      <c r="C852" s="4"/>
      <c r="D852" s="4"/>
      <c r="E852" s="4"/>
      <c r="F852" s="4"/>
    </row>
    <row r="853" spans="1:6" ht="15.75" x14ac:dyDescent="0.3">
      <c r="A853" s="4"/>
      <c r="B853" s="4"/>
      <c r="C853" s="4"/>
      <c r="D853" s="4"/>
      <c r="E853" s="4"/>
      <c r="F853" s="4"/>
    </row>
    <row r="854" spans="1:6" ht="15.75" x14ac:dyDescent="0.3">
      <c r="A854" s="4"/>
      <c r="B854" s="4"/>
      <c r="C854" s="4"/>
      <c r="D854" s="4"/>
      <c r="E854" s="4"/>
      <c r="F854" s="4"/>
    </row>
    <row r="855" spans="1:6" ht="15.75" x14ac:dyDescent="0.3">
      <c r="A855" s="4"/>
      <c r="B855" s="4"/>
      <c r="C855" s="4"/>
      <c r="D855" s="4"/>
      <c r="E855" s="4"/>
      <c r="F855" s="4"/>
    </row>
    <row r="856" spans="1:6" ht="15.75" x14ac:dyDescent="0.3">
      <c r="A856" s="4"/>
      <c r="B856" s="4"/>
      <c r="C856" s="4"/>
      <c r="D856" s="4"/>
      <c r="E856" s="4"/>
      <c r="F856" s="4"/>
    </row>
    <row r="857" spans="1:6" ht="15.75" x14ac:dyDescent="0.3">
      <c r="A857" s="4"/>
      <c r="B857" s="4"/>
      <c r="C857" s="4"/>
      <c r="D857" s="4"/>
      <c r="E857" s="4"/>
      <c r="F857" s="4"/>
    </row>
    <row r="858" spans="1:6" ht="15.75" x14ac:dyDescent="0.3">
      <c r="A858" s="4"/>
      <c r="B858" s="4"/>
      <c r="C858" s="4"/>
      <c r="D858" s="4"/>
      <c r="E858" s="4"/>
      <c r="F858" s="4"/>
    </row>
    <row r="859" spans="1:6" ht="15.75" x14ac:dyDescent="0.3">
      <c r="A859" s="4"/>
      <c r="B859" s="4"/>
      <c r="C859" s="4"/>
      <c r="D859" s="4"/>
      <c r="E859" s="4"/>
      <c r="F859" s="4"/>
    </row>
    <row r="860" spans="1:6" ht="15.75" x14ac:dyDescent="0.3">
      <c r="A860" s="4"/>
      <c r="B860" s="4"/>
      <c r="C860" s="4"/>
      <c r="D860" s="4"/>
      <c r="E860" s="4"/>
      <c r="F860" s="4"/>
    </row>
    <row r="861" spans="1:6" ht="15.75" x14ac:dyDescent="0.3">
      <c r="A861" s="4"/>
      <c r="B861" s="4"/>
      <c r="C861" s="4"/>
      <c r="D861" s="4"/>
      <c r="E861" s="4"/>
      <c r="F861" s="4"/>
    </row>
    <row r="862" spans="1:6" ht="15.75" x14ac:dyDescent="0.3">
      <c r="A862" s="4"/>
      <c r="B862" s="4"/>
      <c r="C862" s="4"/>
      <c r="D862" s="4"/>
      <c r="E862" s="4"/>
      <c r="F862" s="4"/>
    </row>
    <row r="863" spans="1:6" ht="15.75" x14ac:dyDescent="0.3">
      <c r="A863" s="4"/>
      <c r="B863" s="4"/>
      <c r="C863" s="4"/>
      <c r="D863" s="4"/>
      <c r="E863" s="4"/>
      <c r="F863" s="4"/>
    </row>
    <row r="864" spans="1:6" ht="15.75" x14ac:dyDescent="0.3">
      <c r="A864" s="4"/>
      <c r="B864" s="4"/>
      <c r="C864" s="4"/>
      <c r="D864" s="4"/>
      <c r="E864" s="4"/>
      <c r="F864" s="4"/>
    </row>
    <row r="865" spans="1:6" ht="15.75" x14ac:dyDescent="0.3">
      <c r="A865" s="4"/>
      <c r="B865" s="4"/>
      <c r="C865" s="4"/>
      <c r="D865" s="4"/>
      <c r="E865" s="4"/>
      <c r="F865" s="4"/>
    </row>
    <row r="866" spans="1:6" ht="15.75" x14ac:dyDescent="0.3">
      <c r="A866" s="4"/>
      <c r="B866" s="4"/>
      <c r="C866" s="4"/>
      <c r="D866" s="4"/>
      <c r="E866" s="4"/>
      <c r="F866" s="4"/>
    </row>
    <row r="867" spans="1:6" ht="15.75" x14ac:dyDescent="0.3">
      <c r="A867" s="4"/>
      <c r="B867" s="4"/>
      <c r="C867" s="4"/>
      <c r="D867" s="4"/>
      <c r="E867" s="4"/>
      <c r="F867" s="4"/>
    </row>
    <row r="868" spans="1:6" ht="15.75" x14ac:dyDescent="0.3">
      <c r="A868" s="4"/>
      <c r="B868" s="4"/>
      <c r="C868" s="4"/>
      <c r="D868" s="4"/>
      <c r="E868" s="4"/>
      <c r="F868" s="4"/>
    </row>
    <row r="869" spans="1:6" ht="15.75" x14ac:dyDescent="0.3">
      <c r="A869" s="4"/>
      <c r="B869" s="4"/>
      <c r="C869" s="4"/>
      <c r="D869" s="4"/>
      <c r="E869" s="4"/>
      <c r="F869" s="4"/>
    </row>
    <row r="870" spans="1:6" ht="15.75" x14ac:dyDescent="0.3">
      <c r="A870" s="4"/>
      <c r="B870" s="4"/>
      <c r="C870" s="4"/>
      <c r="D870" s="4"/>
      <c r="E870" s="4"/>
      <c r="F870" s="4"/>
    </row>
    <row r="871" spans="1:6" ht="15.75" x14ac:dyDescent="0.3">
      <c r="A871" s="4"/>
      <c r="B871" s="4"/>
      <c r="C871" s="4"/>
      <c r="D871" s="4"/>
      <c r="E871" s="4"/>
      <c r="F871" s="4"/>
    </row>
    <row r="872" spans="1:6" ht="15.75" x14ac:dyDescent="0.3">
      <c r="A872" s="4"/>
      <c r="B872" s="4"/>
      <c r="C872" s="4"/>
      <c r="D872" s="4"/>
      <c r="E872" s="4"/>
      <c r="F872" s="4"/>
    </row>
    <row r="873" spans="1:6" ht="15.75" x14ac:dyDescent="0.3">
      <c r="A873" s="4"/>
      <c r="B873" s="4"/>
      <c r="C873" s="4"/>
      <c r="D873" s="4"/>
      <c r="E873" s="4"/>
      <c r="F873" s="4"/>
    </row>
    <row r="874" spans="1:6" ht="15.75" x14ac:dyDescent="0.3">
      <c r="A874" s="4"/>
      <c r="B874" s="4"/>
      <c r="C874" s="4"/>
      <c r="D874" s="4"/>
      <c r="E874" s="4"/>
      <c r="F874" s="4"/>
    </row>
    <row r="875" spans="1:6" ht="15.75" x14ac:dyDescent="0.3">
      <c r="A875" s="4"/>
      <c r="B875" s="4"/>
      <c r="C875" s="4"/>
      <c r="D875" s="4"/>
      <c r="E875" s="4"/>
      <c r="F875" s="4"/>
    </row>
    <row r="876" spans="1:6" ht="15.75" x14ac:dyDescent="0.3">
      <c r="A876" s="4"/>
      <c r="B876" s="4"/>
      <c r="C876" s="4"/>
      <c r="D876" s="4"/>
      <c r="E876" s="4"/>
      <c r="F876" s="4"/>
    </row>
    <row r="877" spans="1:6" ht="15.75" x14ac:dyDescent="0.3">
      <c r="A877" s="4"/>
      <c r="B877" s="4"/>
      <c r="C877" s="4"/>
      <c r="D877" s="4"/>
      <c r="E877" s="4"/>
      <c r="F877" s="4"/>
    </row>
    <row r="878" spans="1:6" ht="15.75" x14ac:dyDescent="0.3">
      <c r="A878" s="4"/>
      <c r="B878" s="4"/>
      <c r="C878" s="4"/>
      <c r="D878" s="4"/>
      <c r="E878" s="4"/>
      <c r="F878" s="4"/>
    </row>
    <row r="879" spans="1:6" ht="15.75" x14ac:dyDescent="0.3">
      <c r="A879" s="4"/>
      <c r="B879" s="4"/>
      <c r="C879" s="4"/>
      <c r="D879" s="4"/>
      <c r="E879" s="4"/>
      <c r="F879" s="4"/>
    </row>
    <row r="880" spans="1:6" ht="15.75" x14ac:dyDescent="0.3">
      <c r="A880" s="4"/>
      <c r="B880" s="4"/>
      <c r="C880" s="4"/>
      <c r="D880" s="4"/>
      <c r="E880" s="4"/>
      <c r="F880" s="4"/>
    </row>
    <row r="881" spans="1:6" ht="15.75" x14ac:dyDescent="0.3">
      <c r="A881" s="4"/>
      <c r="B881" s="4"/>
      <c r="C881" s="4"/>
      <c r="D881" s="4"/>
      <c r="E881" s="4"/>
      <c r="F881" s="4"/>
    </row>
    <row r="882" spans="1:6" ht="15.75" x14ac:dyDescent="0.3">
      <c r="A882" s="4"/>
      <c r="B882" s="4"/>
      <c r="C882" s="4"/>
      <c r="D882" s="4"/>
      <c r="E882" s="4"/>
      <c r="F882" s="4"/>
    </row>
    <row r="883" spans="1:6" ht="15.75" x14ac:dyDescent="0.3">
      <c r="A883" s="4"/>
      <c r="B883" s="4"/>
      <c r="C883" s="4"/>
      <c r="D883" s="4"/>
      <c r="E883" s="4"/>
      <c r="F883" s="4"/>
    </row>
    <row r="884" spans="1:6" ht="15.75" x14ac:dyDescent="0.3">
      <c r="A884" s="4"/>
      <c r="B884" s="4"/>
      <c r="C884" s="4"/>
      <c r="D884" s="4"/>
      <c r="E884" s="4"/>
      <c r="F884" s="4"/>
    </row>
    <row r="885" spans="1:6" ht="15.75" x14ac:dyDescent="0.3">
      <c r="A885" s="4"/>
      <c r="B885" s="4"/>
      <c r="C885" s="4"/>
      <c r="D885" s="4"/>
      <c r="E885" s="4"/>
      <c r="F885" s="4"/>
    </row>
    <row r="886" spans="1:6" ht="15.75" x14ac:dyDescent="0.3">
      <c r="A886" s="4"/>
      <c r="B886" s="4"/>
      <c r="C886" s="4"/>
      <c r="D886" s="4"/>
      <c r="E886" s="4"/>
      <c r="F886" s="4"/>
    </row>
    <row r="887" spans="1:6" ht="15.75" x14ac:dyDescent="0.3">
      <c r="A887" s="4"/>
      <c r="B887" s="4"/>
      <c r="C887" s="4"/>
      <c r="D887" s="4"/>
      <c r="E887" s="4"/>
      <c r="F887" s="4"/>
    </row>
    <row r="888" spans="1:6" ht="15.75" x14ac:dyDescent="0.3">
      <c r="A888" s="4"/>
      <c r="B888" s="4"/>
      <c r="C888" s="4"/>
      <c r="D888" s="4"/>
      <c r="E888" s="4"/>
      <c r="F888" s="4"/>
    </row>
    <row r="889" spans="1:6" ht="15.75" x14ac:dyDescent="0.3">
      <c r="A889" s="4"/>
      <c r="B889" s="4"/>
      <c r="C889" s="4"/>
      <c r="D889" s="4"/>
      <c r="E889" s="4"/>
      <c r="F889" s="4"/>
    </row>
    <row r="890" spans="1:6" ht="15.75" x14ac:dyDescent="0.3">
      <c r="A890" s="4"/>
      <c r="B890" s="4"/>
      <c r="C890" s="4"/>
      <c r="D890" s="4"/>
      <c r="E890" s="4"/>
      <c r="F890" s="4"/>
    </row>
    <row r="891" spans="1:6" ht="15.75" x14ac:dyDescent="0.3">
      <c r="A891" s="4"/>
      <c r="B891" s="4"/>
      <c r="C891" s="4"/>
      <c r="D891" s="4"/>
      <c r="E891" s="4"/>
      <c r="F891" s="4"/>
    </row>
    <row r="892" spans="1:6" ht="15.75" x14ac:dyDescent="0.3">
      <c r="A892" s="4"/>
      <c r="B892" s="4"/>
      <c r="C892" s="4"/>
      <c r="D892" s="4"/>
      <c r="E892" s="4"/>
      <c r="F892" s="4"/>
    </row>
    <row r="893" spans="1:6" ht="15.75" x14ac:dyDescent="0.3">
      <c r="A893" s="4"/>
      <c r="B893" s="4"/>
      <c r="C893" s="4"/>
      <c r="D893" s="4"/>
      <c r="E893" s="4"/>
      <c r="F893" s="4"/>
    </row>
    <row r="894" spans="1:6" ht="15.75" x14ac:dyDescent="0.3">
      <c r="A894" s="4"/>
      <c r="B894" s="4"/>
      <c r="C894" s="4"/>
      <c r="D894" s="4"/>
      <c r="E894" s="4"/>
      <c r="F894" s="4"/>
    </row>
    <row r="895" spans="1:6" ht="15.75" x14ac:dyDescent="0.3">
      <c r="A895" s="4"/>
      <c r="B895" s="4"/>
      <c r="C895" s="4"/>
      <c r="D895" s="4"/>
      <c r="E895" s="4"/>
      <c r="F895" s="4"/>
    </row>
    <row r="896" spans="1:6" ht="15.75" x14ac:dyDescent="0.3">
      <c r="A896" s="4"/>
      <c r="B896" s="4"/>
      <c r="C896" s="4"/>
      <c r="D896" s="4"/>
      <c r="E896" s="4"/>
      <c r="F896" s="4"/>
    </row>
    <row r="897" spans="1:6" ht="15.75" x14ac:dyDescent="0.3">
      <c r="A897" s="4"/>
      <c r="B897" s="4"/>
      <c r="C897" s="4"/>
      <c r="D897" s="4"/>
      <c r="E897" s="4"/>
      <c r="F897" s="4"/>
    </row>
    <row r="898" spans="1:6" ht="15.75" x14ac:dyDescent="0.3">
      <c r="A898" s="4"/>
      <c r="B898" s="4"/>
      <c r="C898" s="4"/>
      <c r="D898" s="4"/>
      <c r="E898" s="4"/>
      <c r="F898" s="4"/>
    </row>
    <row r="899" spans="1:6" ht="15.75" x14ac:dyDescent="0.3">
      <c r="A899" s="4"/>
      <c r="B899" s="4"/>
      <c r="C899" s="4"/>
      <c r="D899" s="4"/>
      <c r="E899" s="4"/>
      <c r="F899" s="4"/>
    </row>
    <row r="900" spans="1:6" ht="15.75" x14ac:dyDescent="0.3">
      <c r="A900" s="4"/>
      <c r="B900" s="4"/>
      <c r="C900" s="4"/>
      <c r="D900" s="4"/>
      <c r="E900" s="4"/>
      <c r="F900" s="4"/>
    </row>
    <row r="901" spans="1:6" ht="15.75" x14ac:dyDescent="0.3">
      <c r="A901" s="4"/>
      <c r="B901" s="4"/>
      <c r="C901" s="4"/>
      <c r="D901" s="4"/>
      <c r="E901" s="4"/>
      <c r="F901" s="4"/>
    </row>
    <row r="902" spans="1:6" ht="15.75" x14ac:dyDescent="0.3">
      <c r="A902" s="4"/>
      <c r="B902" s="4"/>
      <c r="C902" s="4"/>
      <c r="D902" s="4"/>
      <c r="E902" s="4"/>
      <c r="F902" s="4"/>
    </row>
    <row r="903" spans="1:6" ht="15.75" x14ac:dyDescent="0.3">
      <c r="A903" s="4"/>
      <c r="B903" s="4"/>
      <c r="C903" s="4"/>
      <c r="D903" s="4"/>
      <c r="E903" s="4"/>
      <c r="F903" s="4"/>
    </row>
    <row r="904" spans="1:6" ht="15.75" x14ac:dyDescent="0.3">
      <c r="A904" s="4"/>
      <c r="B904" s="4"/>
      <c r="C904" s="4"/>
      <c r="D904" s="4"/>
      <c r="E904" s="4"/>
      <c r="F904" s="4"/>
    </row>
    <row r="905" spans="1:6" ht="15.75" x14ac:dyDescent="0.3">
      <c r="A905" s="4"/>
      <c r="B905" s="4"/>
      <c r="C905" s="4"/>
      <c r="D905" s="4"/>
      <c r="E905" s="4"/>
      <c r="F905" s="4"/>
    </row>
    <row r="906" spans="1:6" ht="15.75" x14ac:dyDescent="0.3">
      <c r="A906" s="4"/>
      <c r="B906" s="4"/>
      <c r="C906" s="4"/>
      <c r="D906" s="4"/>
      <c r="E906" s="4"/>
      <c r="F906" s="4"/>
    </row>
    <row r="907" spans="1:6" ht="15.75" x14ac:dyDescent="0.3">
      <c r="A907" s="4"/>
      <c r="B907" s="4"/>
      <c r="C907" s="4"/>
      <c r="D907" s="4"/>
      <c r="E907" s="4"/>
      <c r="F907" s="4"/>
    </row>
    <row r="908" spans="1:6" ht="15.75" x14ac:dyDescent="0.3">
      <c r="A908" s="4"/>
      <c r="B908" s="4"/>
      <c r="C908" s="4"/>
      <c r="D908" s="4"/>
      <c r="E908" s="4"/>
      <c r="F908" s="4"/>
    </row>
    <row r="909" spans="1:6" ht="15.75" x14ac:dyDescent="0.3">
      <c r="A909" s="4"/>
      <c r="B909" s="4"/>
      <c r="C909" s="4"/>
      <c r="D909" s="4"/>
      <c r="E909" s="4"/>
      <c r="F909" s="4"/>
    </row>
    <row r="910" spans="1:6" ht="15.75" x14ac:dyDescent="0.3">
      <c r="A910" s="4"/>
      <c r="B910" s="4"/>
      <c r="C910" s="4"/>
      <c r="D910" s="4"/>
      <c r="E910" s="4"/>
      <c r="F910" s="4"/>
    </row>
    <row r="911" spans="1:6" ht="15.75" x14ac:dyDescent="0.3">
      <c r="A911" s="4"/>
      <c r="B911" s="4"/>
      <c r="C911" s="4"/>
      <c r="D911" s="4"/>
      <c r="E911" s="4"/>
      <c r="F911" s="4"/>
    </row>
    <row r="912" spans="1:6" ht="15.75" x14ac:dyDescent="0.3">
      <c r="A912" s="4"/>
      <c r="B912" s="4"/>
      <c r="C912" s="4"/>
      <c r="D912" s="4"/>
      <c r="E912" s="4"/>
      <c r="F912" s="4"/>
    </row>
    <row r="913" spans="1:6" ht="15.75" x14ac:dyDescent="0.3">
      <c r="A913" s="4"/>
      <c r="B913" s="4"/>
      <c r="C913" s="4"/>
      <c r="D913" s="4"/>
      <c r="E913" s="4"/>
      <c r="F913" s="4"/>
    </row>
    <row r="914" spans="1:6" ht="15.75" x14ac:dyDescent="0.3">
      <c r="A914" s="4"/>
      <c r="B914" s="4"/>
      <c r="C914" s="4"/>
      <c r="D914" s="4"/>
      <c r="E914" s="4"/>
      <c r="F914" s="4"/>
    </row>
    <row r="915" spans="1:6" ht="15.75" x14ac:dyDescent="0.3">
      <c r="A915" s="4"/>
      <c r="B915" s="4"/>
      <c r="C915" s="4"/>
      <c r="D915" s="4"/>
      <c r="E915" s="4"/>
      <c r="F915" s="4"/>
    </row>
    <row r="916" spans="1:6" ht="15.75" x14ac:dyDescent="0.3">
      <c r="A916" s="4"/>
      <c r="B916" s="4"/>
      <c r="C916" s="4"/>
      <c r="D916" s="4"/>
      <c r="E916" s="4"/>
      <c r="F916" s="4"/>
    </row>
    <row r="917" spans="1:6" ht="15.75" x14ac:dyDescent="0.3">
      <c r="A917" s="4"/>
      <c r="B917" s="4"/>
      <c r="C917" s="4"/>
      <c r="D917" s="4"/>
      <c r="E917" s="4"/>
      <c r="F917" s="4"/>
    </row>
    <row r="918" spans="1:6" ht="15.75" x14ac:dyDescent="0.3">
      <c r="A918" s="4"/>
      <c r="B918" s="4"/>
      <c r="C918" s="4"/>
      <c r="D918" s="4"/>
      <c r="E918" s="4"/>
      <c r="F918" s="4"/>
    </row>
    <row r="919" spans="1:6" ht="15.75" x14ac:dyDescent="0.3">
      <c r="A919" s="4"/>
      <c r="B919" s="4"/>
      <c r="C919" s="4"/>
      <c r="D919" s="4"/>
      <c r="E919" s="4"/>
      <c r="F919" s="4"/>
    </row>
    <row r="920" spans="1:6" ht="15.75" x14ac:dyDescent="0.3">
      <c r="A920" s="4"/>
      <c r="B920" s="4"/>
      <c r="C920" s="4"/>
      <c r="D920" s="4"/>
      <c r="E920" s="4"/>
      <c r="F920" s="4"/>
    </row>
    <row r="921" spans="1:6" ht="15.75" x14ac:dyDescent="0.3">
      <c r="A921" s="4"/>
      <c r="B921" s="4"/>
      <c r="C921" s="4"/>
      <c r="D921" s="4"/>
      <c r="E921" s="4"/>
      <c r="F921" s="4"/>
    </row>
    <row r="922" spans="1:6" ht="15.75" x14ac:dyDescent="0.3">
      <c r="A922" s="4"/>
      <c r="B922" s="4"/>
      <c r="C922" s="4"/>
      <c r="D922" s="4"/>
      <c r="E922" s="4"/>
      <c r="F922" s="4"/>
    </row>
    <row r="923" spans="1:6" ht="15.75" x14ac:dyDescent="0.3">
      <c r="A923" s="4"/>
      <c r="B923" s="4"/>
      <c r="C923" s="4"/>
      <c r="D923" s="4"/>
      <c r="E923" s="4"/>
      <c r="F923" s="4"/>
    </row>
    <row r="924" spans="1:6" ht="15.75" x14ac:dyDescent="0.3">
      <c r="A924" s="4"/>
      <c r="B924" s="4"/>
      <c r="C924" s="4"/>
      <c r="D924" s="4"/>
      <c r="E924" s="4"/>
      <c r="F924" s="4"/>
    </row>
    <row r="925" spans="1:6" ht="15.75" x14ac:dyDescent="0.3">
      <c r="A925" s="4"/>
      <c r="B925" s="4"/>
      <c r="C925" s="4"/>
      <c r="D925" s="4"/>
      <c r="E925" s="4"/>
      <c r="F925" s="4"/>
    </row>
    <row r="926" spans="1:6" ht="15.75" x14ac:dyDescent="0.3">
      <c r="A926" s="4"/>
      <c r="B926" s="4"/>
      <c r="C926" s="4"/>
      <c r="D926" s="4"/>
      <c r="E926" s="4"/>
      <c r="F926" s="4"/>
    </row>
    <row r="927" spans="1:6" ht="15.75" x14ac:dyDescent="0.3">
      <c r="A927" s="4"/>
      <c r="B927" s="4"/>
      <c r="C927" s="4"/>
      <c r="D927" s="4"/>
      <c r="E927" s="4"/>
      <c r="F927" s="4"/>
    </row>
    <row r="928" spans="1:6" ht="15.75" x14ac:dyDescent="0.3">
      <c r="A928" s="4"/>
      <c r="B928" s="4"/>
      <c r="C928" s="4"/>
      <c r="D928" s="4"/>
      <c r="E928" s="4"/>
      <c r="F928" s="4"/>
    </row>
    <row r="929" spans="1:6" ht="15.75" x14ac:dyDescent="0.3">
      <c r="A929" s="4"/>
      <c r="B929" s="4"/>
      <c r="C929" s="4"/>
      <c r="D929" s="4"/>
      <c r="E929" s="4"/>
      <c r="F929" s="4"/>
    </row>
    <row r="930" spans="1:6" ht="15.75" x14ac:dyDescent="0.3">
      <c r="A930" s="4"/>
      <c r="B930" s="4"/>
      <c r="C930" s="4"/>
      <c r="D930" s="4"/>
      <c r="E930" s="4"/>
      <c r="F930" s="4"/>
    </row>
    <row r="931" spans="1:6" ht="15.75" x14ac:dyDescent="0.3">
      <c r="A931" s="4"/>
      <c r="B931" s="4"/>
      <c r="C931" s="4"/>
      <c r="D931" s="4"/>
      <c r="E931" s="4"/>
      <c r="F931" s="4"/>
    </row>
    <row r="932" spans="1:6" ht="15.75" x14ac:dyDescent="0.3">
      <c r="A932" s="4"/>
      <c r="B932" s="4"/>
      <c r="C932" s="4"/>
      <c r="D932" s="4"/>
      <c r="E932" s="4"/>
      <c r="F932" s="4"/>
    </row>
    <row r="933" spans="1:6" ht="15.75" x14ac:dyDescent="0.3">
      <c r="A933" s="4"/>
      <c r="B933" s="4"/>
      <c r="C933" s="4"/>
      <c r="D933" s="4"/>
      <c r="E933" s="4"/>
      <c r="F933" s="4"/>
    </row>
    <row r="934" spans="1:6" ht="15.75" x14ac:dyDescent="0.3">
      <c r="A934" s="4"/>
      <c r="B934" s="4"/>
      <c r="C934" s="4"/>
      <c r="D934" s="4"/>
      <c r="E934" s="4"/>
      <c r="F934" s="4"/>
    </row>
    <row r="935" spans="1:6" ht="15.75" x14ac:dyDescent="0.3">
      <c r="A935" s="4"/>
      <c r="B935" s="4"/>
      <c r="C935" s="4"/>
      <c r="D935" s="4"/>
      <c r="E935" s="4"/>
      <c r="F935" s="4"/>
    </row>
    <row r="936" spans="1:6" ht="15.75" x14ac:dyDescent="0.3">
      <c r="A936" s="4"/>
      <c r="B936" s="4"/>
      <c r="C936" s="4"/>
      <c r="D936" s="4"/>
      <c r="E936" s="4"/>
      <c r="F936" s="4"/>
    </row>
    <row r="937" spans="1:6" ht="15.75" x14ac:dyDescent="0.3">
      <c r="A937" s="4"/>
      <c r="B937" s="4"/>
      <c r="C937" s="4"/>
      <c r="D937" s="4"/>
      <c r="E937" s="4"/>
      <c r="F937" s="4"/>
    </row>
    <row r="938" spans="1:6" ht="15.75" x14ac:dyDescent="0.3">
      <c r="A938" s="4"/>
      <c r="B938" s="4"/>
      <c r="C938" s="4"/>
      <c r="D938" s="4"/>
      <c r="E938" s="4"/>
      <c r="F938" s="4"/>
    </row>
    <row r="939" spans="1:6" ht="15.75" x14ac:dyDescent="0.3">
      <c r="A939" s="4"/>
      <c r="B939" s="4"/>
      <c r="C939" s="4"/>
      <c r="D939" s="4"/>
      <c r="E939" s="4"/>
      <c r="F939" s="4"/>
    </row>
    <row r="940" spans="1:6" ht="15.75" x14ac:dyDescent="0.3">
      <c r="A940" s="4"/>
      <c r="B940" s="4"/>
      <c r="C940" s="4"/>
      <c r="D940" s="4"/>
      <c r="E940" s="4"/>
      <c r="F940" s="4"/>
    </row>
    <row r="941" spans="1:6" ht="15.75" x14ac:dyDescent="0.3">
      <c r="A941" s="4"/>
      <c r="B941" s="4"/>
      <c r="C941" s="4"/>
      <c r="D941" s="4"/>
      <c r="E941" s="4"/>
      <c r="F941" s="4"/>
    </row>
    <row r="942" spans="1:6" ht="15.75" x14ac:dyDescent="0.3">
      <c r="A942" s="4"/>
      <c r="B942" s="4"/>
      <c r="C942" s="4"/>
      <c r="D942" s="4"/>
      <c r="E942" s="4"/>
      <c r="F942" s="4"/>
    </row>
    <row r="943" spans="1:6" ht="15.75" x14ac:dyDescent="0.3">
      <c r="A943" s="4"/>
      <c r="B943" s="4"/>
      <c r="C943" s="4"/>
      <c r="D943" s="4"/>
      <c r="E943" s="4"/>
      <c r="F943" s="4"/>
    </row>
    <row r="944" spans="1:6" ht="15.75" x14ac:dyDescent="0.3">
      <c r="A944" s="4"/>
      <c r="B944" s="4"/>
      <c r="C944" s="4"/>
      <c r="D944" s="4"/>
      <c r="E944" s="4"/>
      <c r="F944" s="4"/>
    </row>
    <row r="945" spans="1:6" ht="15.75" x14ac:dyDescent="0.3">
      <c r="A945" s="4"/>
      <c r="B945" s="4"/>
      <c r="C945" s="4"/>
      <c r="D945" s="4"/>
      <c r="E945" s="4"/>
      <c r="F945" s="4"/>
    </row>
    <row r="946" spans="1:6" ht="15.75" x14ac:dyDescent="0.3">
      <c r="A946" s="4"/>
      <c r="B946" s="4"/>
      <c r="C946" s="4"/>
      <c r="D946" s="4"/>
      <c r="E946" s="4"/>
      <c r="F946" s="4"/>
    </row>
    <row r="947" spans="1:6" ht="15.75" x14ac:dyDescent="0.3">
      <c r="A947" s="4"/>
      <c r="B947" s="4"/>
      <c r="C947" s="4"/>
      <c r="D947" s="4"/>
      <c r="E947" s="4"/>
      <c r="F947" s="4"/>
    </row>
    <row r="948" spans="1:6" ht="15.75" x14ac:dyDescent="0.3">
      <c r="A948" s="4"/>
      <c r="B948" s="4"/>
      <c r="C948" s="4"/>
      <c r="D948" s="4"/>
      <c r="E948" s="4"/>
      <c r="F948" s="4"/>
    </row>
    <row r="949" spans="1:6" ht="15.75" x14ac:dyDescent="0.3">
      <c r="A949" s="4"/>
      <c r="B949" s="4"/>
      <c r="C949" s="4"/>
      <c r="D949" s="4"/>
      <c r="E949" s="4"/>
      <c r="F949" s="4"/>
    </row>
    <row r="950" spans="1:6" ht="15.75" x14ac:dyDescent="0.3">
      <c r="A950" s="4"/>
      <c r="B950" s="4"/>
      <c r="C950" s="4"/>
      <c r="D950" s="4"/>
      <c r="E950" s="4"/>
      <c r="F950" s="4"/>
    </row>
    <row r="951" spans="1:6" ht="15.75" x14ac:dyDescent="0.3">
      <c r="A951" s="4"/>
      <c r="B951" s="4"/>
      <c r="C951" s="4"/>
      <c r="D951" s="4"/>
      <c r="E951" s="4"/>
      <c r="F951" s="4"/>
    </row>
    <row r="952" spans="1:6" ht="15.75" x14ac:dyDescent="0.3">
      <c r="A952" s="4"/>
      <c r="B952" s="4"/>
      <c r="C952" s="4"/>
      <c r="D952" s="4"/>
      <c r="E952" s="4"/>
      <c r="F952" s="4"/>
    </row>
    <row r="953" spans="1:6" ht="15.75" x14ac:dyDescent="0.3">
      <c r="A953" s="4"/>
      <c r="B953" s="4"/>
      <c r="C953" s="4"/>
      <c r="D953" s="4"/>
      <c r="E953" s="4"/>
      <c r="F953" s="4"/>
    </row>
    <row r="954" spans="1:6" ht="15.75" x14ac:dyDescent="0.3">
      <c r="A954" s="4"/>
      <c r="B954" s="4"/>
      <c r="C954" s="4"/>
      <c r="D954" s="4"/>
      <c r="E954" s="4"/>
      <c r="F954" s="4"/>
    </row>
    <row r="955" spans="1:6" ht="15.75" x14ac:dyDescent="0.3">
      <c r="A955" s="4"/>
      <c r="B955" s="4"/>
      <c r="C955" s="4"/>
      <c r="D955" s="4"/>
      <c r="E955" s="4"/>
      <c r="F955" s="4"/>
    </row>
    <row r="956" spans="1:6" ht="15.75" x14ac:dyDescent="0.3">
      <c r="A956" s="4"/>
      <c r="B956" s="4"/>
      <c r="C956" s="4"/>
      <c r="D956" s="4"/>
      <c r="E956" s="4"/>
      <c r="F956" s="4"/>
    </row>
    <row r="957" spans="1:6" ht="15.75" x14ac:dyDescent="0.3">
      <c r="A957" s="4"/>
      <c r="B957" s="4"/>
      <c r="C957" s="4"/>
      <c r="D957" s="4"/>
      <c r="E957" s="4"/>
      <c r="F957" s="4"/>
    </row>
    <row r="958" spans="1:6" ht="15.75" x14ac:dyDescent="0.3">
      <c r="A958" s="4"/>
      <c r="B958" s="4"/>
      <c r="C958" s="4"/>
      <c r="D958" s="4"/>
      <c r="E958" s="4"/>
      <c r="F958" s="4"/>
    </row>
    <row r="959" spans="1:6" ht="15.75" x14ac:dyDescent="0.3">
      <c r="A959" s="4"/>
      <c r="B959" s="4"/>
      <c r="C959" s="4"/>
      <c r="D959" s="4"/>
      <c r="E959" s="4"/>
      <c r="F959" s="4"/>
    </row>
    <row r="960" spans="1:6" ht="15.75" x14ac:dyDescent="0.3">
      <c r="A960" s="4"/>
      <c r="B960" s="4"/>
      <c r="C960" s="4"/>
      <c r="D960" s="4"/>
      <c r="E960" s="4"/>
      <c r="F960" s="4"/>
    </row>
    <row r="961" spans="1:6" ht="15.75" x14ac:dyDescent="0.3">
      <c r="A961" s="4"/>
      <c r="B961" s="4"/>
      <c r="C961" s="4"/>
      <c r="D961" s="4"/>
      <c r="E961" s="4"/>
      <c r="F961" s="4"/>
    </row>
    <row r="962" spans="1:6" ht="15.75" x14ac:dyDescent="0.3">
      <c r="A962" s="4"/>
      <c r="B962" s="4"/>
      <c r="C962" s="4"/>
      <c r="D962" s="4"/>
      <c r="E962" s="4"/>
      <c r="F962" s="4"/>
    </row>
    <row r="963" spans="1:6" ht="15.75" x14ac:dyDescent="0.3">
      <c r="A963" s="4"/>
      <c r="B963" s="4"/>
      <c r="C963" s="4"/>
      <c r="D963" s="4"/>
      <c r="E963" s="4"/>
      <c r="F963" s="4"/>
    </row>
    <row r="964" spans="1:6" ht="15.75" x14ac:dyDescent="0.3">
      <c r="A964" s="4"/>
      <c r="B964" s="4"/>
      <c r="C964" s="4"/>
      <c r="D964" s="4"/>
      <c r="E964" s="4"/>
      <c r="F964" s="4"/>
    </row>
    <row r="965" spans="1:6" ht="15.75" x14ac:dyDescent="0.3">
      <c r="A965" s="4"/>
      <c r="B965" s="4"/>
      <c r="C965" s="4"/>
      <c r="D965" s="4"/>
      <c r="E965" s="4"/>
      <c r="F965" s="4"/>
    </row>
    <row r="966" spans="1:6" ht="15.75" x14ac:dyDescent="0.3">
      <c r="A966" s="4"/>
      <c r="B966" s="4"/>
      <c r="C966" s="4"/>
      <c r="D966" s="4"/>
      <c r="E966" s="4"/>
      <c r="F966" s="4"/>
    </row>
    <row r="967" spans="1:6" ht="15.75" x14ac:dyDescent="0.3">
      <c r="A967" s="4"/>
      <c r="B967" s="4"/>
      <c r="C967" s="4"/>
      <c r="D967" s="4"/>
      <c r="E967" s="4"/>
      <c r="F967" s="4"/>
    </row>
    <row r="968" spans="1:6" ht="15.75" x14ac:dyDescent="0.3">
      <c r="A968" s="4"/>
      <c r="B968" s="4"/>
      <c r="C968" s="4"/>
      <c r="D968" s="4"/>
      <c r="E968" s="4"/>
      <c r="F968" s="4"/>
    </row>
    <row r="969" spans="1:6" ht="15.75" x14ac:dyDescent="0.3">
      <c r="A969" s="4"/>
      <c r="B969" s="4"/>
      <c r="C969" s="4"/>
      <c r="D969" s="4"/>
      <c r="E969" s="4"/>
      <c r="F969" s="4"/>
    </row>
    <row r="970" spans="1:6" ht="15.75" x14ac:dyDescent="0.3">
      <c r="A970" s="4"/>
      <c r="B970" s="4"/>
      <c r="C970" s="4"/>
      <c r="D970" s="4"/>
      <c r="E970" s="4"/>
      <c r="F970" s="4"/>
    </row>
    <row r="971" spans="1:6" ht="15.75" x14ac:dyDescent="0.3">
      <c r="A971" s="4"/>
      <c r="B971" s="4"/>
      <c r="C971" s="4"/>
      <c r="D971" s="4"/>
      <c r="E971" s="4"/>
      <c r="F971" s="4"/>
    </row>
    <row r="972" spans="1:6" ht="15.75" x14ac:dyDescent="0.3">
      <c r="A972" s="4"/>
      <c r="B972" s="4"/>
      <c r="C972" s="4"/>
      <c r="D972" s="4"/>
      <c r="E972" s="4"/>
      <c r="F972" s="4"/>
    </row>
    <row r="973" spans="1:6" ht="15.75" x14ac:dyDescent="0.3">
      <c r="A973" s="4"/>
      <c r="B973" s="4"/>
      <c r="C973" s="4"/>
      <c r="D973" s="4"/>
      <c r="E973" s="4"/>
      <c r="F973" s="4"/>
    </row>
    <row r="974" spans="1:6" ht="15.75" x14ac:dyDescent="0.3">
      <c r="A974" s="4"/>
      <c r="B974" s="4"/>
      <c r="C974" s="4"/>
      <c r="D974" s="4"/>
      <c r="E974" s="4"/>
      <c r="F974" s="4"/>
    </row>
    <row r="975" spans="1:6" ht="15.75" x14ac:dyDescent="0.3">
      <c r="A975" s="4"/>
      <c r="B975" s="4"/>
      <c r="C975" s="4"/>
      <c r="D975" s="4"/>
      <c r="E975" s="4"/>
      <c r="F975" s="4"/>
    </row>
    <row r="976" spans="1:6" ht="15.75" x14ac:dyDescent="0.3">
      <c r="A976" s="4"/>
      <c r="B976" s="4"/>
      <c r="C976" s="4"/>
      <c r="D976" s="4"/>
      <c r="E976" s="4"/>
      <c r="F976" s="4"/>
    </row>
    <row r="977" spans="1:6" ht="15.75" x14ac:dyDescent="0.3">
      <c r="A977" s="4"/>
      <c r="B977" s="4"/>
      <c r="C977" s="4"/>
      <c r="D977" s="4"/>
      <c r="E977" s="4"/>
      <c r="F977" s="4"/>
    </row>
    <row r="978" spans="1:6" ht="15.75" x14ac:dyDescent="0.3">
      <c r="A978" s="4"/>
      <c r="B978" s="4"/>
      <c r="C978" s="4"/>
      <c r="D978" s="4"/>
      <c r="E978" s="4"/>
      <c r="F978" s="4"/>
    </row>
    <row r="979" spans="1:6" ht="15.75" x14ac:dyDescent="0.3">
      <c r="A979" s="4"/>
      <c r="B979" s="4"/>
      <c r="C979" s="4"/>
      <c r="D979" s="4"/>
      <c r="E979" s="4"/>
      <c r="F979" s="4"/>
    </row>
    <row r="980" spans="1:6" ht="15.75" x14ac:dyDescent="0.3">
      <c r="A980" s="4"/>
      <c r="B980" s="4"/>
      <c r="C980" s="4"/>
      <c r="D980" s="4"/>
      <c r="E980" s="4"/>
      <c r="F980" s="4"/>
    </row>
    <row r="981" spans="1:6" ht="15.75" x14ac:dyDescent="0.3">
      <c r="A981" s="4"/>
      <c r="B981" s="4"/>
      <c r="C981" s="4"/>
      <c r="D981" s="4"/>
      <c r="E981" s="4"/>
      <c r="F981" s="4"/>
    </row>
    <row r="982" spans="1:6" ht="15.75" x14ac:dyDescent="0.3">
      <c r="A982" s="4"/>
      <c r="B982" s="4"/>
      <c r="C982" s="4"/>
      <c r="D982" s="4"/>
      <c r="E982" s="4"/>
      <c r="F982" s="4"/>
    </row>
    <row r="983" spans="1:6" ht="15.75" x14ac:dyDescent="0.3">
      <c r="A983" s="4"/>
      <c r="B983" s="4"/>
      <c r="C983" s="4"/>
      <c r="D983" s="4"/>
      <c r="E983" s="4"/>
      <c r="F983" s="4"/>
    </row>
    <row r="984" spans="1:6" ht="15.75" x14ac:dyDescent="0.3">
      <c r="A984" s="4"/>
      <c r="B984" s="4"/>
      <c r="C984" s="4"/>
      <c r="D984" s="4"/>
      <c r="E984" s="4"/>
      <c r="F984" s="4"/>
    </row>
    <row r="985" spans="1:6" ht="15.75" x14ac:dyDescent="0.3">
      <c r="A985" s="4"/>
      <c r="B985" s="4"/>
      <c r="C985" s="4"/>
      <c r="D985" s="4"/>
      <c r="E985" s="4"/>
      <c r="F985" s="4"/>
    </row>
    <row r="986" spans="1:6" ht="15.75" x14ac:dyDescent="0.3">
      <c r="A986" s="4"/>
      <c r="B986" s="4"/>
      <c r="C986" s="4"/>
      <c r="D986" s="4"/>
      <c r="E986" s="4"/>
      <c r="F986" s="4"/>
    </row>
    <row r="987" spans="1:6" ht="15.75" x14ac:dyDescent="0.3">
      <c r="A987" s="4"/>
      <c r="B987" s="4"/>
      <c r="C987" s="4"/>
      <c r="D987" s="4"/>
      <c r="E987" s="4"/>
      <c r="F987" s="4"/>
    </row>
    <row r="988" spans="1:6" ht="15.75" x14ac:dyDescent="0.3">
      <c r="A988" s="4"/>
      <c r="B988" s="4"/>
      <c r="C988" s="4"/>
      <c r="D988" s="4"/>
      <c r="E988" s="4"/>
      <c r="F988" s="4"/>
    </row>
    <row r="989" spans="1:6" ht="15.75" x14ac:dyDescent="0.3">
      <c r="A989" s="4"/>
      <c r="B989" s="4"/>
      <c r="C989" s="4"/>
      <c r="D989" s="4"/>
      <c r="E989" s="4"/>
      <c r="F989" s="4"/>
    </row>
    <row r="990" spans="1:6" ht="15.75" x14ac:dyDescent="0.3">
      <c r="A990" s="4"/>
      <c r="B990" s="4"/>
      <c r="C990" s="4"/>
      <c r="D990" s="4"/>
      <c r="E990" s="4"/>
      <c r="F990" s="4"/>
    </row>
    <row r="991" spans="1:6" ht="15.75" x14ac:dyDescent="0.3">
      <c r="A991" s="4"/>
      <c r="B991" s="4"/>
      <c r="C991" s="4"/>
      <c r="D991" s="4"/>
      <c r="E991" s="4"/>
      <c r="F991" s="4"/>
    </row>
    <row r="992" spans="1:6" ht="15.75" x14ac:dyDescent="0.3">
      <c r="A992" s="4"/>
      <c r="B992" s="4"/>
      <c r="C992" s="4"/>
      <c r="D992" s="4"/>
      <c r="E992" s="4"/>
      <c r="F992" s="4"/>
    </row>
    <row r="993" spans="1:6" ht="15.75" x14ac:dyDescent="0.3">
      <c r="A993" s="4"/>
      <c r="B993" s="4"/>
      <c r="C993" s="4"/>
      <c r="D993" s="4"/>
      <c r="E993" s="4"/>
      <c r="F993" s="4"/>
    </row>
    <row r="994" spans="1:6" ht="15.75" x14ac:dyDescent="0.3">
      <c r="A994" s="4"/>
      <c r="B994" s="4"/>
      <c r="C994" s="4"/>
      <c r="D994" s="4"/>
      <c r="E994" s="4"/>
      <c r="F994" s="4"/>
    </row>
    <row r="995" spans="1:6" ht="15.75" x14ac:dyDescent="0.3">
      <c r="A995" s="4"/>
      <c r="B995" s="4"/>
      <c r="C995" s="4"/>
      <c r="D995" s="4"/>
      <c r="E995" s="4"/>
      <c r="F995" s="4"/>
    </row>
    <row r="996" spans="1:6" ht="15.75" x14ac:dyDescent="0.3">
      <c r="A996" s="4"/>
      <c r="B996" s="4"/>
      <c r="C996" s="4"/>
      <c r="D996" s="4"/>
      <c r="E996" s="4"/>
      <c r="F996" s="4"/>
    </row>
    <row r="997" spans="1:6" ht="15.75" x14ac:dyDescent="0.3">
      <c r="A997" s="4"/>
      <c r="B997" s="4"/>
      <c r="C997" s="4"/>
      <c r="D997" s="4"/>
      <c r="E997" s="4"/>
      <c r="F997" s="4"/>
    </row>
    <row r="998" spans="1:6" ht="15.75" x14ac:dyDescent="0.3">
      <c r="A998" s="4"/>
      <c r="B998" s="4"/>
      <c r="C998" s="4"/>
      <c r="D998" s="4"/>
      <c r="E998" s="4"/>
      <c r="F998" s="4"/>
    </row>
    <row r="999" spans="1:6" ht="15.75" x14ac:dyDescent="0.3">
      <c r="A999" s="4"/>
      <c r="B999" s="4"/>
      <c r="C999" s="4"/>
      <c r="D999" s="4"/>
      <c r="E999" s="4"/>
      <c r="F999" s="4"/>
    </row>
    <row r="1000" spans="1:6" ht="15.75" x14ac:dyDescent="0.3">
      <c r="A1000" s="4"/>
      <c r="B1000" s="4"/>
      <c r="C1000" s="4"/>
      <c r="D1000" s="4"/>
      <c r="E1000" s="4"/>
      <c r="F1000" s="4"/>
    </row>
    <row r="1001" spans="1:6" ht="15.75" x14ac:dyDescent="0.3">
      <c r="A1001" s="4"/>
      <c r="B1001" s="4"/>
      <c r="C1001" s="4"/>
      <c r="D1001" s="4"/>
      <c r="E1001" s="4"/>
      <c r="F1001" s="4"/>
    </row>
    <row r="1002" spans="1:6" ht="15.75" x14ac:dyDescent="0.3">
      <c r="A1002" s="4"/>
      <c r="B1002" s="4"/>
      <c r="C1002" s="4"/>
      <c r="D1002" s="4"/>
      <c r="E1002" s="4"/>
      <c r="F1002" s="4"/>
    </row>
    <row r="1003" spans="1:6" ht="15.75" x14ac:dyDescent="0.3">
      <c r="A1003" s="4"/>
      <c r="B1003" s="4"/>
      <c r="C1003" s="4"/>
      <c r="D1003" s="4"/>
      <c r="E1003" s="4"/>
      <c r="F1003" s="4"/>
    </row>
    <row r="1004" spans="1:6" ht="15.75" x14ac:dyDescent="0.3">
      <c r="A1004" s="4"/>
      <c r="B1004" s="4"/>
      <c r="C1004" s="4"/>
      <c r="D1004" s="4"/>
      <c r="E1004" s="4"/>
      <c r="F1004" s="4"/>
    </row>
    <row r="1005" spans="1:6" ht="15.75" x14ac:dyDescent="0.3">
      <c r="A1005" s="4"/>
      <c r="B1005" s="4"/>
      <c r="C1005" s="4"/>
      <c r="D1005" s="4"/>
      <c r="E1005" s="4"/>
      <c r="F1005" s="4"/>
    </row>
    <row r="1006" spans="1:6" ht="15.75" x14ac:dyDescent="0.3">
      <c r="A1006" s="4"/>
      <c r="B1006" s="4"/>
      <c r="C1006" s="4"/>
      <c r="D1006" s="4"/>
      <c r="E1006" s="4"/>
      <c r="F1006" s="4"/>
    </row>
    <row r="1007" spans="1:6" ht="15.75" x14ac:dyDescent="0.3">
      <c r="A1007" s="4"/>
      <c r="B1007" s="4"/>
      <c r="C1007" s="4"/>
      <c r="D1007" s="4"/>
      <c r="E1007" s="4"/>
      <c r="F1007" s="4"/>
    </row>
    <row r="1008" spans="1:6" ht="15.75" x14ac:dyDescent="0.3">
      <c r="A1008" s="4"/>
      <c r="B1008" s="4"/>
      <c r="C1008" s="4"/>
      <c r="D1008" s="4"/>
      <c r="E1008" s="4"/>
      <c r="F1008" s="4"/>
    </row>
    <row r="1009" spans="1:6" ht="15.75" x14ac:dyDescent="0.3">
      <c r="A1009" s="4"/>
      <c r="B1009" s="4"/>
      <c r="C1009" s="4"/>
      <c r="D1009" s="4"/>
      <c r="E1009" s="4"/>
      <c r="F1009" s="4"/>
    </row>
    <row r="1010" spans="1:6" ht="15.75" x14ac:dyDescent="0.3">
      <c r="A1010" s="4"/>
      <c r="B1010" s="4"/>
      <c r="C1010" s="4"/>
      <c r="D1010" s="4"/>
      <c r="E1010" s="4"/>
      <c r="F1010" s="4"/>
    </row>
    <row r="1011" spans="1:6" ht="15.75" x14ac:dyDescent="0.3">
      <c r="A1011" s="4"/>
      <c r="B1011" s="4"/>
      <c r="C1011" s="4"/>
      <c r="D1011" s="4"/>
      <c r="E1011" s="4"/>
      <c r="F1011" s="4"/>
    </row>
    <row r="1012" spans="1:6" ht="15.75" x14ac:dyDescent="0.3">
      <c r="A1012" s="4"/>
      <c r="B1012" s="4"/>
      <c r="C1012" s="4"/>
      <c r="D1012" s="4"/>
      <c r="E1012" s="4"/>
      <c r="F1012" s="4"/>
    </row>
    <row r="1013" spans="1:6" ht="15.75" x14ac:dyDescent="0.3">
      <c r="A1013" s="4"/>
      <c r="B1013" s="4"/>
      <c r="C1013" s="4"/>
      <c r="D1013" s="4"/>
      <c r="E1013" s="4"/>
      <c r="F1013" s="4"/>
    </row>
    <row r="1014" spans="1:6" ht="15.75" x14ac:dyDescent="0.3">
      <c r="A1014" s="4"/>
      <c r="B1014" s="4"/>
      <c r="C1014" s="4"/>
      <c r="D1014" s="4"/>
      <c r="E1014" s="4"/>
      <c r="F1014" s="4"/>
    </row>
    <row r="1015" spans="1:6" ht="15.75" x14ac:dyDescent="0.3">
      <c r="A1015" s="4"/>
      <c r="B1015" s="4"/>
      <c r="C1015" s="4"/>
      <c r="D1015" s="4"/>
      <c r="E1015" s="4"/>
      <c r="F1015" s="4"/>
    </row>
    <row r="1016" spans="1:6" ht="15.75" x14ac:dyDescent="0.3">
      <c r="A1016" s="4"/>
      <c r="B1016" s="4"/>
      <c r="C1016" s="4"/>
      <c r="D1016" s="4"/>
      <c r="E1016" s="4"/>
      <c r="F1016" s="4"/>
    </row>
    <row r="1017" spans="1:6" ht="15.75" x14ac:dyDescent="0.3">
      <c r="A1017" s="4"/>
      <c r="B1017" s="4"/>
      <c r="C1017" s="4"/>
      <c r="D1017" s="4"/>
      <c r="E1017" s="4"/>
      <c r="F1017" s="4"/>
    </row>
    <row r="1018" spans="1:6" ht="15.75" x14ac:dyDescent="0.3">
      <c r="A1018" s="4"/>
      <c r="B1018" s="4"/>
      <c r="C1018" s="4"/>
      <c r="D1018" s="4"/>
      <c r="E1018" s="4"/>
      <c r="F1018" s="4"/>
    </row>
    <row r="1019" spans="1:6" ht="15.75" x14ac:dyDescent="0.3">
      <c r="A1019" s="4"/>
      <c r="B1019" s="4"/>
      <c r="C1019" s="4"/>
      <c r="D1019" s="4"/>
      <c r="E1019" s="4"/>
      <c r="F1019" s="4"/>
    </row>
    <row r="1020" spans="1:6" ht="15.75" x14ac:dyDescent="0.3">
      <c r="A1020" s="4"/>
      <c r="B1020" s="4"/>
      <c r="C1020" s="4"/>
      <c r="D1020" s="4"/>
      <c r="E1020" s="4"/>
      <c r="F1020" s="4"/>
    </row>
    <row r="1021" spans="1:6" ht="15.75" x14ac:dyDescent="0.3">
      <c r="A1021" s="4"/>
      <c r="B1021" s="4"/>
      <c r="C1021" s="4"/>
      <c r="D1021" s="4"/>
      <c r="E1021" s="4"/>
      <c r="F1021" s="4"/>
    </row>
    <row r="1022" spans="1:6" ht="15.75" x14ac:dyDescent="0.3">
      <c r="A1022" s="4"/>
      <c r="B1022" s="4"/>
      <c r="C1022" s="4"/>
      <c r="D1022" s="4"/>
      <c r="E1022" s="4"/>
      <c r="F1022" s="4"/>
    </row>
    <row r="1023" spans="1:6" ht="15.75" x14ac:dyDescent="0.3">
      <c r="A1023" s="4"/>
      <c r="B1023" s="4"/>
      <c r="C1023" s="4"/>
      <c r="D1023" s="4"/>
      <c r="E1023" s="4"/>
      <c r="F1023" s="4"/>
    </row>
    <row r="1024" spans="1:6" ht="15.75" x14ac:dyDescent="0.3">
      <c r="A1024" s="4"/>
      <c r="B1024" s="4"/>
      <c r="C1024" s="4"/>
      <c r="D1024" s="4"/>
      <c r="E1024" s="4"/>
      <c r="F1024" s="4"/>
    </row>
    <row r="1025" spans="1:6" ht="15.75" x14ac:dyDescent="0.3">
      <c r="A1025" s="4"/>
      <c r="B1025" s="4"/>
      <c r="C1025" s="4"/>
      <c r="D1025" s="4"/>
      <c r="E1025" s="4"/>
      <c r="F1025" s="4"/>
    </row>
    <row r="1026" spans="1:6" ht="15.75" x14ac:dyDescent="0.3">
      <c r="A1026" s="4"/>
      <c r="B1026" s="4"/>
      <c r="C1026" s="4"/>
      <c r="D1026" s="4"/>
      <c r="E1026" s="4"/>
      <c r="F1026" s="4"/>
    </row>
    <row r="1027" spans="1:6" ht="15.75" x14ac:dyDescent="0.3">
      <c r="A1027" s="4"/>
      <c r="B1027" s="4"/>
      <c r="C1027" s="4"/>
      <c r="D1027" s="4"/>
      <c r="E1027" s="4"/>
      <c r="F1027" s="4"/>
    </row>
    <row r="1028" spans="1:6" ht="15.75" x14ac:dyDescent="0.3">
      <c r="A1028" s="4"/>
      <c r="B1028" s="4"/>
      <c r="C1028" s="4"/>
      <c r="D1028" s="4"/>
      <c r="E1028" s="4"/>
      <c r="F1028" s="4"/>
    </row>
    <row r="1029" spans="1:6" ht="15.75" x14ac:dyDescent="0.3">
      <c r="A1029" s="4"/>
      <c r="B1029" s="4"/>
      <c r="C1029" s="4"/>
      <c r="D1029" s="4"/>
      <c r="E1029" s="4"/>
      <c r="F1029" s="4"/>
    </row>
    <row r="1030" spans="1:6" ht="15.75" x14ac:dyDescent="0.3">
      <c r="A1030" s="4"/>
      <c r="B1030" s="4"/>
      <c r="C1030" s="4"/>
      <c r="D1030" s="4"/>
      <c r="E1030" s="4"/>
      <c r="F1030" s="4"/>
    </row>
    <row r="1031" spans="1:6" ht="15.75" x14ac:dyDescent="0.3">
      <c r="A1031" s="4"/>
      <c r="B1031" s="4"/>
      <c r="C1031" s="4"/>
      <c r="D1031" s="4"/>
      <c r="E1031" s="4"/>
      <c r="F1031" s="4"/>
    </row>
    <row r="1032" spans="1:6" ht="15.75" x14ac:dyDescent="0.3">
      <c r="A1032" s="4"/>
      <c r="B1032" s="4"/>
      <c r="C1032" s="4"/>
      <c r="D1032" s="4"/>
      <c r="E1032" s="4"/>
      <c r="F1032" s="4"/>
    </row>
    <row r="1033" spans="1:6" ht="15.75" x14ac:dyDescent="0.3">
      <c r="A1033" s="4"/>
      <c r="B1033" s="4"/>
      <c r="C1033" s="4"/>
      <c r="D1033" s="4"/>
      <c r="E1033" s="4"/>
      <c r="F1033" s="4"/>
    </row>
    <row r="1034" spans="1:6" ht="15.75" x14ac:dyDescent="0.3">
      <c r="A1034" s="4"/>
      <c r="B1034" s="4"/>
      <c r="C1034" s="4"/>
      <c r="D1034" s="4"/>
      <c r="E1034" s="4"/>
      <c r="F1034" s="4"/>
    </row>
    <row r="1035" spans="1:6" ht="15.75" x14ac:dyDescent="0.3">
      <c r="A1035" s="4"/>
      <c r="B1035" s="4"/>
      <c r="C1035" s="4"/>
      <c r="D1035" s="4"/>
      <c r="E1035" s="4"/>
      <c r="F1035" s="4"/>
    </row>
    <row r="1036" spans="1:6" ht="15.75" x14ac:dyDescent="0.3">
      <c r="A1036" s="4"/>
      <c r="B1036" s="4"/>
      <c r="C1036" s="4"/>
      <c r="D1036" s="4"/>
      <c r="E1036" s="4"/>
      <c r="F1036" s="4"/>
    </row>
    <row r="1037" spans="1:6" ht="15.75" x14ac:dyDescent="0.3">
      <c r="A1037" s="4"/>
      <c r="B1037" s="4"/>
      <c r="C1037" s="4"/>
      <c r="D1037" s="4"/>
      <c r="E1037" s="4"/>
      <c r="F1037" s="4"/>
    </row>
    <row r="1038" spans="1:6" ht="15.75" x14ac:dyDescent="0.3">
      <c r="A1038" s="4"/>
      <c r="B1038" s="4"/>
      <c r="C1038" s="4"/>
      <c r="D1038" s="4"/>
      <c r="E1038" s="4"/>
      <c r="F1038" s="4"/>
    </row>
    <row r="1039" spans="1:6" ht="15.75" x14ac:dyDescent="0.3">
      <c r="A1039" s="4"/>
      <c r="B1039" s="4"/>
      <c r="C1039" s="4"/>
      <c r="D1039" s="4"/>
      <c r="E1039" s="4"/>
      <c r="F1039" s="4"/>
    </row>
    <row r="1040" spans="1:6" ht="15.75" x14ac:dyDescent="0.3">
      <c r="A1040" s="4"/>
      <c r="B1040" s="4"/>
      <c r="C1040" s="4"/>
      <c r="D1040" s="4"/>
      <c r="E1040" s="4"/>
      <c r="F1040" s="4"/>
    </row>
    <row r="1041" spans="1:6" ht="15.75" x14ac:dyDescent="0.3">
      <c r="A1041" s="4"/>
      <c r="B1041" s="4"/>
      <c r="C1041" s="4"/>
      <c r="D1041" s="4"/>
      <c r="E1041" s="4"/>
      <c r="F1041" s="4"/>
    </row>
    <row r="1042" spans="1:6" ht="15.75" x14ac:dyDescent="0.3">
      <c r="A1042" s="4"/>
      <c r="B1042" s="4"/>
      <c r="C1042" s="4"/>
      <c r="D1042" s="4"/>
      <c r="E1042" s="4"/>
      <c r="F1042" s="4"/>
    </row>
    <row r="1043" spans="1:6" ht="15.75" x14ac:dyDescent="0.3">
      <c r="A1043" s="4"/>
      <c r="B1043" s="4"/>
      <c r="C1043" s="4"/>
      <c r="D1043" s="4"/>
      <c r="E1043" s="4"/>
      <c r="F1043" s="4"/>
    </row>
    <row r="1044" spans="1:6" ht="15.75" x14ac:dyDescent="0.3">
      <c r="A1044" s="4"/>
      <c r="B1044" s="4"/>
      <c r="C1044" s="4"/>
      <c r="D1044" s="4"/>
      <c r="E1044" s="4"/>
      <c r="F1044" s="4"/>
    </row>
    <row r="1045" spans="1:6" ht="15.75" x14ac:dyDescent="0.3">
      <c r="A1045" s="4"/>
      <c r="B1045" s="4"/>
      <c r="C1045" s="4"/>
      <c r="D1045" s="4"/>
      <c r="E1045" s="4"/>
      <c r="F1045" s="4"/>
    </row>
    <row r="1046" spans="1:6" ht="15.75" x14ac:dyDescent="0.3">
      <c r="A1046" s="4"/>
      <c r="B1046" s="4"/>
      <c r="C1046" s="4"/>
      <c r="D1046" s="4"/>
      <c r="E1046" s="4"/>
      <c r="F1046" s="4"/>
    </row>
    <row r="1047" spans="1:6" ht="15.75" x14ac:dyDescent="0.3">
      <c r="A1047" s="4"/>
      <c r="B1047" s="4"/>
      <c r="C1047" s="4"/>
      <c r="D1047" s="4"/>
      <c r="E1047" s="4"/>
      <c r="F1047" s="4"/>
    </row>
    <row r="1048" spans="1:6" ht="15.75" x14ac:dyDescent="0.3">
      <c r="A1048" s="4"/>
      <c r="B1048" s="4"/>
      <c r="C1048" s="4"/>
      <c r="D1048" s="4"/>
      <c r="E1048" s="4"/>
      <c r="F1048" s="4"/>
    </row>
    <row r="1049" spans="1:6" ht="15.75" x14ac:dyDescent="0.3">
      <c r="A1049" s="4"/>
      <c r="B1049" s="4"/>
      <c r="C1049" s="4"/>
      <c r="D1049" s="4"/>
      <c r="E1049" s="4"/>
      <c r="F1049" s="4"/>
    </row>
    <row r="1050" spans="1:6" ht="15.75" x14ac:dyDescent="0.3">
      <c r="A1050" s="4"/>
      <c r="B1050" s="4"/>
      <c r="C1050" s="4"/>
      <c r="D1050" s="4"/>
      <c r="E1050" s="4"/>
      <c r="F1050" s="4"/>
    </row>
    <row r="1051" spans="1:6" ht="15.75" x14ac:dyDescent="0.3">
      <c r="A1051" s="4"/>
      <c r="B1051" s="4"/>
      <c r="C1051" s="4"/>
      <c r="D1051" s="4"/>
      <c r="E1051" s="4"/>
      <c r="F1051" s="4"/>
    </row>
    <row r="1052" spans="1:6" ht="15.75" x14ac:dyDescent="0.3">
      <c r="A1052" s="4"/>
      <c r="B1052" s="4"/>
      <c r="C1052" s="4"/>
      <c r="D1052" s="4"/>
      <c r="E1052" s="4"/>
      <c r="F1052" s="4"/>
    </row>
    <row r="1053" spans="1:6" ht="15.75" x14ac:dyDescent="0.3">
      <c r="A1053" s="4"/>
      <c r="B1053" s="4"/>
      <c r="C1053" s="4"/>
      <c r="D1053" s="4"/>
      <c r="E1053" s="4"/>
      <c r="F1053" s="4"/>
    </row>
    <row r="1054" spans="1:6" ht="15.75" x14ac:dyDescent="0.3">
      <c r="A1054" s="4"/>
      <c r="B1054" s="4"/>
      <c r="C1054" s="4"/>
      <c r="D1054" s="4"/>
      <c r="E1054" s="4"/>
      <c r="F1054" s="4"/>
    </row>
    <row r="1055" spans="1:6" ht="15.75" x14ac:dyDescent="0.3">
      <c r="A1055" s="4"/>
      <c r="B1055" s="4"/>
      <c r="C1055" s="4"/>
      <c r="D1055" s="4"/>
      <c r="E1055" s="4"/>
      <c r="F1055" s="4"/>
    </row>
    <row r="1056" spans="1:6" ht="15.75" x14ac:dyDescent="0.3">
      <c r="A1056" s="4"/>
      <c r="B1056" s="4"/>
      <c r="C1056" s="4"/>
      <c r="D1056" s="4"/>
      <c r="E1056" s="4"/>
      <c r="F1056" s="4"/>
    </row>
    <row r="1057" spans="1:6" ht="15.75" x14ac:dyDescent="0.3">
      <c r="A1057" s="4"/>
      <c r="B1057" s="4"/>
      <c r="C1057" s="4"/>
      <c r="D1057" s="4"/>
      <c r="E1057" s="4"/>
      <c r="F1057" s="4"/>
    </row>
    <row r="1058" spans="1:6" ht="15.75" x14ac:dyDescent="0.3">
      <c r="A1058" s="4"/>
      <c r="B1058" s="4"/>
      <c r="C1058" s="4"/>
      <c r="D1058" s="4"/>
      <c r="E1058" s="4"/>
      <c r="F1058" s="4"/>
    </row>
    <row r="1059" spans="1:6" ht="15.75" x14ac:dyDescent="0.3">
      <c r="A1059" s="4"/>
      <c r="B1059" s="4"/>
      <c r="C1059" s="4"/>
      <c r="D1059" s="4"/>
      <c r="E1059" s="4"/>
      <c r="F1059" s="4"/>
    </row>
    <row r="1060" spans="1:6" ht="15.75" x14ac:dyDescent="0.3">
      <c r="A1060" s="4"/>
      <c r="B1060" s="4"/>
      <c r="C1060" s="4"/>
      <c r="D1060" s="4"/>
      <c r="E1060" s="4"/>
      <c r="F1060" s="4"/>
    </row>
    <row r="1061" spans="1:6" ht="15.75" x14ac:dyDescent="0.3">
      <c r="A1061" s="4"/>
      <c r="B1061" s="4"/>
      <c r="C1061" s="4"/>
      <c r="D1061" s="4"/>
      <c r="E1061" s="4"/>
      <c r="F1061" s="4"/>
    </row>
    <row r="1062" spans="1:6" ht="15.75" x14ac:dyDescent="0.3">
      <c r="A1062" s="4"/>
      <c r="B1062" s="4"/>
      <c r="C1062" s="4"/>
      <c r="D1062" s="4"/>
      <c r="E1062" s="4"/>
      <c r="F1062" s="4"/>
    </row>
    <row r="1063" spans="1:6" ht="15.75" x14ac:dyDescent="0.3">
      <c r="A1063" s="4"/>
      <c r="B1063" s="4"/>
      <c r="C1063" s="4"/>
      <c r="D1063" s="4"/>
      <c r="E1063" s="4"/>
      <c r="F1063" s="4"/>
    </row>
    <row r="1064" spans="1:6" ht="15.75" x14ac:dyDescent="0.3">
      <c r="A1064" s="4"/>
      <c r="B1064" s="4"/>
      <c r="C1064" s="4"/>
      <c r="D1064" s="4"/>
      <c r="E1064" s="4"/>
      <c r="F1064" s="4"/>
    </row>
    <row r="1065" spans="1:6" ht="15.75" x14ac:dyDescent="0.3">
      <c r="A1065" s="4"/>
      <c r="B1065" s="4"/>
      <c r="C1065" s="4"/>
      <c r="D1065" s="4"/>
      <c r="E1065" s="4"/>
      <c r="F1065" s="4"/>
    </row>
    <row r="1066" spans="1:6" ht="15.75" x14ac:dyDescent="0.3">
      <c r="A1066" s="4"/>
      <c r="B1066" s="4"/>
      <c r="C1066" s="4"/>
      <c r="D1066" s="4"/>
      <c r="E1066" s="4"/>
      <c r="F1066" s="4"/>
    </row>
    <row r="1067" spans="1:6" ht="15.75" x14ac:dyDescent="0.3">
      <c r="A1067" s="4"/>
      <c r="B1067" s="4"/>
      <c r="C1067" s="4"/>
      <c r="D1067" s="4"/>
      <c r="E1067" s="4"/>
      <c r="F1067" s="4"/>
    </row>
    <row r="1068" spans="1:6" ht="15.75" x14ac:dyDescent="0.3">
      <c r="A1068" s="4"/>
      <c r="B1068" s="4"/>
      <c r="C1068" s="4"/>
      <c r="D1068" s="4"/>
      <c r="E1068" s="4"/>
      <c r="F1068" s="4"/>
    </row>
    <row r="1069" spans="1:6" ht="15.75" x14ac:dyDescent="0.3">
      <c r="A1069" s="4"/>
      <c r="B1069" s="4"/>
      <c r="C1069" s="4"/>
      <c r="D1069" s="4"/>
      <c r="E1069" s="4"/>
      <c r="F1069" s="4"/>
    </row>
    <row r="1070" spans="1:6" ht="15.75" x14ac:dyDescent="0.3">
      <c r="A1070" s="4"/>
      <c r="B1070" s="4"/>
      <c r="C1070" s="4"/>
      <c r="D1070" s="4"/>
      <c r="E1070" s="4"/>
      <c r="F1070" s="4"/>
    </row>
    <row r="1071" spans="1:6" ht="15.75" x14ac:dyDescent="0.3">
      <c r="A1071" s="4"/>
      <c r="B1071" s="4"/>
      <c r="C1071" s="4"/>
      <c r="D1071" s="4"/>
      <c r="E1071" s="4"/>
      <c r="F1071" s="4"/>
    </row>
    <row r="1072" spans="1:6" ht="15.75" x14ac:dyDescent="0.3">
      <c r="A1072" s="4"/>
      <c r="B1072" s="4"/>
      <c r="C1072" s="4"/>
      <c r="D1072" s="4"/>
      <c r="E1072" s="4"/>
      <c r="F1072" s="4"/>
    </row>
    <row r="1073" spans="1:6" ht="15.75" x14ac:dyDescent="0.3">
      <c r="A1073" s="4"/>
      <c r="B1073" s="4"/>
      <c r="C1073" s="4"/>
      <c r="D1073" s="4"/>
      <c r="E1073" s="4"/>
      <c r="F1073" s="4"/>
    </row>
    <row r="1074" spans="1:6" ht="15.75" x14ac:dyDescent="0.3">
      <c r="A1074" s="4"/>
      <c r="B1074" s="4"/>
      <c r="C1074" s="4"/>
      <c r="D1074" s="4"/>
      <c r="E1074" s="4"/>
      <c r="F1074" s="4"/>
    </row>
    <row r="1075" spans="1:6" ht="15.75" x14ac:dyDescent="0.3">
      <c r="A1075" s="4"/>
      <c r="B1075" s="4"/>
      <c r="C1075" s="4"/>
      <c r="D1075" s="4"/>
      <c r="E1075" s="4"/>
      <c r="F1075" s="4"/>
    </row>
    <row r="1076" spans="1:6" ht="15.75" x14ac:dyDescent="0.3">
      <c r="A1076" s="4"/>
      <c r="B1076" s="4"/>
      <c r="C1076" s="4"/>
      <c r="D1076" s="4"/>
      <c r="E1076" s="4"/>
      <c r="F1076" s="4"/>
    </row>
    <row r="1077" spans="1:6" ht="15.75" x14ac:dyDescent="0.3">
      <c r="A1077" s="4"/>
      <c r="B1077" s="4"/>
      <c r="C1077" s="4"/>
      <c r="D1077" s="4"/>
      <c r="E1077" s="4"/>
      <c r="F1077" s="4"/>
    </row>
    <row r="1078" spans="1:6" ht="15.75" x14ac:dyDescent="0.3">
      <c r="A1078" s="4"/>
      <c r="B1078" s="4"/>
      <c r="C1078" s="4"/>
      <c r="D1078" s="4"/>
      <c r="E1078" s="4"/>
      <c r="F1078" s="4"/>
    </row>
    <row r="1079" spans="1:6" ht="15.75" x14ac:dyDescent="0.3">
      <c r="A1079" s="4"/>
      <c r="B1079" s="4"/>
      <c r="C1079" s="4"/>
      <c r="D1079" s="4"/>
      <c r="E1079" s="4"/>
      <c r="F1079" s="4"/>
    </row>
    <row r="1080" spans="1:6" ht="15.75" x14ac:dyDescent="0.3">
      <c r="A1080" s="4"/>
      <c r="B1080" s="4"/>
      <c r="C1080" s="4"/>
      <c r="D1080" s="4"/>
      <c r="E1080" s="4"/>
      <c r="F1080" s="4"/>
    </row>
    <row r="1081" spans="1:6" ht="15.75" x14ac:dyDescent="0.3">
      <c r="A1081" s="4"/>
      <c r="B1081" s="4"/>
      <c r="C1081" s="4"/>
      <c r="D1081" s="4"/>
      <c r="E1081" s="4"/>
      <c r="F1081" s="4"/>
    </row>
    <row r="1082" spans="1:6" ht="15.75" x14ac:dyDescent="0.3">
      <c r="A1082" s="4"/>
      <c r="B1082" s="4"/>
      <c r="C1082" s="4"/>
      <c r="D1082" s="4"/>
      <c r="E1082" s="4"/>
      <c r="F1082" s="4"/>
    </row>
    <row r="1083" spans="1:6" ht="15.75" x14ac:dyDescent="0.3">
      <c r="A1083" s="4"/>
      <c r="B1083" s="4"/>
      <c r="C1083" s="4"/>
      <c r="D1083" s="4"/>
      <c r="E1083" s="4"/>
      <c r="F1083" s="4"/>
    </row>
    <row r="1084" spans="1:6" ht="15.75" x14ac:dyDescent="0.3">
      <c r="A1084" s="4"/>
      <c r="B1084" s="4"/>
      <c r="C1084" s="4"/>
      <c r="D1084" s="4"/>
      <c r="E1084" s="4"/>
      <c r="F1084" s="4"/>
    </row>
    <row r="1085" spans="1:6" ht="15.75" x14ac:dyDescent="0.3">
      <c r="A1085" s="4"/>
      <c r="B1085" s="4"/>
      <c r="C1085" s="4"/>
      <c r="D1085" s="4"/>
      <c r="E1085" s="4"/>
      <c r="F1085" s="4"/>
    </row>
    <row r="1086" spans="1:6" ht="15.75" x14ac:dyDescent="0.3">
      <c r="A1086" s="4"/>
      <c r="B1086" s="4"/>
      <c r="C1086" s="4"/>
      <c r="D1086" s="4"/>
      <c r="E1086" s="4"/>
      <c r="F1086" s="4"/>
    </row>
    <row r="1087" spans="1:6" ht="15.75" x14ac:dyDescent="0.3">
      <c r="A1087" s="4"/>
      <c r="B1087" s="4"/>
      <c r="C1087" s="4"/>
      <c r="D1087" s="4"/>
      <c r="E1087" s="4"/>
      <c r="F1087" s="4"/>
    </row>
    <row r="1088" spans="1:6" ht="15.75" x14ac:dyDescent="0.3">
      <c r="A1088" s="4"/>
      <c r="B1088" s="4"/>
      <c r="C1088" s="4"/>
      <c r="D1088" s="4"/>
      <c r="E1088" s="4"/>
      <c r="F1088" s="4"/>
    </row>
    <row r="1089" spans="1:6" ht="15.75" x14ac:dyDescent="0.3">
      <c r="A1089" s="4"/>
      <c r="B1089" s="4"/>
      <c r="C1089" s="4"/>
      <c r="D1089" s="4"/>
      <c r="E1089" s="4"/>
      <c r="F1089" s="4"/>
    </row>
    <row r="1090" spans="1:6" ht="15.75" x14ac:dyDescent="0.3">
      <c r="A1090" s="4"/>
      <c r="B1090" s="4"/>
      <c r="C1090" s="4"/>
      <c r="D1090" s="4"/>
      <c r="E1090" s="4"/>
      <c r="F1090" s="4"/>
    </row>
    <row r="1091" spans="1:6" ht="15.75" x14ac:dyDescent="0.3">
      <c r="A1091" s="4"/>
      <c r="B1091" s="4"/>
      <c r="C1091" s="4"/>
      <c r="D1091" s="4"/>
      <c r="E1091" s="4"/>
      <c r="F1091" s="4"/>
    </row>
    <row r="1092" spans="1:6" ht="15.75" x14ac:dyDescent="0.3">
      <c r="A1092" s="4"/>
      <c r="B1092" s="4"/>
      <c r="C1092" s="4"/>
      <c r="D1092" s="4"/>
      <c r="E1092" s="4"/>
      <c r="F1092" s="4"/>
    </row>
    <row r="1093" spans="1:6" ht="15.75" x14ac:dyDescent="0.3">
      <c r="A1093" s="4"/>
      <c r="B1093" s="4"/>
      <c r="C1093" s="4"/>
      <c r="D1093" s="4"/>
      <c r="E1093" s="4"/>
      <c r="F1093" s="4"/>
    </row>
    <row r="1094" spans="1:6" ht="15.75" x14ac:dyDescent="0.3">
      <c r="A1094" s="4"/>
      <c r="B1094" s="4"/>
      <c r="C1094" s="4"/>
      <c r="D1094" s="4"/>
      <c r="E1094" s="4"/>
      <c r="F1094" s="4"/>
    </row>
    <row r="1095" spans="1:6" ht="15.75" x14ac:dyDescent="0.3">
      <c r="A1095" s="4"/>
      <c r="B1095" s="4"/>
      <c r="C1095" s="4"/>
      <c r="D1095" s="4"/>
      <c r="E1095" s="4"/>
      <c r="F1095" s="4"/>
    </row>
    <row r="1096" spans="1:6" ht="15.75" x14ac:dyDescent="0.3">
      <c r="A1096" s="4"/>
      <c r="B1096" s="4"/>
      <c r="C1096" s="4"/>
      <c r="D1096" s="4"/>
      <c r="E1096" s="4"/>
      <c r="F1096" s="4"/>
    </row>
    <row r="1097" spans="1:6" ht="15.75" x14ac:dyDescent="0.3">
      <c r="A1097" s="4"/>
      <c r="B1097" s="4"/>
      <c r="C1097" s="4"/>
      <c r="D1097" s="4"/>
      <c r="E1097" s="4"/>
      <c r="F1097" s="4"/>
    </row>
    <row r="1098" spans="1:6" ht="15.75" x14ac:dyDescent="0.3">
      <c r="A1098" s="4"/>
      <c r="B1098" s="4"/>
      <c r="C1098" s="4"/>
      <c r="D1098" s="4"/>
      <c r="E1098" s="4"/>
      <c r="F1098" s="4"/>
    </row>
    <row r="1099" spans="1:6" ht="15.75" x14ac:dyDescent="0.3">
      <c r="A1099" s="4"/>
      <c r="B1099" s="4"/>
      <c r="C1099" s="4"/>
      <c r="D1099" s="4"/>
      <c r="E1099" s="4"/>
      <c r="F1099" s="4"/>
    </row>
    <row r="1100" spans="1:6" ht="15.75" x14ac:dyDescent="0.3">
      <c r="A1100" s="4"/>
      <c r="B1100" s="4"/>
      <c r="C1100" s="4"/>
      <c r="D1100" s="4"/>
      <c r="E1100" s="4"/>
      <c r="F1100" s="4"/>
    </row>
    <row r="1101" spans="1:6" ht="15.75" x14ac:dyDescent="0.3">
      <c r="A1101" s="4"/>
      <c r="B1101" s="4"/>
      <c r="C1101" s="4"/>
      <c r="D1101" s="4"/>
      <c r="E1101" s="4"/>
      <c r="F1101" s="4"/>
    </row>
    <row r="1102" spans="1:6" ht="15.75" x14ac:dyDescent="0.3">
      <c r="A1102" s="4"/>
      <c r="B1102" s="4"/>
      <c r="C1102" s="4"/>
      <c r="D1102" s="4"/>
      <c r="E1102" s="4"/>
      <c r="F1102" s="4"/>
    </row>
    <row r="1103" spans="1:6" ht="15.75" x14ac:dyDescent="0.3">
      <c r="A1103" s="4"/>
      <c r="B1103" s="4"/>
      <c r="C1103" s="4"/>
      <c r="D1103" s="4"/>
      <c r="E1103" s="4"/>
      <c r="F1103" s="4"/>
    </row>
    <row r="1104" spans="1:6" ht="15.75" x14ac:dyDescent="0.3">
      <c r="A1104" s="4"/>
      <c r="B1104" s="4"/>
      <c r="C1104" s="4"/>
      <c r="D1104" s="4"/>
      <c r="E1104" s="4"/>
      <c r="F1104" s="4"/>
    </row>
    <row r="1105" spans="1:6" ht="15.75" x14ac:dyDescent="0.3">
      <c r="A1105" s="4"/>
      <c r="B1105" s="4"/>
      <c r="C1105" s="4"/>
      <c r="D1105" s="4"/>
      <c r="E1105" s="4"/>
      <c r="F1105" s="4"/>
    </row>
    <row r="1106" spans="1:6" ht="15.75" x14ac:dyDescent="0.3">
      <c r="A1106" s="4"/>
      <c r="B1106" s="4"/>
      <c r="C1106" s="4"/>
      <c r="D1106" s="4"/>
      <c r="E1106" s="4"/>
      <c r="F1106" s="4"/>
    </row>
    <row r="1107" spans="1:6" ht="15.75" x14ac:dyDescent="0.3">
      <c r="A1107" s="4"/>
      <c r="B1107" s="4"/>
      <c r="C1107" s="4"/>
      <c r="D1107" s="4"/>
      <c r="E1107" s="4"/>
      <c r="F1107" s="4"/>
    </row>
    <row r="1108" spans="1:6" ht="15.75" x14ac:dyDescent="0.3">
      <c r="A1108" s="4"/>
      <c r="B1108" s="4"/>
      <c r="C1108" s="4"/>
      <c r="D1108" s="4"/>
      <c r="E1108" s="4"/>
      <c r="F1108" s="4"/>
    </row>
    <row r="1109" spans="1:6" ht="15.75" x14ac:dyDescent="0.3">
      <c r="A1109" s="4"/>
      <c r="B1109" s="4"/>
      <c r="C1109" s="4"/>
      <c r="D1109" s="4"/>
      <c r="E1109" s="4"/>
      <c r="F1109" s="4"/>
    </row>
    <row r="1110" spans="1:6" ht="15.75" x14ac:dyDescent="0.3">
      <c r="A1110" s="4"/>
      <c r="B1110" s="4"/>
      <c r="C1110" s="4"/>
      <c r="D1110" s="4"/>
      <c r="E1110" s="4"/>
      <c r="F1110" s="4"/>
    </row>
    <row r="1111" spans="1:6" ht="15.75" x14ac:dyDescent="0.3">
      <c r="A1111" s="4"/>
      <c r="B1111" s="4"/>
      <c r="C1111" s="4"/>
      <c r="D1111" s="4"/>
      <c r="E1111" s="4"/>
      <c r="F1111" s="4"/>
    </row>
    <row r="1112" spans="1:6" ht="15.75" x14ac:dyDescent="0.3">
      <c r="A1112" s="4"/>
      <c r="B1112" s="4"/>
      <c r="C1112" s="4"/>
      <c r="D1112" s="4"/>
      <c r="E1112" s="4"/>
      <c r="F1112" s="4"/>
    </row>
    <row r="1113" spans="1:6" ht="15.75" x14ac:dyDescent="0.3">
      <c r="A1113" s="4"/>
      <c r="B1113" s="4"/>
      <c r="C1113" s="4"/>
      <c r="D1113" s="4"/>
      <c r="E1113" s="4"/>
      <c r="F1113" s="4"/>
    </row>
    <row r="1114" spans="1:6" ht="15.75" x14ac:dyDescent="0.3">
      <c r="A1114" s="4"/>
      <c r="B1114" s="4"/>
      <c r="C1114" s="4"/>
      <c r="D1114" s="4"/>
      <c r="E1114" s="4"/>
      <c r="F1114" s="4"/>
    </row>
    <row r="1115" spans="1:6" ht="15.75" x14ac:dyDescent="0.3">
      <c r="A1115" s="4"/>
      <c r="B1115" s="4"/>
      <c r="C1115" s="4"/>
      <c r="D1115" s="4"/>
      <c r="E1115" s="4"/>
      <c r="F1115" s="4"/>
    </row>
    <row r="1116" spans="1:6" ht="15.75" x14ac:dyDescent="0.3">
      <c r="A1116" s="4"/>
      <c r="B1116" s="4"/>
      <c r="C1116" s="4"/>
      <c r="D1116" s="4"/>
      <c r="E1116" s="4"/>
      <c r="F1116" s="4"/>
    </row>
    <row r="1117" spans="1:6" ht="15.75" x14ac:dyDescent="0.3">
      <c r="A1117" s="4"/>
      <c r="B1117" s="4"/>
      <c r="C1117" s="4"/>
      <c r="D1117" s="4"/>
      <c r="E1117" s="4"/>
      <c r="F1117" s="4"/>
    </row>
    <row r="1118" spans="1:6" ht="15.75" x14ac:dyDescent="0.3">
      <c r="A1118" s="4"/>
      <c r="B1118" s="4"/>
      <c r="C1118" s="4"/>
      <c r="D1118" s="4"/>
      <c r="E1118" s="4"/>
      <c r="F1118" s="4"/>
    </row>
    <row r="1119" spans="1:6" ht="15.75" x14ac:dyDescent="0.3">
      <c r="A1119" s="4"/>
      <c r="B1119" s="4"/>
      <c r="C1119" s="4"/>
      <c r="D1119" s="4"/>
      <c r="E1119" s="4"/>
      <c r="F1119" s="4"/>
    </row>
    <row r="1120" spans="1:6" ht="15.75" x14ac:dyDescent="0.3">
      <c r="A1120" s="4"/>
      <c r="B1120" s="4"/>
      <c r="C1120" s="4"/>
      <c r="D1120" s="4"/>
      <c r="E1120" s="4"/>
      <c r="F1120" s="4"/>
    </row>
    <row r="1121" spans="1:6" ht="15.75" x14ac:dyDescent="0.3">
      <c r="A1121" s="4"/>
      <c r="B1121" s="4"/>
      <c r="C1121" s="4"/>
      <c r="D1121" s="4"/>
      <c r="E1121" s="4"/>
      <c r="F1121" s="4"/>
    </row>
    <row r="1122" spans="1:6" ht="15.75" x14ac:dyDescent="0.3">
      <c r="A1122" s="4"/>
      <c r="B1122" s="4"/>
      <c r="C1122" s="4"/>
      <c r="D1122" s="4"/>
      <c r="E1122" s="4"/>
      <c r="F1122" s="4"/>
    </row>
    <row r="1123" spans="1:6" ht="15.75" x14ac:dyDescent="0.3">
      <c r="A1123" s="4"/>
      <c r="B1123" s="4"/>
      <c r="C1123" s="4"/>
      <c r="D1123" s="4"/>
      <c r="E1123" s="4"/>
      <c r="F1123" s="4"/>
    </row>
    <row r="1124" spans="1:6" ht="15.75" x14ac:dyDescent="0.3">
      <c r="A1124" s="4"/>
      <c r="B1124" s="4"/>
      <c r="C1124" s="4"/>
      <c r="D1124" s="4"/>
      <c r="E1124" s="4"/>
      <c r="F1124" s="4"/>
    </row>
    <row r="1125" spans="1:6" ht="15.75" x14ac:dyDescent="0.3">
      <c r="A1125" s="4"/>
      <c r="B1125" s="4"/>
      <c r="C1125" s="4"/>
      <c r="D1125" s="4"/>
      <c r="E1125" s="4"/>
      <c r="F1125" s="4"/>
    </row>
    <row r="1126" spans="1:6" ht="15.75" x14ac:dyDescent="0.3">
      <c r="A1126" s="4"/>
      <c r="B1126" s="4"/>
      <c r="C1126" s="4"/>
      <c r="D1126" s="4"/>
      <c r="E1126" s="4"/>
      <c r="F1126" s="4"/>
    </row>
    <row r="1127" spans="1:6" ht="15.75" x14ac:dyDescent="0.3">
      <c r="A1127" s="4"/>
      <c r="B1127" s="4"/>
      <c r="C1127" s="4"/>
      <c r="D1127" s="4"/>
      <c r="E1127" s="4"/>
      <c r="F1127" s="4"/>
    </row>
    <row r="1128" spans="1:6" ht="15.75" x14ac:dyDescent="0.3">
      <c r="A1128" s="4"/>
      <c r="B1128" s="4"/>
      <c r="C1128" s="4"/>
      <c r="D1128" s="4"/>
      <c r="E1128" s="4"/>
      <c r="F1128" s="4"/>
    </row>
    <row r="1129" spans="1:6" ht="15.75" x14ac:dyDescent="0.3">
      <c r="A1129" s="4"/>
      <c r="B1129" s="4"/>
      <c r="C1129" s="4"/>
      <c r="D1129" s="4"/>
      <c r="E1129" s="4"/>
      <c r="F1129" s="4"/>
    </row>
    <row r="1130" spans="1:6" ht="15.75" x14ac:dyDescent="0.3">
      <c r="A1130" s="4"/>
      <c r="B1130" s="4"/>
      <c r="C1130" s="4"/>
      <c r="D1130" s="4"/>
      <c r="E1130" s="4"/>
      <c r="F1130" s="4"/>
    </row>
    <row r="1131" spans="1:6" ht="15.75" x14ac:dyDescent="0.3">
      <c r="A1131" s="4"/>
      <c r="B1131" s="4"/>
      <c r="C1131" s="4"/>
      <c r="D1131" s="4"/>
      <c r="E1131" s="4"/>
      <c r="F1131" s="4"/>
    </row>
    <row r="1132" spans="1:6" ht="15.75" x14ac:dyDescent="0.3">
      <c r="A1132" s="4"/>
      <c r="B1132" s="4"/>
      <c r="C1132" s="4"/>
      <c r="D1132" s="4"/>
      <c r="E1132" s="4"/>
      <c r="F1132" s="4"/>
    </row>
    <row r="1133" spans="1:6" ht="15.75" x14ac:dyDescent="0.3">
      <c r="A1133" s="4"/>
      <c r="B1133" s="4"/>
      <c r="C1133" s="4"/>
      <c r="D1133" s="4"/>
      <c r="E1133" s="4"/>
      <c r="F1133" s="4"/>
    </row>
    <row r="1134" spans="1:6" ht="15.75" x14ac:dyDescent="0.3">
      <c r="A1134" s="4"/>
      <c r="B1134" s="4"/>
      <c r="C1134" s="4"/>
      <c r="D1134" s="4"/>
      <c r="E1134" s="4"/>
      <c r="F1134" s="4"/>
    </row>
    <row r="1135" spans="1:6" ht="15.75" x14ac:dyDescent="0.3">
      <c r="A1135" s="4"/>
      <c r="B1135" s="4"/>
      <c r="C1135" s="4"/>
      <c r="D1135" s="4"/>
      <c r="E1135" s="4"/>
      <c r="F1135" s="4"/>
    </row>
    <row r="1136" spans="1:6" ht="15.75" x14ac:dyDescent="0.3">
      <c r="A1136" s="4"/>
      <c r="B1136" s="4"/>
      <c r="C1136" s="4"/>
      <c r="D1136" s="4"/>
      <c r="E1136" s="4"/>
      <c r="F1136" s="4"/>
    </row>
    <row r="1137" spans="1:6" ht="15.75" x14ac:dyDescent="0.3">
      <c r="A1137" s="4"/>
      <c r="B1137" s="4"/>
      <c r="C1137" s="4"/>
      <c r="D1137" s="4"/>
      <c r="E1137" s="4"/>
      <c r="F1137" s="4"/>
    </row>
    <row r="1138" spans="1:6" ht="15.75" x14ac:dyDescent="0.3">
      <c r="A1138" s="4"/>
      <c r="B1138" s="4"/>
      <c r="C1138" s="4"/>
      <c r="D1138" s="4"/>
      <c r="E1138" s="4"/>
      <c r="F1138" s="4"/>
    </row>
    <row r="1139" spans="1:6" ht="15.75" x14ac:dyDescent="0.3">
      <c r="A1139" s="4"/>
      <c r="B1139" s="4"/>
      <c r="C1139" s="4"/>
      <c r="D1139" s="4"/>
      <c r="E1139" s="4"/>
      <c r="F1139" s="4"/>
    </row>
    <row r="1140" spans="1:6" ht="15.75" x14ac:dyDescent="0.3">
      <c r="A1140" s="4"/>
      <c r="B1140" s="4"/>
      <c r="C1140" s="4"/>
      <c r="D1140" s="4"/>
      <c r="E1140" s="4"/>
      <c r="F1140" s="4"/>
    </row>
    <row r="1141" spans="1:6" ht="15.75" x14ac:dyDescent="0.3">
      <c r="A1141" s="4"/>
      <c r="B1141" s="4"/>
      <c r="C1141" s="4"/>
      <c r="D1141" s="4"/>
      <c r="E1141" s="4"/>
      <c r="F1141" s="4"/>
    </row>
    <row r="1142" spans="1:6" ht="15.75" x14ac:dyDescent="0.3">
      <c r="A1142" s="4"/>
      <c r="B1142" s="4"/>
      <c r="C1142" s="4"/>
      <c r="D1142" s="4"/>
      <c r="E1142" s="4"/>
      <c r="F1142" s="4"/>
    </row>
    <row r="1143" spans="1:6" ht="15.75" x14ac:dyDescent="0.3">
      <c r="A1143" s="4"/>
      <c r="B1143" s="4"/>
      <c r="C1143" s="4"/>
      <c r="D1143" s="4"/>
      <c r="E1143" s="4"/>
      <c r="F1143" s="4"/>
    </row>
    <row r="1144" spans="1:6" ht="15.75" x14ac:dyDescent="0.3">
      <c r="A1144" s="4"/>
      <c r="B1144" s="4"/>
      <c r="C1144" s="4"/>
      <c r="D1144" s="4"/>
      <c r="E1144" s="4"/>
      <c r="F1144" s="4"/>
    </row>
    <row r="1145" spans="1:6" ht="15.75" x14ac:dyDescent="0.3">
      <c r="A1145" s="4"/>
      <c r="B1145" s="4"/>
      <c r="C1145" s="4"/>
      <c r="D1145" s="4"/>
      <c r="E1145" s="4"/>
      <c r="F1145" s="4"/>
    </row>
    <row r="1146" spans="1:6" ht="15.75" x14ac:dyDescent="0.3">
      <c r="A1146" s="4"/>
      <c r="B1146" s="4"/>
      <c r="C1146" s="4"/>
      <c r="D1146" s="4"/>
      <c r="E1146" s="4"/>
      <c r="F1146" s="4"/>
    </row>
    <row r="1147" spans="1:6" ht="15.75" x14ac:dyDescent="0.3">
      <c r="A1147" s="4"/>
      <c r="B1147" s="4"/>
      <c r="C1147" s="4"/>
      <c r="D1147" s="4"/>
      <c r="E1147" s="4"/>
      <c r="F1147" s="4"/>
    </row>
    <row r="1148" spans="1:6" ht="15.75" x14ac:dyDescent="0.3">
      <c r="A1148" s="4"/>
      <c r="B1148" s="4"/>
      <c r="C1148" s="4"/>
      <c r="D1148" s="4"/>
      <c r="E1148" s="4"/>
      <c r="F1148" s="4"/>
    </row>
    <row r="1149" spans="1:6" ht="15.75" x14ac:dyDescent="0.3">
      <c r="A1149" s="4"/>
      <c r="B1149" s="4"/>
      <c r="C1149" s="4"/>
      <c r="D1149" s="4"/>
      <c r="E1149" s="4"/>
      <c r="F1149" s="4"/>
    </row>
    <row r="1150" spans="1:6" ht="15.75" x14ac:dyDescent="0.3">
      <c r="A1150" s="4"/>
      <c r="B1150" s="4"/>
      <c r="C1150" s="4"/>
      <c r="D1150" s="4"/>
      <c r="E1150" s="4"/>
      <c r="F1150" s="4"/>
    </row>
    <row r="1151" spans="1:6" ht="15.75" x14ac:dyDescent="0.3">
      <c r="A1151" s="4"/>
      <c r="B1151" s="4"/>
      <c r="C1151" s="4"/>
      <c r="D1151" s="4"/>
      <c r="E1151" s="4"/>
      <c r="F1151" s="4"/>
    </row>
    <row r="1152" spans="1:6" ht="15.75" x14ac:dyDescent="0.3">
      <c r="A1152" s="4"/>
      <c r="B1152" s="4"/>
      <c r="C1152" s="4"/>
      <c r="D1152" s="4"/>
      <c r="E1152" s="4"/>
      <c r="F1152" s="4"/>
    </row>
    <row r="1153" spans="1:6" ht="15.75" x14ac:dyDescent="0.3">
      <c r="A1153" s="4"/>
      <c r="B1153" s="4"/>
      <c r="C1153" s="4"/>
      <c r="D1153" s="4"/>
      <c r="E1153" s="4"/>
      <c r="F1153" s="4"/>
    </row>
    <row r="1154" spans="1:6" ht="15.75" x14ac:dyDescent="0.3">
      <c r="A1154" s="4"/>
      <c r="B1154" s="4"/>
      <c r="C1154" s="4"/>
      <c r="D1154" s="4"/>
      <c r="E1154" s="4"/>
      <c r="F1154" s="4"/>
    </row>
    <row r="1155" spans="1:6" ht="15.75" x14ac:dyDescent="0.3">
      <c r="A1155" s="4"/>
      <c r="B1155" s="4"/>
      <c r="C1155" s="4"/>
      <c r="D1155" s="4"/>
      <c r="E1155" s="4"/>
      <c r="F1155" s="4"/>
    </row>
    <row r="1156" spans="1:6" ht="15.75" x14ac:dyDescent="0.3">
      <c r="A1156" s="4"/>
      <c r="B1156" s="4"/>
      <c r="C1156" s="4"/>
      <c r="D1156" s="4"/>
      <c r="E1156" s="4"/>
      <c r="F1156" s="4"/>
    </row>
    <row r="1157" spans="1:6" ht="15.75" x14ac:dyDescent="0.3">
      <c r="A1157" s="4"/>
      <c r="B1157" s="4"/>
      <c r="C1157" s="4"/>
      <c r="D1157" s="4"/>
      <c r="E1157" s="4"/>
      <c r="F1157" s="4"/>
    </row>
    <row r="1158" spans="1:6" ht="15.75" x14ac:dyDescent="0.3">
      <c r="A1158" s="4"/>
      <c r="B1158" s="4"/>
      <c r="C1158" s="4"/>
      <c r="D1158" s="4"/>
      <c r="E1158" s="4"/>
      <c r="F1158" s="4"/>
    </row>
    <row r="1159" spans="1:6" ht="15.75" x14ac:dyDescent="0.3">
      <c r="A1159" s="4"/>
      <c r="B1159" s="4"/>
      <c r="C1159" s="4"/>
      <c r="D1159" s="4"/>
      <c r="E1159" s="4"/>
      <c r="F1159" s="4"/>
    </row>
    <row r="1160" spans="1:6" ht="15.75" x14ac:dyDescent="0.3">
      <c r="A1160" s="4"/>
      <c r="B1160" s="4"/>
      <c r="C1160" s="4"/>
      <c r="D1160" s="4"/>
      <c r="E1160" s="4"/>
      <c r="F1160" s="4"/>
    </row>
    <row r="1161" spans="1:6" ht="15.75" x14ac:dyDescent="0.3">
      <c r="A1161" s="4"/>
      <c r="B1161" s="4"/>
      <c r="C1161" s="4"/>
      <c r="D1161" s="4"/>
      <c r="E1161" s="4"/>
      <c r="F1161" s="4"/>
    </row>
    <row r="1162" spans="1:6" ht="15.75" x14ac:dyDescent="0.3">
      <c r="A1162" s="4"/>
      <c r="B1162" s="4"/>
      <c r="C1162" s="4"/>
      <c r="D1162" s="4"/>
      <c r="E1162" s="4"/>
      <c r="F1162" s="4"/>
    </row>
    <row r="1163" spans="1:6" ht="15.75" x14ac:dyDescent="0.3">
      <c r="A1163" s="4"/>
      <c r="B1163" s="4"/>
      <c r="C1163" s="4"/>
      <c r="D1163" s="4"/>
      <c r="E1163" s="4"/>
      <c r="F1163" s="4"/>
    </row>
    <row r="1164" spans="1:6" ht="15.75" x14ac:dyDescent="0.3">
      <c r="A1164" s="4"/>
      <c r="B1164" s="4"/>
      <c r="C1164" s="4"/>
      <c r="D1164" s="4"/>
      <c r="E1164" s="4"/>
      <c r="F1164" s="4"/>
    </row>
    <row r="1165" spans="1:6" ht="15.75" x14ac:dyDescent="0.3">
      <c r="A1165" s="4"/>
      <c r="B1165" s="4"/>
      <c r="C1165" s="4"/>
      <c r="D1165" s="4"/>
      <c r="E1165" s="4"/>
      <c r="F1165" s="4"/>
    </row>
    <row r="1166" spans="1:6" ht="15.75" x14ac:dyDescent="0.3">
      <c r="A1166" s="4"/>
      <c r="B1166" s="4"/>
      <c r="C1166" s="4"/>
      <c r="D1166" s="4"/>
      <c r="E1166" s="4"/>
      <c r="F1166" s="4"/>
    </row>
    <row r="1167" spans="1:6" ht="15.75" x14ac:dyDescent="0.3">
      <c r="A1167" s="4"/>
      <c r="B1167" s="4"/>
      <c r="C1167" s="4"/>
      <c r="D1167" s="4"/>
      <c r="E1167" s="4"/>
      <c r="F1167" s="4"/>
    </row>
    <row r="1168" spans="1:6" ht="15.75" x14ac:dyDescent="0.3">
      <c r="A1168" s="4"/>
      <c r="B1168" s="4"/>
      <c r="C1168" s="4"/>
      <c r="D1168" s="4"/>
      <c r="E1168" s="4"/>
      <c r="F1168" s="4"/>
    </row>
    <row r="1169" spans="1:6" ht="15.75" x14ac:dyDescent="0.3">
      <c r="A1169" s="4"/>
      <c r="B1169" s="4"/>
      <c r="C1169" s="4"/>
      <c r="D1169" s="4"/>
      <c r="E1169" s="4"/>
      <c r="F1169" s="4"/>
    </row>
    <row r="1170" spans="1:6" ht="15.75" x14ac:dyDescent="0.3">
      <c r="A1170" s="4"/>
      <c r="B1170" s="4"/>
      <c r="C1170" s="4"/>
      <c r="D1170" s="4"/>
      <c r="E1170" s="4"/>
      <c r="F1170" s="4"/>
    </row>
    <row r="1171" spans="1:6" ht="15.75" x14ac:dyDescent="0.3">
      <c r="A1171" s="4"/>
      <c r="B1171" s="4"/>
      <c r="C1171" s="4"/>
      <c r="D1171" s="4"/>
      <c r="E1171" s="4"/>
      <c r="F1171" s="4"/>
    </row>
    <row r="1172" spans="1:6" ht="15.75" x14ac:dyDescent="0.3">
      <c r="A1172" s="4"/>
      <c r="B1172" s="4"/>
      <c r="C1172" s="4"/>
      <c r="D1172" s="4"/>
      <c r="E1172" s="4"/>
      <c r="F1172" s="4"/>
    </row>
    <row r="1173" spans="1:6" ht="15.75" x14ac:dyDescent="0.3">
      <c r="A1173" s="4"/>
      <c r="B1173" s="4"/>
      <c r="C1173" s="4"/>
      <c r="D1173" s="4"/>
      <c r="E1173" s="4"/>
      <c r="F1173" s="4"/>
    </row>
    <row r="1174" spans="1:6" ht="15.75" x14ac:dyDescent="0.3">
      <c r="A1174" s="4"/>
      <c r="B1174" s="4"/>
      <c r="C1174" s="4"/>
      <c r="D1174" s="4"/>
      <c r="E1174" s="4"/>
      <c r="F1174" s="4"/>
    </row>
    <row r="1175" spans="1:6" ht="15.75" x14ac:dyDescent="0.3">
      <c r="A1175" s="4"/>
      <c r="B1175" s="4"/>
      <c r="C1175" s="4"/>
      <c r="D1175" s="4"/>
      <c r="E1175" s="4"/>
      <c r="F1175" s="4"/>
    </row>
    <row r="1176" spans="1:6" ht="15.75" x14ac:dyDescent="0.3">
      <c r="A1176" s="4"/>
      <c r="B1176" s="4"/>
      <c r="C1176" s="4"/>
      <c r="D1176" s="4"/>
      <c r="E1176" s="4"/>
      <c r="F1176" s="4"/>
    </row>
    <row r="1177" spans="1:6" ht="15.75" x14ac:dyDescent="0.3">
      <c r="A1177" s="4"/>
      <c r="B1177" s="4"/>
      <c r="C1177" s="4"/>
      <c r="D1177" s="4"/>
      <c r="E1177" s="4"/>
      <c r="F1177" s="4"/>
    </row>
    <row r="1178" spans="1:6" ht="15.75" x14ac:dyDescent="0.3">
      <c r="A1178" s="4"/>
      <c r="B1178" s="4"/>
      <c r="C1178" s="4"/>
      <c r="D1178" s="4"/>
      <c r="E1178" s="4"/>
      <c r="F1178" s="4"/>
    </row>
    <row r="1179" spans="1:6" ht="15.75" x14ac:dyDescent="0.3">
      <c r="A1179" s="4"/>
      <c r="B1179" s="4"/>
      <c r="C1179" s="4"/>
      <c r="D1179" s="4"/>
      <c r="E1179" s="4"/>
      <c r="F1179" s="4"/>
    </row>
    <row r="1180" spans="1:6" ht="15.75" x14ac:dyDescent="0.3">
      <c r="A1180" s="4"/>
      <c r="B1180" s="4"/>
      <c r="C1180" s="4"/>
      <c r="D1180" s="4"/>
      <c r="E1180" s="4"/>
      <c r="F1180" s="4"/>
    </row>
    <row r="1181" spans="1:6" ht="15.75" x14ac:dyDescent="0.3">
      <c r="A1181" s="4"/>
      <c r="B1181" s="4"/>
      <c r="C1181" s="4"/>
      <c r="D1181" s="4"/>
      <c r="E1181" s="4"/>
      <c r="F1181" s="4"/>
    </row>
    <row r="1182" spans="1:6" ht="15.75" x14ac:dyDescent="0.3">
      <c r="A1182" s="4"/>
      <c r="B1182" s="4"/>
      <c r="C1182" s="4"/>
      <c r="D1182" s="4"/>
      <c r="E1182" s="4"/>
      <c r="F1182" s="4"/>
    </row>
    <row r="1183" spans="1:6" ht="15.75" x14ac:dyDescent="0.3">
      <c r="A1183" s="4"/>
      <c r="B1183" s="4"/>
      <c r="C1183" s="4"/>
      <c r="D1183" s="4"/>
      <c r="E1183" s="4"/>
      <c r="F1183" s="4"/>
    </row>
    <row r="1184" spans="1:6" ht="15.75" x14ac:dyDescent="0.3">
      <c r="A1184" s="4"/>
      <c r="B1184" s="4"/>
      <c r="C1184" s="4"/>
      <c r="D1184" s="4"/>
      <c r="E1184" s="4"/>
      <c r="F1184" s="4"/>
    </row>
    <row r="1185" spans="1:6" ht="15.75" x14ac:dyDescent="0.3">
      <c r="A1185" s="4"/>
      <c r="B1185" s="4"/>
      <c r="C1185" s="4"/>
      <c r="D1185" s="4"/>
      <c r="E1185" s="4"/>
      <c r="F1185" s="4"/>
    </row>
    <row r="1186" spans="1:6" ht="15.75" x14ac:dyDescent="0.3">
      <c r="A1186" s="4"/>
      <c r="B1186" s="4"/>
      <c r="C1186" s="4"/>
      <c r="D1186" s="4"/>
      <c r="E1186" s="4"/>
      <c r="F1186" s="4"/>
    </row>
    <row r="1187" spans="1:6" ht="15.75" x14ac:dyDescent="0.3">
      <c r="A1187" s="4"/>
      <c r="B1187" s="4"/>
      <c r="C1187" s="4"/>
      <c r="D1187" s="4"/>
      <c r="E1187" s="4"/>
      <c r="F1187" s="4"/>
    </row>
    <row r="1188" spans="1:6" ht="15.75" x14ac:dyDescent="0.3">
      <c r="A1188" s="4"/>
      <c r="B1188" s="4"/>
      <c r="C1188" s="4"/>
      <c r="D1188" s="4"/>
      <c r="E1188" s="4"/>
      <c r="F1188" s="4"/>
    </row>
    <row r="1189" spans="1:6" ht="15.75" x14ac:dyDescent="0.3">
      <c r="A1189" s="4"/>
      <c r="B1189" s="4"/>
      <c r="C1189" s="4"/>
      <c r="D1189" s="4"/>
      <c r="E1189" s="4"/>
      <c r="F1189" s="4"/>
    </row>
    <row r="1190" spans="1:6" ht="15.75" x14ac:dyDescent="0.3">
      <c r="A1190" s="4"/>
      <c r="B1190" s="4"/>
      <c r="C1190" s="4"/>
      <c r="D1190" s="4"/>
      <c r="E1190" s="4"/>
      <c r="F1190" s="4"/>
    </row>
    <row r="1191" spans="1:6" ht="15.75" x14ac:dyDescent="0.3">
      <c r="A1191" s="4"/>
      <c r="B1191" s="4"/>
      <c r="C1191" s="4"/>
      <c r="D1191" s="4"/>
      <c r="E1191" s="4"/>
      <c r="F1191" s="4"/>
    </row>
    <row r="1192" spans="1:6" ht="15.75" x14ac:dyDescent="0.3">
      <c r="A1192" s="4"/>
      <c r="B1192" s="4"/>
      <c r="C1192" s="4"/>
      <c r="D1192" s="4"/>
      <c r="E1192" s="4"/>
      <c r="F1192" s="4"/>
    </row>
    <row r="1193" spans="1:6" ht="15.75" x14ac:dyDescent="0.3">
      <c r="A1193" s="4"/>
      <c r="B1193" s="4"/>
      <c r="C1193" s="4"/>
      <c r="D1193" s="4"/>
      <c r="E1193" s="4"/>
      <c r="F1193" s="4"/>
    </row>
    <row r="1194" spans="1:6" ht="15.75" x14ac:dyDescent="0.3">
      <c r="A1194" s="4"/>
      <c r="B1194" s="4"/>
      <c r="C1194" s="4"/>
      <c r="D1194" s="4"/>
      <c r="E1194" s="4"/>
      <c r="F1194" s="4"/>
    </row>
    <row r="1195" spans="1:6" ht="15.75" x14ac:dyDescent="0.3">
      <c r="A1195" s="4"/>
      <c r="B1195" s="4"/>
      <c r="C1195" s="4"/>
      <c r="D1195" s="4"/>
      <c r="E1195" s="4"/>
      <c r="F1195" s="4"/>
    </row>
    <row r="1196" spans="1:6" ht="15.75" x14ac:dyDescent="0.3">
      <c r="A1196" s="4"/>
      <c r="B1196" s="4"/>
      <c r="C1196" s="4"/>
      <c r="D1196" s="4"/>
      <c r="E1196" s="4"/>
      <c r="F1196" s="4"/>
    </row>
    <row r="1197" spans="1:6" ht="15.75" x14ac:dyDescent="0.3">
      <c r="A1197" s="4"/>
      <c r="B1197" s="4"/>
      <c r="C1197" s="4"/>
      <c r="D1197" s="4"/>
      <c r="E1197" s="4"/>
      <c r="F1197" s="4"/>
    </row>
    <row r="1198" spans="1:6" ht="15.75" x14ac:dyDescent="0.3">
      <c r="A1198" s="4"/>
      <c r="B1198" s="4"/>
      <c r="C1198" s="4"/>
      <c r="D1198" s="4"/>
      <c r="E1198" s="4"/>
      <c r="F1198" s="4"/>
    </row>
    <row r="1199" spans="1:6" ht="15.75" x14ac:dyDescent="0.3">
      <c r="A1199" s="4"/>
      <c r="B1199" s="4"/>
      <c r="C1199" s="4"/>
      <c r="D1199" s="4"/>
      <c r="E1199" s="4"/>
      <c r="F1199" s="4"/>
    </row>
    <row r="1200" spans="1:6" ht="15.75" x14ac:dyDescent="0.3">
      <c r="A1200" s="4"/>
      <c r="B1200" s="4"/>
      <c r="C1200" s="4"/>
      <c r="D1200" s="4"/>
      <c r="E1200" s="4"/>
      <c r="F1200" s="4"/>
    </row>
    <row r="1201" spans="1:6" ht="15.75" x14ac:dyDescent="0.3">
      <c r="A1201" s="4"/>
      <c r="B1201" s="4"/>
      <c r="C1201" s="4"/>
      <c r="D1201" s="4"/>
      <c r="E1201" s="4"/>
      <c r="F1201" s="4"/>
    </row>
    <row r="1202" spans="1:6" ht="15.75" x14ac:dyDescent="0.3">
      <c r="A1202" s="4"/>
      <c r="B1202" s="4"/>
      <c r="C1202" s="4"/>
      <c r="D1202" s="4"/>
      <c r="E1202" s="4"/>
      <c r="F1202" s="4"/>
    </row>
    <row r="1203" spans="1:6" ht="15.75" x14ac:dyDescent="0.3">
      <c r="A1203" s="4"/>
      <c r="B1203" s="4"/>
      <c r="C1203" s="4"/>
      <c r="D1203" s="4"/>
      <c r="E1203" s="4"/>
      <c r="F1203" s="4"/>
    </row>
    <row r="1204" spans="1:6" ht="15.75" x14ac:dyDescent="0.3">
      <c r="A1204" s="4"/>
      <c r="B1204" s="4"/>
      <c r="C1204" s="4"/>
      <c r="D1204" s="4"/>
      <c r="E1204" s="4"/>
      <c r="F1204" s="4"/>
    </row>
    <row r="1205" spans="1:6" ht="15.75" x14ac:dyDescent="0.3">
      <c r="A1205" s="4"/>
      <c r="B1205" s="4"/>
      <c r="C1205" s="4"/>
      <c r="D1205" s="4"/>
      <c r="E1205" s="4"/>
      <c r="F1205" s="4"/>
    </row>
    <row r="1206" spans="1:6" ht="15.75" x14ac:dyDescent="0.3">
      <c r="A1206" s="4"/>
      <c r="B1206" s="4"/>
      <c r="C1206" s="4"/>
      <c r="D1206" s="4"/>
      <c r="E1206" s="4"/>
      <c r="F1206" s="4"/>
    </row>
    <row r="1207" spans="1:6" ht="15.75" x14ac:dyDescent="0.3">
      <c r="A1207" s="4"/>
      <c r="B1207" s="4"/>
      <c r="C1207" s="4"/>
      <c r="D1207" s="4"/>
      <c r="E1207" s="4"/>
      <c r="F1207" s="4"/>
    </row>
    <row r="1208" spans="1:6" ht="15.75" x14ac:dyDescent="0.3">
      <c r="A1208" s="4"/>
      <c r="B1208" s="4"/>
      <c r="C1208" s="4"/>
      <c r="D1208" s="4"/>
      <c r="E1208" s="4"/>
      <c r="F1208" s="4"/>
    </row>
    <row r="1209" spans="1:6" ht="15.75" x14ac:dyDescent="0.3">
      <c r="A1209" s="4"/>
      <c r="B1209" s="4"/>
      <c r="C1209" s="4"/>
      <c r="D1209" s="4"/>
      <c r="E1209" s="4"/>
      <c r="F1209" s="4"/>
    </row>
    <row r="1210" spans="1:6" ht="15.75" x14ac:dyDescent="0.3">
      <c r="A1210" s="4"/>
      <c r="B1210" s="4"/>
      <c r="C1210" s="4"/>
      <c r="D1210" s="4"/>
      <c r="E1210" s="4"/>
      <c r="F1210" s="4"/>
    </row>
    <row r="1211" spans="1:6" ht="15.75" x14ac:dyDescent="0.3">
      <c r="A1211" s="4"/>
      <c r="B1211" s="4"/>
      <c r="C1211" s="4"/>
      <c r="D1211" s="4"/>
      <c r="E1211" s="4"/>
      <c r="F1211" s="4"/>
    </row>
    <row r="1212" spans="1:6" ht="15.75" x14ac:dyDescent="0.3">
      <c r="A1212" s="4"/>
      <c r="B1212" s="4"/>
      <c r="C1212" s="4"/>
      <c r="D1212" s="4"/>
      <c r="E1212" s="4"/>
      <c r="F1212" s="4"/>
    </row>
    <row r="1213" spans="1:6" ht="15.75" x14ac:dyDescent="0.3">
      <c r="A1213" s="4"/>
      <c r="B1213" s="4"/>
      <c r="C1213" s="4"/>
      <c r="D1213" s="4"/>
      <c r="E1213" s="4"/>
      <c r="F1213" s="4"/>
    </row>
    <row r="1214" spans="1:6" ht="15.75" x14ac:dyDescent="0.3">
      <c r="A1214" s="4"/>
      <c r="B1214" s="4"/>
      <c r="C1214" s="4"/>
      <c r="D1214" s="4"/>
      <c r="E1214" s="4"/>
      <c r="F1214" s="4"/>
    </row>
    <row r="1215" spans="1:6" ht="15.75" x14ac:dyDescent="0.3">
      <c r="A1215" s="4"/>
      <c r="B1215" s="4"/>
      <c r="C1215" s="4"/>
      <c r="D1215" s="4"/>
      <c r="E1215" s="4"/>
      <c r="F1215" s="4"/>
    </row>
    <row r="1216" spans="1:6" ht="15.75" x14ac:dyDescent="0.3">
      <c r="A1216" s="4"/>
      <c r="B1216" s="4"/>
      <c r="C1216" s="4"/>
      <c r="D1216" s="4"/>
      <c r="E1216" s="4"/>
      <c r="F1216" s="4"/>
    </row>
    <row r="1217" spans="1:6" ht="15.75" x14ac:dyDescent="0.3">
      <c r="A1217" s="4"/>
      <c r="B1217" s="4"/>
      <c r="C1217" s="4"/>
      <c r="D1217" s="4"/>
      <c r="E1217" s="4"/>
      <c r="F1217" s="4"/>
    </row>
    <row r="1218" spans="1:6" ht="15.75" x14ac:dyDescent="0.3">
      <c r="A1218" s="4"/>
      <c r="B1218" s="4"/>
      <c r="C1218" s="4"/>
      <c r="D1218" s="4"/>
      <c r="E1218" s="4"/>
      <c r="F1218" s="4"/>
    </row>
    <row r="1219" spans="1:6" ht="15.75" x14ac:dyDescent="0.3">
      <c r="A1219" s="4"/>
      <c r="B1219" s="4"/>
      <c r="C1219" s="4"/>
      <c r="D1219" s="4"/>
      <c r="E1219" s="4"/>
      <c r="F1219" s="4"/>
    </row>
    <row r="1220" spans="1:6" ht="15.75" x14ac:dyDescent="0.3">
      <c r="A1220" s="4"/>
      <c r="B1220" s="4"/>
      <c r="C1220" s="4"/>
      <c r="D1220" s="4"/>
      <c r="E1220" s="4"/>
      <c r="F1220" s="4"/>
    </row>
    <row r="1221" spans="1:6" ht="15.75" x14ac:dyDescent="0.3">
      <c r="A1221" s="4"/>
      <c r="B1221" s="4"/>
      <c r="C1221" s="4"/>
      <c r="D1221" s="4"/>
      <c r="E1221" s="4"/>
      <c r="F1221" s="4"/>
    </row>
    <row r="1222" spans="1:6" ht="15.75" x14ac:dyDescent="0.3">
      <c r="A1222" s="4"/>
      <c r="B1222" s="4"/>
      <c r="C1222" s="4"/>
      <c r="D1222" s="4"/>
      <c r="E1222" s="4"/>
      <c r="F1222" s="4"/>
    </row>
    <row r="1223" spans="1:6" ht="15.75" x14ac:dyDescent="0.3">
      <c r="A1223" s="4"/>
      <c r="B1223" s="4"/>
      <c r="C1223" s="4"/>
      <c r="D1223" s="4"/>
      <c r="E1223" s="4"/>
      <c r="F1223" s="4"/>
    </row>
    <row r="1224" spans="1:6" ht="15.75" x14ac:dyDescent="0.3">
      <c r="A1224" s="4"/>
      <c r="B1224" s="4"/>
      <c r="C1224" s="4"/>
      <c r="D1224" s="4"/>
      <c r="E1224" s="4"/>
      <c r="F1224" s="4"/>
    </row>
    <row r="1225" spans="1:6" ht="15.75" x14ac:dyDescent="0.3">
      <c r="A1225" s="4"/>
      <c r="B1225" s="4"/>
      <c r="C1225" s="4"/>
      <c r="D1225" s="4"/>
      <c r="E1225" s="4"/>
      <c r="F1225" s="4"/>
    </row>
    <row r="1226" spans="1:6" ht="15.75" x14ac:dyDescent="0.3">
      <c r="A1226" s="4"/>
      <c r="B1226" s="4"/>
      <c r="C1226" s="4"/>
      <c r="D1226" s="4"/>
      <c r="E1226" s="4"/>
      <c r="F1226" s="4"/>
    </row>
    <row r="1227" spans="1:6" ht="15.75" x14ac:dyDescent="0.3">
      <c r="A1227" s="4"/>
      <c r="B1227" s="4"/>
      <c r="C1227" s="4"/>
      <c r="D1227" s="4"/>
      <c r="E1227" s="4"/>
      <c r="F1227" s="4"/>
    </row>
    <row r="1228" spans="1:6" ht="15.75" x14ac:dyDescent="0.3">
      <c r="A1228" s="4"/>
      <c r="B1228" s="4"/>
      <c r="C1228" s="4"/>
      <c r="D1228" s="4"/>
      <c r="E1228" s="4"/>
      <c r="F1228" s="4"/>
    </row>
    <row r="1229" spans="1:6" ht="15.75" x14ac:dyDescent="0.3">
      <c r="A1229" s="4"/>
      <c r="B1229" s="4"/>
      <c r="C1229" s="4"/>
      <c r="D1229" s="4"/>
      <c r="E1229" s="4"/>
      <c r="F1229" s="4"/>
    </row>
    <row r="1230" spans="1:6" ht="15.75" x14ac:dyDescent="0.3">
      <c r="A1230" s="4"/>
      <c r="B1230" s="4"/>
      <c r="C1230" s="4"/>
      <c r="D1230" s="4"/>
      <c r="E1230" s="4"/>
      <c r="F1230" s="4"/>
    </row>
    <row r="1231" spans="1:6" ht="15.75" x14ac:dyDescent="0.3">
      <c r="A1231" s="4"/>
      <c r="B1231" s="4"/>
      <c r="C1231" s="4"/>
      <c r="D1231" s="4"/>
      <c r="E1231" s="4"/>
      <c r="F1231" s="4"/>
    </row>
    <row r="1232" spans="1:6" ht="15.75" x14ac:dyDescent="0.3">
      <c r="A1232" s="4"/>
      <c r="B1232" s="4"/>
      <c r="C1232" s="4"/>
      <c r="D1232" s="4"/>
      <c r="E1232" s="4"/>
      <c r="F1232" s="4"/>
    </row>
    <row r="1233" spans="1:6" ht="15.75" x14ac:dyDescent="0.3">
      <c r="A1233" s="4"/>
      <c r="B1233" s="4"/>
      <c r="C1233" s="4"/>
      <c r="D1233" s="4"/>
      <c r="E1233" s="4"/>
      <c r="F1233" s="4"/>
    </row>
    <row r="1234" spans="1:6" ht="15.75" x14ac:dyDescent="0.3">
      <c r="A1234" s="4"/>
      <c r="B1234" s="4"/>
      <c r="C1234" s="4"/>
      <c r="D1234" s="4"/>
      <c r="E1234" s="4"/>
      <c r="F1234" s="4"/>
    </row>
    <row r="1235" spans="1:6" ht="15.75" x14ac:dyDescent="0.3">
      <c r="A1235" s="4"/>
      <c r="B1235" s="4"/>
      <c r="C1235" s="4"/>
      <c r="D1235" s="4"/>
      <c r="E1235" s="4"/>
      <c r="F1235" s="4"/>
    </row>
    <row r="1236" spans="1:6" ht="15.75" x14ac:dyDescent="0.3">
      <c r="A1236" s="4"/>
      <c r="B1236" s="4"/>
      <c r="C1236" s="4"/>
      <c r="D1236" s="4"/>
      <c r="E1236" s="4"/>
      <c r="F1236" s="4"/>
    </row>
    <row r="1237" spans="1:6" ht="15.75" x14ac:dyDescent="0.3">
      <c r="A1237" s="4"/>
      <c r="B1237" s="4"/>
      <c r="C1237" s="4"/>
      <c r="D1237" s="4"/>
      <c r="E1237" s="4"/>
      <c r="F1237" s="4"/>
    </row>
    <row r="1238" spans="1:6" ht="15.75" x14ac:dyDescent="0.3">
      <c r="A1238" s="4"/>
      <c r="B1238" s="4"/>
      <c r="C1238" s="4"/>
      <c r="D1238" s="4"/>
      <c r="E1238" s="4"/>
      <c r="F1238" s="4"/>
    </row>
    <row r="1239" spans="1:6" ht="15.75" x14ac:dyDescent="0.3">
      <c r="A1239" s="4"/>
      <c r="B1239" s="4"/>
      <c r="C1239" s="4"/>
      <c r="D1239" s="4"/>
      <c r="E1239" s="4"/>
      <c r="F1239" s="4"/>
    </row>
    <row r="1240" spans="1:6" ht="15.75" x14ac:dyDescent="0.3">
      <c r="A1240" s="4"/>
      <c r="B1240" s="4"/>
      <c r="C1240" s="4"/>
      <c r="D1240" s="4"/>
      <c r="E1240" s="4"/>
      <c r="F1240" s="4"/>
    </row>
    <row r="1241" spans="1:6" ht="15.75" x14ac:dyDescent="0.3">
      <c r="A1241" s="4"/>
      <c r="B1241" s="4"/>
      <c r="C1241" s="4"/>
      <c r="D1241" s="4"/>
      <c r="E1241" s="4"/>
      <c r="F1241" s="4"/>
    </row>
    <row r="1242" spans="1:6" ht="15.75" x14ac:dyDescent="0.3">
      <c r="A1242" s="4"/>
      <c r="B1242" s="4"/>
      <c r="C1242" s="4"/>
      <c r="D1242" s="4"/>
      <c r="E1242" s="4"/>
      <c r="F1242" s="4"/>
    </row>
    <row r="1243" spans="1:6" ht="15.75" x14ac:dyDescent="0.3">
      <c r="A1243" s="4"/>
      <c r="B1243" s="4"/>
      <c r="C1243" s="4"/>
      <c r="D1243" s="4"/>
      <c r="E1243" s="4"/>
      <c r="F1243" s="4"/>
    </row>
    <row r="1244" spans="1:6" ht="15.75" x14ac:dyDescent="0.3">
      <c r="A1244" s="4"/>
      <c r="B1244" s="4"/>
      <c r="C1244" s="4"/>
      <c r="D1244" s="4"/>
      <c r="E1244" s="4"/>
      <c r="F1244" s="4"/>
    </row>
    <row r="1245" spans="1:6" ht="15.75" x14ac:dyDescent="0.3">
      <c r="A1245" s="4"/>
      <c r="B1245" s="4"/>
      <c r="C1245" s="4"/>
      <c r="D1245" s="4"/>
      <c r="E1245" s="4"/>
      <c r="F1245" s="4"/>
    </row>
    <row r="1246" spans="1:6" ht="15.75" x14ac:dyDescent="0.3">
      <c r="A1246" s="4"/>
      <c r="B1246" s="4"/>
      <c r="C1246" s="4"/>
      <c r="D1246" s="4"/>
      <c r="E1246" s="4"/>
      <c r="F1246" s="4"/>
    </row>
    <row r="1247" spans="1:6" ht="15.75" x14ac:dyDescent="0.3">
      <c r="A1247" s="4"/>
      <c r="B1247" s="4"/>
      <c r="C1247" s="4"/>
      <c r="D1247" s="4"/>
      <c r="E1247" s="4"/>
      <c r="F1247" s="4"/>
    </row>
    <row r="1248" spans="1:6" ht="15.75" x14ac:dyDescent="0.3">
      <c r="A1248" s="4"/>
      <c r="B1248" s="4"/>
      <c r="C1248" s="4"/>
      <c r="D1248" s="4"/>
      <c r="E1248" s="4"/>
      <c r="F1248" s="4"/>
    </row>
    <row r="1249" spans="1:6" ht="15.75" x14ac:dyDescent="0.3">
      <c r="A1249" s="4"/>
      <c r="B1249" s="4"/>
      <c r="C1249" s="4"/>
      <c r="D1249" s="4"/>
      <c r="E1249" s="4"/>
      <c r="F1249" s="4"/>
    </row>
    <row r="1250" spans="1:6" ht="15.75" x14ac:dyDescent="0.3">
      <c r="A1250" s="4"/>
      <c r="B1250" s="4"/>
      <c r="C1250" s="4"/>
      <c r="D1250" s="4"/>
      <c r="E1250" s="4"/>
      <c r="F1250" s="4"/>
    </row>
    <row r="1251" spans="1:6" ht="15.75" x14ac:dyDescent="0.3">
      <c r="A1251" s="4"/>
      <c r="B1251" s="4"/>
      <c r="C1251" s="4"/>
      <c r="D1251" s="4"/>
      <c r="E1251" s="4"/>
      <c r="F1251" s="4"/>
    </row>
    <row r="1252" spans="1:6" ht="15.75" x14ac:dyDescent="0.3">
      <c r="A1252" s="4"/>
      <c r="B1252" s="4"/>
      <c r="C1252" s="4"/>
      <c r="D1252" s="4"/>
      <c r="E1252" s="4"/>
      <c r="F1252" s="4"/>
    </row>
    <row r="1253" spans="1:6" ht="15.75" x14ac:dyDescent="0.3">
      <c r="A1253" s="4"/>
      <c r="B1253" s="4"/>
      <c r="C1253" s="4"/>
      <c r="D1253" s="4"/>
      <c r="E1253" s="4"/>
      <c r="F1253" s="4"/>
    </row>
    <row r="1254" spans="1:6" ht="15.75" x14ac:dyDescent="0.3">
      <c r="A1254" s="4"/>
      <c r="B1254" s="4"/>
      <c r="C1254" s="4"/>
      <c r="D1254" s="4"/>
      <c r="E1254" s="4"/>
      <c r="F1254" s="4"/>
    </row>
    <row r="1255" spans="1:6" ht="15.75" x14ac:dyDescent="0.3">
      <c r="A1255" s="4"/>
      <c r="B1255" s="4"/>
      <c r="C1255" s="4"/>
      <c r="D1255" s="4"/>
      <c r="E1255" s="4"/>
      <c r="F1255" s="4"/>
    </row>
    <row r="1256" spans="1:6" ht="15.75" x14ac:dyDescent="0.3">
      <c r="A1256" s="4"/>
      <c r="B1256" s="4"/>
      <c r="C1256" s="4"/>
      <c r="D1256" s="4"/>
      <c r="E1256" s="4"/>
      <c r="F1256" s="4"/>
    </row>
    <row r="1257" spans="1:6" ht="15.75" x14ac:dyDescent="0.3">
      <c r="A1257" s="4"/>
      <c r="B1257" s="4"/>
      <c r="C1257" s="4"/>
      <c r="D1257" s="4"/>
      <c r="E1257" s="4"/>
      <c r="F1257" s="4"/>
    </row>
    <row r="1258" spans="1:6" ht="15.75" x14ac:dyDescent="0.3">
      <c r="A1258" s="4"/>
      <c r="B1258" s="4"/>
      <c r="C1258" s="4"/>
      <c r="D1258" s="4"/>
      <c r="E1258" s="4"/>
      <c r="F1258" s="4"/>
    </row>
    <row r="1259" spans="1:6" ht="15.75" x14ac:dyDescent="0.3">
      <c r="A1259" s="4"/>
      <c r="B1259" s="4"/>
      <c r="C1259" s="4"/>
      <c r="D1259" s="4"/>
      <c r="E1259" s="4"/>
      <c r="F1259" s="4"/>
    </row>
    <row r="1260" spans="1:6" ht="15.75" x14ac:dyDescent="0.3">
      <c r="A1260" s="4"/>
      <c r="B1260" s="4"/>
      <c r="C1260" s="4"/>
      <c r="D1260" s="4"/>
      <c r="E1260" s="4"/>
      <c r="F1260" s="4"/>
    </row>
    <row r="1261" spans="1:6" ht="15.75" x14ac:dyDescent="0.3">
      <c r="A1261" s="4"/>
      <c r="B1261" s="4"/>
      <c r="C1261" s="4"/>
      <c r="D1261" s="4"/>
      <c r="E1261" s="4"/>
      <c r="F1261" s="4"/>
    </row>
    <row r="1262" spans="1:6" ht="15.75" x14ac:dyDescent="0.3">
      <c r="A1262" s="4"/>
      <c r="B1262" s="4"/>
      <c r="C1262" s="4"/>
      <c r="D1262" s="4"/>
      <c r="E1262" s="4"/>
      <c r="F1262" s="4"/>
    </row>
    <row r="1263" spans="1:6" ht="15.75" x14ac:dyDescent="0.3">
      <c r="A1263" s="4"/>
      <c r="B1263" s="4"/>
      <c r="C1263" s="4"/>
      <c r="D1263" s="4"/>
      <c r="E1263" s="4"/>
      <c r="F1263" s="4"/>
    </row>
    <row r="1264" spans="1:6" ht="15.75" x14ac:dyDescent="0.3">
      <c r="A1264" s="4"/>
      <c r="B1264" s="4"/>
      <c r="C1264" s="4"/>
      <c r="D1264" s="4"/>
      <c r="E1264" s="4"/>
      <c r="F1264" s="4"/>
    </row>
    <row r="1265" spans="1:6" ht="15.75" x14ac:dyDescent="0.3">
      <c r="A1265" s="4"/>
      <c r="B1265" s="4"/>
      <c r="C1265" s="4"/>
      <c r="D1265" s="4"/>
      <c r="E1265" s="4"/>
      <c r="F1265" s="4"/>
    </row>
    <row r="1266" spans="1:6" ht="15.75" x14ac:dyDescent="0.3">
      <c r="A1266" s="4"/>
      <c r="B1266" s="4"/>
      <c r="C1266" s="4"/>
      <c r="D1266" s="4"/>
      <c r="E1266" s="4"/>
      <c r="F1266" s="4"/>
    </row>
    <row r="1267" spans="1:6" ht="15.75" x14ac:dyDescent="0.3">
      <c r="A1267" s="4"/>
      <c r="B1267" s="4"/>
      <c r="C1267" s="4"/>
      <c r="D1267" s="4"/>
      <c r="E1267" s="4"/>
      <c r="F1267" s="4"/>
    </row>
    <row r="1268" spans="1:6" ht="15.75" x14ac:dyDescent="0.3">
      <c r="A1268" s="4"/>
      <c r="B1268" s="4"/>
      <c r="C1268" s="4"/>
      <c r="D1268" s="4"/>
      <c r="E1268" s="4"/>
      <c r="F1268" s="4"/>
    </row>
    <row r="1269" spans="1:6" ht="15.75" x14ac:dyDescent="0.3">
      <c r="A1269" s="4"/>
      <c r="B1269" s="4"/>
      <c r="C1269" s="4"/>
      <c r="D1269" s="4"/>
      <c r="E1269" s="4"/>
      <c r="F1269" s="4"/>
    </row>
    <row r="1270" spans="1:6" ht="15.75" x14ac:dyDescent="0.3">
      <c r="A1270" s="4"/>
      <c r="B1270" s="4"/>
      <c r="C1270" s="4"/>
      <c r="D1270" s="4"/>
      <c r="E1270" s="4"/>
      <c r="F1270" s="4"/>
    </row>
    <row r="1271" spans="1:6" ht="15.75" x14ac:dyDescent="0.3">
      <c r="A1271" s="4"/>
      <c r="B1271" s="4"/>
      <c r="C1271" s="4"/>
      <c r="D1271" s="4"/>
      <c r="E1271" s="4"/>
      <c r="F1271" s="4"/>
    </row>
    <row r="1272" spans="1:6" ht="15.75" x14ac:dyDescent="0.3">
      <c r="A1272" s="4"/>
      <c r="B1272" s="4"/>
      <c r="C1272" s="4"/>
      <c r="D1272" s="4"/>
      <c r="E1272" s="4"/>
      <c r="F1272" s="4"/>
    </row>
    <row r="1273" spans="1:6" ht="15.75" x14ac:dyDescent="0.3">
      <c r="A1273" s="4"/>
      <c r="B1273" s="4"/>
      <c r="C1273" s="4"/>
      <c r="D1273" s="4"/>
      <c r="E1273" s="4"/>
      <c r="F1273" s="4"/>
    </row>
    <row r="1274" spans="1:6" ht="15.75" x14ac:dyDescent="0.3">
      <c r="A1274" s="4"/>
      <c r="B1274" s="4"/>
      <c r="C1274" s="4"/>
      <c r="D1274" s="4"/>
      <c r="E1274" s="4"/>
      <c r="F1274" s="4"/>
    </row>
    <row r="1275" spans="1:6" ht="15.75" x14ac:dyDescent="0.3">
      <c r="A1275" s="4"/>
      <c r="B1275" s="4"/>
      <c r="C1275" s="4"/>
      <c r="D1275" s="4"/>
      <c r="E1275" s="4"/>
      <c r="F1275" s="4"/>
    </row>
    <row r="1276" spans="1:6" ht="15.75" x14ac:dyDescent="0.3">
      <c r="A1276" s="4"/>
      <c r="B1276" s="4"/>
      <c r="C1276" s="4"/>
      <c r="D1276" s="4"/>
      <c r="E1276" s="4"/>
      <c r="F1276" s="4"/>
    </row>
    <row r="1277" spans="1:6" ht="15.75" x14ac:dyDescent="0.3">
      <c r="A1277" s="4"/>
      <c r="B1277" s="4"/>
      <c r="C1277" s="4"/>
      <c r="D1277" s="4"/>
      <c r="E1277" s="4"/>
      <c r="F1277" s="4"/>
    </row>
    <row r="1278" spans="1:6" ht="15.75" x14ac:dyDescent="0.3">
      <c r="A1278" s="4"/>
      <c r="B1278" s="4"/>
      <c r="C1278" s="4"/>
      <c r="D1278" s="4"/>
      <c r="E1278" s="4"/>
      <c r="F1278" s="4"/>
    </row>
    <row r="1279" spans="1:6" ht="15.75" x14ac:dyDescent="0.3">
      <c r="A1279" s="4"/>
      <c r="B1279" s="4"/>
      <c r="C1279" s="4"/>
      <c r="D1279" s="4"/>
      <c r="E1279" s="4"/>
      <c r="F1279" s="4"/>
    </row>
    <row r="1280" spans="1:6" ht="15.75" x14ac:dyDescent="0.3">
      <c r="A1280" s="4"/>
      <c r="B1280" s="4"/>
      <c r="C1280" s="4"/>
      <c r="D1280" s="4"/>
      <c r="E1280" s="4"/>
      <c r="F1280" s="4"/>
    </row>
  </sheetData>
  <mergeCells count="1">
    <mergeCell ref="A4:C4"/>
  </mergeCells>
  <pageMargins left="0.70866141732283472" right="0.70866141732283472" top="0.74803149606299213" bottom="0.74803149606299213" header="0.31496062992125984" footer="0.31496062992125984"/>
  <pageSetup paperSize="9" scale="90" orientation="portrait" r:id="rId1"/>
  <headerFooter>
    <oddHeader xml:space="preserve">&amp;C
</oddHeader>
    <oddFooter>Página &amp;P</oddFooter>
  </headerFooter>
  <rowBreaks count="2" manualBreakCount="2">
    <brk id="48" max="5" man="1"/>
    <brk id="52" max="5" man="1"/>
  </rowBreaks>
  <legacyDrawingHF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247"/>
  <sheetViews>
    <sheetView view="pageBreakPreview" zoomScale="115" zoomScaleNormal="100" zoomScaleSheetLayoutView="115" workbookViewId="0">
      <selection activeCell="E13" sqref="E13"/>
    </sheetView>
  </sheetViews>
  <sheetFormatPr baseColWidth="10" defaultRowHeight="15" x14ac:dyDescent="0.25"/>
  <cols>
    <col min="1" max="2" width="6.7109375" customWidth="1"/>
    <col min="3" max="3" width="46.7109375" customWidth="1"/>
    <col min="4" max="6" width="11.42578125" customWidth="1"/>
    <col min="8" max="10" width="11.5703125" bestFit="1" customWidth="1"/>
  </cols>
  <sheetData>
    <row r="2" spans="1:6" x14ac:dyDescent="0.25">
      <c r="A2" s="3" t="s">
        <v>305</v>
      </c>
    </row>
    <row r="4" spans="1:6" x14ac:dyDescent="0.25">
      <c r="A4" s="161" t="s">
        <v>366</v>
      </c>
      <c r="B4" s="162"/>
      <c r="C4" s="162"/>
    </row>
    <row r="5" spans="1:6" x14ac:dyDescent="0.25">
      <c r="A5" s="1"/>
    </row>
    <row r="6" spans="1:6" s="23" customFormat="1" ht="12.75" x14ac:dyDescent="0.25">
      <c r="A6" s="5" t="s">
        <v>41</v>
      </c>
      <c r="B6" s="24" t="s">
        <v>42</v>
      </c>
      <c r="C6" s="24" t="s">
        <v>43</v>
      </c>
      <c r="D6" s="24" t="s">
        <v>44</v>
      </c>
      <c r="E6" s="5" t="s">
        <v>45</v>
      </c>
      <c r="F6" s="5" t="s">
        <v>64</v>
      </c>
    </row>
    <row r="8" spans="1:6" ht="15.75" x14ac:dyDescent="0.3">
      <c r="A8" s="25">
        <v>13.1</v>
      </c>
      <c r="B8" s="4" t="s">
        <v>10</v>
      </c>
      <c r="C8" s="1" t="s">
        <v>367</v>
      </c>
      <c r="D8" s="4"/>
    </row>
    <row r="9" spans="1:6" ht="81" x14ac:dyDescent="0.3">
      <c r="A9" s="4"/>
      <c r="B9" s="4"/>
      <c r="C9" s="44" t="s">
        <v>368</v>
      </c>
      <c r="D9" s="7">
        <v>1</v>
      </c>
      <c r="E9" s="67">
        <v>440.6</v>
      </c>
      <c r="F9" s="17">
        <f>D9*E9</f>
        <v>440.6</v>
      </c>
    </row>
    <row r="10" spans="1:6" ht="15.75" x14ac:dyDescent="0.3">
      <c r="A10" s="4"/>
      <c r="B10" s="4"/>
      <c r="C10" s="44"/>
      <c r="D10" s="7"/>
      <c r="E10" s="51"/>
      <c r="F10" s="17"/>
    </row>
    <row r="11" spans="1:6" ht="15.75" x14ac:dyDescent="0.3">
      <c r="A11" s="25">
        <v>13.2</v>
      </c>
      <c r="B11" s="4" t="s">
        <v>10</v>
      </c>
      <c r="C11" s="1" t="s">
        <v>369</v>
      </c>
      <c r="D11" s="4"/>
    </row>
    <row r="12" spans="1:6" ht="81" x14ac:dyDescent="0.3">
      <c r="A12" s="4"/>
      <c r="B12" s="4"/>
      <c r="C12" s="44" t="s">
        <v>370</v>
      </c>
      <c r="D12" s="7">
        <v>1</v>
      </c>
      <c r="E12" s="67">
        <v>318.04000000000002</v>
      </c>
      <c r="F12" s="17">
        <f>D12*E12</f>
        <v>318.04000000000002</v>
      </c>
    </row>
    <row r="13" spans="1:6" ht="15.75" x14ac:dyDescent="0.3">
      <c r="A13" s="4"/>
      <c r="B13" s="4"/>
      <c r="C13" s="9"/>
      <c r="D13" s="7"/>
      <c r="E13" s="17"/>
      <c r="F13" s="17"/>
    </row>
    <row r="14" spans="1:6" ht="15.75" thickBot="1" x14ac:dyDescent="0.3">
      <c r="A14" s="13"/>
      <c r="B14" s="13"/>
      <c r="C14" s="18" t="s">
        <v>352</v>
      </c>
      <c r="D14" s="18"/>
      <c r="E14" s="18"/>
      <c r="F14" s="18">
        <f>SUM(F7:F13)</f>
        <v>758.6400000000001</v>
      </c>
    </row>
    <row r="15" spans="1:6" ht="15.75" x14ac:dyDescent="0.3">
      <c r="A15" s="4"/>
      <c r="B15" s="4"/>
      <c r="C15" s="9"/>
      <c r="D15" s="7"/>
      <c r="E15" s="4"/>
      <c r="F15" s="4"/>
    </row>
    <row r="16" spans="1:6" ht="15.75" x14ac:dyDescent="0.3">
      <c r="A16" s="4"/>
      <c r="B16" s="4"/>
      <c r="C16" s="9"/>
      <c r="D16" s="7"/>
      <c r="E16" s="4"/>
      <c r="F16" s="4"/>
    </row>
    <row r="17" spans="1:6" ht="15.75" x14ac:dyDescent="0.3">
      <c r="A17" s="4"/>
      <c r="B17" s="4"/>
      <c r="C17" s="9"/>
      <c r="D17" s="4"/>
      <c r="E17" s="4"/>
      <c r="F17" s="4"/>
    </row>
    <row r="18" spans="1:6" ht="15.75" x14ac:dyDescent="0.3">
      <c r="A18" s="4"/>
      <c r="B18" s="4"/>
      <c r="C18" s="9"/>
      <c r="D18" s="7"/>
      <c r="E18" s="4"/>
      <c r="F18" s="4"/>
    </row>
    <row r="19" spans="1:6" ht="15.75" x14ac:dyDescent="0.3">
      <c r="A19" s="4"/>
      <c r="B19" s="4"/>
      <c r="C19" s="9"/>
      <c r="D19" s="4"/>
      <c r="E19" s="4"/>
      <c r="F19" s="4"/>
    </row>
    <row r="20" spans="1:6" ht="15.75" x14ac:dyDescent="0.3">
      <c r="A20" s="4"/>
      <c r="B20" s="4"/>
      <c r="C20" s="9"/>
      <c r="D20" s="4"/>
      <c r="E20" s="4"/>
      <c r="F20" s="4"/>
    </row>
    <row r="21" spans="1:6" ht="15.75" x14ac:dyDescent="0.3">
      <c r="A21" s="4"/>
      <c r="B21" s="4"/>
      <c r="C21" s="9"/>
      <c r="D21" s="7"/>
      <c r="E21" s="4"/>
      <c r="F21" s="4"/>
    </row>
    <row r="22" spans="1:6" ht="15.75" x14ac:dyDescent="0.3">
      <c r="A22" s="4"/>
      <c r="B22" s="4"/>
      <c r="C22" s="9"/>
      <c r="D22" s="4"/>
      <c r="E22" s="4"/>
      <c r="F22" s="4"/>
    </row>
    <row r="23" spans="1:6" ht="15.75" x14ac:dyDescent="0.3">
      <c r="A23" s="4"/>
      <c r="B23" s="4"/>
      <c r="C23" s="9"/>
      <c r="D23" s="4"/>
      <c r="E23" s="4"/>
      <c r="F23" s="4"/>
    </row>
    <row r="24" spans="1:6" ht="15.75" x14ac:dyDescent="0.3">
      <c r="A24" s="4"/>
      <c r="B24" s="4"/>
      <c r="C24" s="9"/>
      <c r="D24" s="7"/>
      <c r="E24" s="4"/>
      <c r="F24" s="4"/>
    </row>
    <row r="25" spans="1:6" ht="15.75" x14ac:dyDescent="0.3">
      <c r="A25" s="4"/>
      <c r="B25" s="4"/>
      <c r="C25" s="9"/>
      <c r="D25" s="4"/>
      <c r="E25" s="4"/>
      <c r="F25" s="4"/>
    </row>
    <row r="26" spans="1:6" ht="15.75" x14ac:dyDescent="0.3">
      <c r="A26" s="4"/>
      <c r="B26" s="4"/>
      <c r="C26" s="9"/>
      <c r="D26" s="4"/>
      <c r="E26" s="4"/>
      <c r="F26" s="4"/>
    </row>
    <row r="27" spans="1:6" ht="15.75" x14ac:dyDescent="0.3">
      <c r="A27" s="4"/>
      <c r="B27" s="4"/>
      <c r="C27" s="9"/>
      <c r="D27" s="4"/>
      <c r="E27" s="4"/>
      <c r="F27" s="4"/>
    </row>
    <row r="28" spans="1:6" ht="15.75" x14ac:dyDescent="0.3">
      <c r="A28" s="4"/>
      <c r="B28" s="4"/>
      <c r="C28" s="4"/>
      <c r="D28" s="4"/>
      <c r="E28" s="4"/>
      <c r="F28" s="4"/>
    </row>
    <row r="29" spans="1:6" ht="15.75" x14ac:dyDescent="0.3">
      <c r="A29" s="4"/>
      <c r="B29" s="4"/>
      <c r="C29" s="4"/>
      <c r="D29" s="4"/>
      <c r="E29" s="4"/>
      <c r="F29" s="4"/>
    </row>
    <row r="30" spans="1:6" ht="15.75" x14ac:dyDescent="0.3">
      <c r="A30" s="4"/>
      <c r="B30" s="4"/>
      <c r="C30" s="4"/>
      <c r="D30" s="4"/>
      <c r="E30" s="4"/>
      <c r="F30" s="4"/>
    </row>
    <row r="31" spans="1:6" ht="15.75" x14ac:dyDescent="0.3">
      <c r="A31" s="4"/>
      <c r="B31" s="4"/>
      <c r="C31" s="4"/>
      <c r="D31" s="4"/>
      <c r="E31" s="4"/>
      <c r="F31" s="4"/>
    </row>
    <row r="32" spans="1:6" ht="15.75" x14ac:dyDescent="0.3">
      <c r="A32" s="4"/>
      <c r="B32" s="4"/>
      <c r="C32" s="4"/>
      <c r="D32" s="4"/>
      <c r="E32" s="4"/>
      <c r="F32" s="4"/>
    </row>
    <row r="33" spans="1:6" ht="15.75" x14ac:dyDescent="0.3">
      <c r="A33" s="4"/>
      <c r="B33" s="4"/>
      <c r="C33" s="4"/>
      <c r="D33" s="4"/>
      <c r="E33" s="4"/>
      <c r="F33" s="4"/>
    </row>
    <row r="34" spans="1:6" ht="15.75" x14ac:dyDescent="0.3">
      <c r="A34" s="4"/>
      <c r="B34" s="4"/>
      <c r="C34" s="4"/>
      <c r="D34" s="4"/>
      <c r="E34" s="4"/>
      <c r="F34" s="4"/>
    </row>
    <row r="35" spans="1:6" ht="15.75" x14ac:dyDescent="0.3">
      <c r="A35" s="4"/>
      <c r="B35" s="4"/>
      <c r="C35" s="4"/>
      <c r="D35" s="4"/>
      <c r="E35" s="4"/>
      <c r="F35" s="4"/>
    </row>
    <row r="36" spans="1:6" ht="15.75" x14ac:dyDescent="0.3">
      <c r="A36" s="4"/>
      <c r="B36" s="4"/>
      <c r="C36" s="4"/>
      <c r="D36" s="4"/>
      <c r="E36" s="4"/>
      <c r="F36" s="4"/>
    </row>
    <row r="37" spans="1:6" ht="15.75" x14ac:dyDescent="0.3">
      <c r="A37" s="4"/>
      <c r="B37" s="4"/>
      <c r="C37" s="4"/>
      <c r="D37" s="4"/>
      <c r="E37" s="4"/>
      <c r="F37" s="4"/>
    </row>
    <row r="38" spans="1:6" ht="15.75" x14ac:dyDescent="0.3">
      <c r="A38" s="4"/>
      <c r="B38" s="4"/>
      <c r="C38" s="4"/>
      <c r="D38" s="4"/>
      <c r="E38" s="4"/>
      <c r="F38" s="4"/>
    </row>
    <row r="39" spans="1:6" ht="15.75" x14ac:dyDescent="0.3">
      <c r="A39" s="4"/>
      <c r="B39" s="4"/>
      <c r="C39" s="4"/>
      <c r="D39" s="4"/>
      <c r="E39" s="4"/>
      <c r="F39" s="4"/>
    </row>
    <row r="40" spans="1:6" ht="15.75" x14ac:dyDescent="0.3">
      <c r="A40" s="4"/>
      <c r="B40" s="4"/>
      <c r="C40" s="4"/>
      <c r="D40" s="4"/>
      <c r="E40" s="4"/>
      <c r="F40" s="4"/>
    </row>
    <row r="41" spans="1:6" ht="15.75" x14ac:dyDescent="0.3">
      <c r="A41" s="4"/>
      <c r="B41" s="4"/>
      <c r="C41" s="4"/>
      <c r="D41" s="4"/>
      <c r="E41" s="4"/>
      <c r="F41" s="4"/>
    </row>
    <row r="42" spans="1:6" ht="15.75" x14ac:dyDescent="0.3">
      <c r="A42" s="4"/>
      <c r="B42" s="4"/>
      <c r="C42" s="4"/>
      <c r="D42" s="4"/>
      <c r="E42" s="4"/>
      <c r="F42" s="4"/>
    </row>
    <row r="43" spans="1:6" ht="15.75" x14ac:dyDescent="0.3">
      <c r="A43" s="4"/>
      <c r="B43" s="4"/>
      <c r="C43" s="4"/>
      <c r="D43" s="4"/>
      <c r="E43" s="4"/>
      <c r="F43" s="4"/>
    </row>
    <row r="44" spans="1:6" ht="15.75" x14ac:dyDescent="0.3">
      <c r="A44" s="4"/>
      <c r="B44" s="4"/>
      <c r="C44" s="4"/>
      <c r="D44" s="4"/>
      <c r="E44" s="4"/>
      <c r="F44" s="4"/>
    </row>
    <row r="45" spans="1:6" ht="15.75" x14ac:dyDescent="0.3">
      <c r="A45" s="4"/>
      <c r="B45" s="4"/>
      <c r="C45" s="4"/>
      <c r="D45" s="4"/>
      <c r="E45" s="4"/>
      <c r="F45" s="4"/>
    </row>
    <row r="46" spans="1:6" ht="15.75" x14ac:dyDescent="0.3">
      <c r="A46" s="4"/>
      <c r="B46" s="4"/>
      <c r="C46" s="4"/>
      <c r="D46" s="4"/>
      <c r="E46" s="4"/>
      <c r="F46" s="4"/>
    </row>
    <row r="47" spans="1:6" ht="15.75" x14ac:dyDescent="0.3">
      <c r="A47" s="4"/>
      <c r="B47" s="4"/>
      <c r="C47" s="4"/>
      <c r="D47" s="4"/>
      <c r="E47" s="4"/>
      <c r="F47" s="4"/>
    </row>
    <row r="48" spans="1:6" ht="15.75" x14ac:dyDescent="0.3">
      <c r="A48" s="4"/>
      <c r="B48" s="4"/>
      <c r="C48" s="4"/>
      <c r="D48" s="4"/>
      <c r="E48" s="4"/>
      <c r="F48" s="4"/>
    </row>
    <row r="49" spans="1:6" ht="15.75" x14ac:dyDescent="0.3">
      <c r="A49" s="4"/>
      <c r="B49" s="4"/>
      <c r="C49" s="4"/>
      <c r="D49" s="4"/>
      <c r="E49" s="4"/>
      <c r="F49" s="4"/>
    </row>
    <row r="50" spans="1:6" ht="15.75" x14ac:dyDescent="0.3">
      <c r="A50" s="4"/>
      <c r="B50" s="4"/>
      <c r="C50" s="4"/>
      <c r="D50" s="4"/>
      <c r="E50" s="4"/>
      <c r="F50" s="4"/>
    </row>
    <row r="51" spans="1:6" ht="15.75" x14ac:dyDescent="0.3">
      <c r="A51" s="4"/>
      <c r="B51" s="4"/>
      <c r="C51" s="4"/>
      <c r="D51" s="4"/>
      <c r="E51" s="4"/>
      <c r="F51" s="4"/>
    </row>
    <row r="52" spans="1:6" ht="15.75" x14ac:dyDescent="0.3">
      <c r="A52" s="4"/>
      <c r="B52" s="4"/>
      <c r="C52" s="4"/>
      <c r="D52" s="4"/>
      <c r="E52" s="4"/>
      <c r="F52" s="4"/>
    </row>
    <row r="53" spans="1:6" ht="15.75" x14ac:dyDescent="0.3">
      <c r="A53" s="4"/>
      <c r="B53" s="4"/>
      <c r="C53" s="4"/>
      <c r="D53" s="4"/>
      <c r="E53" s="4"/>
      <c r="F53" s="4"/>
    </row>
    <row r="54" spans="1:6" ht="15.75" x14ac:dyDescent="0.3">
      <c r="A54" s="4"/>
      <c r="B54" s="4"/>
      <c r="C54" s="4"/>
      <c r="D54" s="4"/>
      <c r="E54" s="4"/>
      <c r="F54" s="4"/>
    </row>
    <row r="55" spans="1:6" ht="15.75" x14ac:dyDescent="0.3">
      <c r="A55" s="4"/>
      <c r="B55" s="4"/>
      <c r="C55" s="4"/>
      <c r="D55" s="4"/>
      <c r="E55" s="4"/>
      <c r="F55" s="4"/>
    </row>
    <row r="56" spans="1:6" ht="15.75" x14ac:dyDescent="0.3">
      <c r="A56" s="4"/>
      <c r="B56" s="4"/>
      <c r="C56" s="4"/>
      <c r="D56" s="4"/>
      <c r="E56" s="4"/>
      <c r="F56" s="4"/>
    </row>
    <row r="57" spans="1:6" ht="15.75" x14ac:dyDescent="0.3">
      <c r="A57" s="4"/>
      <c r="B57" s="4"/>
      <c r="C57" s="4"/>
      <c r="D57" s="4"/>
      <c r="E57" s="4"/>
      <c r="F57" s="4"/>
    </row>
    <row r="58" spans="1:6" ht="15.75" x14ac:dyDescent="0.3">
      <c r="A58" s="4"/>
      <c r="B58" s="4"/>
      <c r="C58" s="4"/>
      <c r="D58" s="4"/>
      <c r="E58" s="4"/>
      <c r="F58" s="4"/>
    </row>
    <row r="59" spans="1:6" ht="15.75" x14ac:dyDescent="0.3">
      <c r="A59" s="4"/>
      <c r="B59" s="4"/>
      <c r="C59" s="4"/>
      <c r="D59" s="4"/>
      <c r="E59" s="4"/>
      <c r="F59" s="4"/>
    </row>
    <row r="60" spans="1:6" ht="15.75" x14ac:dyDescent="0.3">
      <c r="A60" s="4"/>
      <c r="B60" s="4"/>
      <c r="C60" s="4"/>
      <c r="D60" s="4"/>
      <c r="E60" s="4"/>
      <c r="F60" s="4"/>
    </row>
    <row r="61" spans="1:6" ht="15.75" x14ac:dyDescent="0.3">
      <c r="A61" s="4"/>
      <c r="B61" s="4"/>
      <c r="C61" s="4"/>
      <c r="D61" s="4"/>
      <c r="E61" s="4"/>
      <c r="F61" s="4"/>
    </row>
    <row r="62" spans="1:6" ht="15.75" x14ac:dyDescent="0.3">
      <c r="A62" s="4"/>
      <c r="B62" s="4"/>
      <c r="C62" s="4"/>
      <c r="D62" s="4"/>
      <c r="E62" s="4"/>
      <c r="F62" s="4"/>
    </row>
    <row r="63" spans="1:6" ht="15.75" x14ac:dyDescent="0.3">
      <c r="A63" s="4"/>
      <c r="B63" s="4"/>
      <c r="C63" s="4"/>
      <c r="D63" s="4"/>
      <c r="E63" s="4"/>
      <c r="F63" s="4"/>
    </row>
    <row r="64" spans="1:6" ht="15.75" x14ac:dyDescent="0.3">
      <c r="A64" s="4"/>
      <c r="B64" s="4"/>
      <c r="C64" s="4"/>
      <c r="D64" s="4"/>
      <c r="E64" s="4"/>
      <c r="F64" s="4"/>
    </row>
    <row r="65" spans="1:6" ht="15.75" x14ac:dyDescent="0.3">
      <c r="A65" s="4"/>
      <c r="B65" s="4"/>
      <c r="C65" s="4"/>
      <c r="D65" s="4"/>
      <c r="E65" s="4"/>
      <c r="F65" s="4"/>
    </row>
    <row r="66" spans="1:6" ht="15.75" x14ac:dyDescent="0.3">
      <c r="A66" s="4"/>
      <c r="B66" s="4"/>
      <c r="C66" s="4"/>
      <c r="D66" s="4"/>
      <c r="E66" s="4"/>
      <c r="F66" s="4"/>
    </row>
    <row r="67" spans="1:6" ht="15.75" x14ac:dyDescent="0.3">
      <c r="A67" s="4"/>
      <c r="B67" s="4"/>
      <c r="C67" s="4"/>
      <c r="D67" s="4"/>
      <c r="E67" s="4"/>
      <c r="F67" s="4"/>
    </row>
    <row r="68" spans="1:6" ht="15.75" x14ac:dyDescent="0.3">
      <c r="A68" s="4"/>
      <c r="B68" s="4"/>
      <c r="C68" s="4"/>
      <c r="D68" s="4"/>
      <c r="E68" s="4"/>
      <c r="F68" s="4"/>
    </row>
    <row r="69" spans="1:6" ht="15.75" x14ac:dyDescent="0.3">
      <c r="A69" s="4"/>
      <c r="B69" s="4"/>
      <c r="C69" s="4"/>
      <c r="D69" s="4"/>
      <c r="E69" s="4"/>
      <c r="F69" s="4"/>
    </row>
    <row r="70" spans="1:6" ht="15.75" x14ac:dyDescent="0.3">
      <c r="A70" s="4"/>
      <c r="B70" s="4"/>
      <c r="C70" s="4"/>
      <c r="D70" s="4"/>
      <c r="E70" s="4"/>
      <c r="F70" s="4"/>
    </row>
    <row r="71" spans="1:6" ht="15.75" x14ac:dyDescent="0.3">
      <c r="A71" s="4"/>
      <c r="B71" s="4"/>
      <c r="C71" s="4"/>
      <c r="D71" s="4"/>
      <c r="E71" s="4"/>
      <c r="F71" s="4"/>
    </row>
    <row r="72" spans="1:6" ht="15.75" x14ac:dyDescent="0.3">
      <c r="A72" s="4"/>
      <c r="B72" s="4"/>
      <c r="C72" s="4"/>
      <c r="D72" s="4"/>
      <c r="E72" s="4"/>
      <c r="F72" s="4"/>
    </row>
    <row r="73" spans="1:6" ht="15.75" x14ac:dyDescent="0.3">
      <c r="A73" s="4"/>
      <c r="B73" s="4"/>
      <c r="C73" s="4"/>
      <c r="D73" s="4"/>
      <c r="E73" s="4"/>
      <c r="F73" s="4"/>
    </row>
    <row r="74" spans="1:6" ht="15.75" x14ac:dyDescent="0.3">
      <c r="A74" s="4"/>
      <c r="B74" s="4"/>
      <c r="C74" s="4"/>
      <c r="D74" s="4"/>
      <c r="E74" s="4"/>
      <c r="F74" s="4"/>
    </row>
    <row r="75" spans="1:6" ht="15.75" x14ac:dyDescent="0.3">
      <c r="A75" s="4"/>
      <c r="B75" s="4"/>
      <c r="C75" s="4"/>
      <c r="D75" s="4"/>
      <c r="E75" s="4"/>
      <c r="F75" s="4"/>
    </row>
    <row r="76" spans="1:6" ht="15.75" x14ac:dyDescent="0.3">
      <c r="A76" s="4"/>
      <c r="B76" s="4"/>
      <c r="C76" s="4"/>
      <c r="D76" s="4"/>
      <c r="E76" s="4"/>
      <c r="F76" s="4"/>
    </row>
    <row r="77" spans="1:6" ht="15.75" x14ac:dyDescent="0.3">
      <c r="A77" s="4"/>
      <c r="B77" s="4"/>
      <c r="C77" s="4"/>
      <c r="D77" s="4"/>
      <c r="E77" s="4"/>
      <c r="F77" s="4"/>
    </row>
    <row r="78" spans="1:6" ht="15.75" x14ac:dyDescent="0.3">
      <c r="A78" s="4"/>
      <c r="B78" s="4"/>
      <c r="C78" s="4"/>
      <c r="D78" s="4"/>
      <c r="E78" s="4"/>
      <c r="F78" s="4"/>
    </row>
    <row r="79" spans="1:6" ht="15.75" x14ac:dyDescent="0.3">
      <c r="A79" s="4"/>
      <c r="B79" s="4"/>
      <c r="C79" s="4"/>
      <c r="D79" s="4"/>
      <c r="E79" s="4"/>
      <c r="F79" s="4"/>
    </row>
    <row r="80" spans="1:6" ht="15.75" x14ac:dyDescent="0.3">
      <c r="A80" s="4"/>
      <c r="B80" s="4"/>
      <c r="C80" s="4"/>
      <c r="D80" s="4"/>
      <c r="E80" s="4"/>
      <c r="F80" s="4"/>
    </row>
    <row r="81" spans="1:6" ht="15.75" x14ac:dyDescent="0.3">
      <c r="A81" s="4"/>
      <c r="B81" s="4"/>
      <c r="C81" s="4"/>
      <c r="D81" s="4"/>
      <c r="E81" s="4"/>
      <c r="F81" s="4"/>
    </row>
    <row r="82" spans="1:6" ht="15.75" x14ac:dyDescent="0.3">
      <c r="A82" s="4"/>
      <c r="B82" s="4"/>
      <c r="C82" s="4"/>
      <c r="D82" s="4"/>
      <c r="E82" s="4"/>
      <c r="F82" s="4"/>
    </row>
    <row r="83" spans="1:6" ht="15.75" x14ac:dyDescent="0.3">
      <c r="A83" s="4"/>
      <c r="B83" s="4"/>
      <c r="C83" s="4"/>
      <c r="D83" s="4"/>
      <c r="E83" s="4"/>
      <c r="F83" s="4"/>
    </row>
    <row r="84" spans="1:6" ht="15.75" x14ac:dyDescent="0.3">
      <c r="A84" s="4"/>
      <c r="B84" s="4"/>
      <c r="C84" s="4"/>
      <c r="D84" s="4"/>
      <c r="E84" s="4"/>
      <c r="F84" s="4"/>
    </row>
    <row r="85" spans="1:6" ht="15.75" x14ac:dyDescent="0.3">
      <c r="A85" s="4"/>
      <c r="B85" s="4"/>
      <c r="C85" s="4"/>
      <c r="D85" s="4"/>
      <c r="E85" s="4"/>
      <c r="F85" s="4"/>
    </row>
    <row r="86" spans="1:6" ht="15.75" x14ac:dyDescent="0.3">
      <c r="A86" s="4"/>
      <c r="B86" s="4"/>
      <c r="C86" s="4"/>
      <c r="D86" s="4"/>
      <c r="E86" s="4"/>
      <c r="F86" s="4"/>
    </row>
    <row r="87" spans="1:6" ht="15.75" x14ac:dyDescent="0.3">
      <c r="A87" s="4"/>
      <c r="B87" s="4"/>
      <c r="C87" s="4"/>
      <c r="D87" s="4"/>
      <c r="E87" s="4"/>
      <c r="F87" s="4"/>
    </row>
    <row r="88" spans="1:6" ht="15.75" x14ac:dyDescent="0.3">
      <c r="A88" s="4"/>
      <c r="B88" s="4"/>
      <c r="C88" s="4"/>
      <c r="D88" s="4"/>
      <c r="E88" s="4"/>
      <c r="F88" s="4"/>
    </row>
    <row r="89" spans="1:6" ht="15.75" x14ac:dyDescent="0.3">
      <c r="A89" s="4"/>
      <c r="B89" s="4"/>
      <c r="C89" s="4"/>
      <c r="D89" s="4"/>
      <c r="E89" s="4"/>
      <c r="F89" s="4"/>
    </row>
    <row r="90" spans="1:6" ht="15.75" x14ac:dyDescent="0.3">
      <c r="A90" s="4"/>
      <c r="B90" s="4"/>
      <c r="C90" s="4"/>
      <c r="D90" s="4"/>
      <c r="E90" s="4"/>
      <c r="F90" s="4"/>
    </row>
    <row r="91" spans="1:6" ht="15.75" x14ac:dyDescent="0.3">
      <c r="A91" s="4"/>
      <c r="B91" s="4"/>
      <c r="C91" s="4"/>
      <c r="D91" s="4"/>
      <c r="E91" s="4"/>
      <c r="F91" s="4"/>
    </row>
    <row r="92" spans="1:6" ht="15.75" x14ac:dyDescent="0.3">
      <c r="A92" s="4"/>
      <c r="B92" s="4"/>
      <c r="C92" s="4"/>
      <c r="D92" s="4"/>
      <c r="E92" s="4"/>
      <c r="F92" s="4"/>
    </row>
    <row r="93" spans="1:6" ht="15.75" x14ac:dyDescent="0.3">
      <c r="A93" s="4"/>
      <c r="B93" s="4"/>
      <c r="C93" s="4"/>
      <c r="D93" s="4"/>
      <c r="E93" s="4"/>
      <c r="F93" s="4"/>
    </row>
    <row r="94" spans="1:6" ht="15.75" x14ac:dyDescent="0.3">
      <c r="A94" s="4"/>
      <c r="B94" s="4"/>
      <c r="C94" s="4"/>
      <c r="D94" s="4"/>
      <c r="E94" s="4"/>
      <c r="F94" s="4"/>
    </row>
    <row r="95" spans="1:6" ht="15.75" x14ac:dyDescent="0.3">
      <c r="A95" s="4"/>
      <c r="B95" s="4"/>
      <c r="C95" s="4"/>
      <c r="D95" s="4"/>
      <c r="E95" s="4"/>
      <c r="F95" s="4"/>
    </row>
    <row r="96" spans="1:6" ht="15.75" x14ac:dyDescent="0.3">
      <c r="A96" s="4"/>
      <c r="B96" s="4"/>
      <c r="C96" s="4"/>
      <c r="D96" s="4"/>
      <c r="E96" s="4"/>
      <c r="F96" s="4"/>
    </row>
    <row r="97" spans="1:6" ht="15.75" x14ac:dyDescent="0.3">
      <c r="A97" s="4"/>
      <c r="B97" s="4"/>
      <c r="C97" s="4"/>
      <c r="D97" s="4"/>
      <c r="E97" s="4"/>
      <c r="F97" s="4"/>
    </row>
    <row r="98" spans="1:6" ht="15.75" x14ac:dyDescent="0.3">
      <c r="A98" s="4"/>
      <c r="B98" s="4"/>
      <c r="C98" s="4"/>
      <c r="D98" s="4"/>
      <c r="E98" s="4"/>
      <c r="F98" s="4"/>
    </row>
    <row r="99" spans="1:6" ht="15.75" x14ac:dyDescent="0.3">
      <c r="A99" s="4"/>
      <c r="B99" s="4"/>
      <c r="C99" s="4"/>
      <c r="D99" s="4"/>
      <c r="E99" s="4"/>
      <c r="F99" s="4"/>
    </row>
    <row r="100" spans="1:6" ht="15.75" x14ac:dyDescent="0.3">
      <c r="A100" s="4"/>
      <c r="B100" s="4"/>
      <c r="C100" s="4"/>
      <c r="D100" s="4"/>
      <c r="E100" s="4"/>
      <c r="F100" s="4"/>
    </row>
    <row r="101" spans="1:6" ht="15.75" x14ac:dyDescent="0.3">
      <c r="A101" s="4"/>
      <c r="B101" s="4"/>
      <c r="C101" s="4"/>
      <c r="D101" s="4"/>
      <c r="E101" s="4"/>
      <c r="F101" s="4"/>
    </row>
    <row r="102" spans="1:6" ht="15.75" x14ac:dyDescent="0.3">
      <c r="A102" s="4"/>
      <c r="B102" s="4"/>
      <c r="C102" s="4"/>
      <c r="D102" s="4"/>
      <c r="E102" s="4"/>
      <c r="F102" s="4"/>
    </row>
    <row r="103" spans="1:6" ht="15.75" x14ac:dyDescent="0.3">
      <c r="A103" s="4"/>
      <c r="B103" s="4"/>
      <c r="C103" s="4"/>
      <c r="D103" s="4"/>
      <c r="E103" s="4"/>
      <c r="F103" s="4"/>
    </row>
    <row r="104" spans="1:6" ht="15.75" x14ac:dyDescent="0.3">
      <c r="A104" s="4"/>
      <c r="B104" s="4"/>
      <c r="C104" s="4"/>
      <c r="D104" s="4"/>
      <c r="E104" s="4"/>
      <c r="F104" s="4"/>
    </row>
    <row r="105" spans="1:6" ht="15.75" x14ac:dyDescent="0.3">
      <c r="A105" s="4"/>
      <c r="B105" s="4"/>
      <c r="C105" s="4"/>
      <c r="D105" s="4"/>
      <c r="E105" s="4"/>
      <c r="F105" s="4"/>
    </row>
    <row r="106" spans="1:6" ht="15.75" x14ac:dyDescent="0.3">
      <c r="A106" s="4"/>
      <c r="B106" s="4"/>
      <c r="C106" s="4"/>
      <c r="D106" s="4"/>
      <c r="E106" s="4"/>
      <c r="F106" s="4"/>
    </row>
    <row r="107" spans="1:6" ht="15.75" x14ac:dyDescent="0.3">
      <c r="A107" s="4"/>
      <c r="B107" s="4"/>
      <c r="C107" s="4"/>
      <c r="D107" s="4"/>
      <c r="E107" s="4"/>
      <c r="F107" s="4"/>
    </row>
    <row r="108" spans="1:6" ht="15.75" x14ac:dyDescent="0.3">
      <c r="A108" s="4"/>
      <c r="B108" s="4"/>
      <c r="C108" s="4"/>
      <c r="D108" s="4"/>
      <c r="E108" s="4"/>
      <c r="F108" s="4"/>
    </row>
    <row r="109" spans="1:6" ht="15.75" x14ac:dyDescent="0.3">
      <c r="A109" s="4"/>
      <c r="B109" s="4"/>
      <c r="C109" s="4"/>
      <c r="D109" s="4"/>
      <c r="E109" s="4"/>
      <c r="F109" s="4"/>
    </row>
    <row r="110" spans="1:6" ht="15.75" x14ac:dyDescent="0.3">
      <c r="A110" s="4"/>
      <c r="B110" s="4"/>
      <c r="C110" s="4"/>
      <c r="D110" s="4"/>
      <c r="E110" s="4"/>
      <c r="F110" s="4"/>
    </row>
    <row r="111" spans="1:6" ht="15.75" x14ac:dyDescent="0.3">
      <c r="A111" s="4"/>
      <c r="B111" s="4"/>
      <c r="C111" s="4"/>
      <c r="D111" s="4"/>
      <c r="E111" s="4"/>
      <c r="F111" s="4"/>
    </row>
    <row r="112" spans="1:6" ht="15.75" x14ac:dyDescent="0.3">
      <c r="A112" s="4"/>
      <c r="B112" s="4"/>
      <c r="C112" s="4"/>
      <c r="D112" s="4"/>
      <c r="E112" s="4"/>
      <c r="F112" s="4"/>
    </row>
    <row r="113" spans="1:6" ht="15.75" x14ac:dyDescent="0.3">
      <c r="A113" s="4"/>
      <c r="B113" s="4"/>
      <c r="C113" s="4"/>
      <c r="D113" s="4"/>
      <c r="E113" s="4"/>
      <c r="F113" s="4"/>
    </row>
    <row r="114" spans="1:6" ht="15.75" x14ac:dyDescent="0.3">
      <c r="A114" s="4"/>
      <c r="B114" s="4"/>
      <c r="C114" s="4"/>
      <c r="D114" s="4"/>
      <c r="E114" s="4"/>
      <c r="F114" s="4"/>
    </row>
    <row r="115" spans="1:6" ht="15.75" x14ac:dyDescent="0.3">
      <c r="A115" s="4"/>
      <c r="B115" s="4"/>
      <c r="C115" s="4"/>
      <c r="D115" s="4"/>
      <c r="E115" s="4"/>
      <c r="F115" s="4"/>
    </row>
    <row r="116" spans="1:6" ht="15.75" x14ac:dyDescent="0.3">
      <c r="A116" s="4"/>
      <c r="B116" s="4"/>
      <c r="C116" s="4"/>
      <c r="D116" s="4"/>
      <c r="E116" s="4"/>
      <c r="F116" s="4"/>
    </row>
    <row r="117" spans="1:6" ht="15.75" x14ac:dyDescent="0.3">
      <c r="A117" s="4"/>
      <c r="B117" s="4"/>
      <c r="C117" s="4"/>
      <c r="D117" s="4"/>
      <c r="E117" s="4"/>
      <c r="F117" s="4"/>
    </row>
    <row r="118" spans="1:6" ht="15.75" x14ac:dyDescent="0.3">
      <c r="A118" s="4"/>
      <c r="B118" s="4"/>
      <c r="C118" s="4"/>
      <c r="D118" s="4"/>
      <c r="E118" s="4"/>
      <c r="F118" s="4"/>
    </row>
    <row r="119" spans="1:6" ht="15.75" x14ac:dyDescent="0.3">
      <c r="A119" s="4"/>
      <c r="B119" s="4"/>
      <c r="C119" s="4"/>
      <c r="D119" s="4"/>
      <c r="E119" s="4"/>
      <c r="F119" s="4"/>
    </row>
    <row r="120" spans="1:6" ht="15.75" x14ac:dyDescent="0.3">
      <c r="A120" s="4"/>
      <c r="B120" s="4"/>
      <c r="C120" s="4"/>
      <c r="D120" s="4"/>
      <c r="E120" s="4"/>
      <c r="F120" s="4"/>
    </row>
    <row r="121" spans="1:6" ht="15.75" x14ac:dyDescent="0.3">
      <c r="A121" s="4"/>
      <c r="B121" s="4"/>
      <c r="C121" s="4"/>
      <c r="D121" s="4"/>
      <c r="E121" s="4"/>
      <c r="F121" s="4"/>
    </row>
    <row r="122" spans="1:6" ht="15.75" x14ac:dyDescent="0.3">
      <c r="A122" s="4"/>
      <c r="B122" s="4"/>
      <c r="C122" s="4"/>
      <c r="D122" s="4"/>
      <c r="E122" s="4"/>
      <c r="F122" s="4"/>
    </row>
    <row r="123" spans="1:6" ht="15.75" x14ac:dyDescent="0.3">
      <c r="A123" s="4"/>
      <c r="B123" s="4"/>
      <c r="C123" s="4"/>
      <c r="D123" s="4"/>
      <c r="E123" s="4"/>
      <c r="F123" s="4"/>
    </row>
    <row r="124" spans="1:6" ht="15.75" x14ac:dyDescent="0.3">
      <c r="A124" s="4"/>
      <c r="B124" s="4"/>
      <c r="C124" s="4"/>
      <c r="D124" s="4"/>
      <c r="E124" s="4"/>
      <c r="F124" s="4"/>
    </row>
    <row r="125" spans="1:6" ht="15.75" x14ac:dyDescent="0.3">
      <c r="A125" s="4"/>
      <c r="B125" s="4"/>
      <c r="C125" s="4"/>
      <c r="D125" s="4"/>
      <c r="E125" s="4"/>
      <c r="F125" s="4"/>
    </row>
    <row r="126" spans="1:6" ht="15.75" x14ac:dyDescent="0.3">
      <c r="A126" s="4"/>
      <c r="B126" s="4"/>
      <c r="C126" s="4"/>
      <c r="D126" s="4"/>
      <c r="E126" s="4"/>
      <c r="F126" s="4"/>
    </row>
    <row r="127" spans="1:6" ht="15.75" x14ac:dyDescent="0.3">
      <c r="A127" s="4"/>
      <c r="B127" s="4"/>
      <c r="C127" s="4"/>
      <c r="D127" s="4"/>
      <c r="E127" s="4"/>
      <c r="F127" s="4"/>
    </row>
    <row r="128" spans="1:6" ht="15.75" x14ac:dyDescent="0.3">
      <c r="A128" s="4"/>
      <c r="B128" s="4"/>
      <c r="C128" s="4"/>
      <c r="D128" s="4"/>
      <c r="E128" s="4"/>
      <c r="F128" s="4"/>
    </row>
    <row r="129" spans="1:6" ht="15.75" x14ac:dyDescent="0.3">
      <c r="A129" s="4"/>
      <c r="B129" s="4"/>
      <c r="C129" s="4"/>
      <c r="D129" s="4"/>
      <c r="E129" s="4"/>
      <c r="F129" s="4"/>
    </row>
    <row r="130" spans="1:6" ht="15.75" x14ac:dyDescent="0.3">
      <c r="A130" s="4"/>
      <c r="B130" s="4"/>
      <c r="C130" s="4"/>
      <c r="D130" s="4"/>
      <c r="E130" s="4"/>
      <c r="F130" s="4"/>
    </row>
    <row r="131" spans="1:6" ht="15.75" x14ac:dyDescent="0.3">
      <c r="A131" s="4"/>
      <c r="B131" s="4"/>
      <c r="C131" s="4"/>
      <c r="D131" s="4"/>
      <c r="E131" s="4"/>
      <c r="F131" s="4"/>
    </row>
    <row r="132" spans="1:6" ht="15.75" x14ac:dyDescent="0.3">
      <c r="A132" s="4"/>
      <c r="B132" s="4"/>
      <c r="C132" s="4"/>
      <c r="D132" s="4"/>
      <c r="E132" s="4"/>
      <c r="F132" s="4"/>
    </row>
    <row r="133" spans="1:6" ht="15.75" x14ac:dyDescent="0.3">
      <c r="A133" s="4"/>
      <c r="B133" s="4"/>
      <c r="C133" s="4"/>
      <c r="D133" s="4"/>
      <c r="E133" s="4"/>
      <c r="F133" s="4"/>
    </row>
    <row r="134" spans="1:6" ht="15.75" x14ac:dyDescent="0.3">
      <c r="A134" s="4"/>
      <c r="B134" s="4"/>
      <c r="C134" s="4"/>
      <c r="D134" s="4"/>
      <c r="E134" s="4"/>
      <c r="F134" s="4"/>
    </row>
    <row r="135" spans="1:6" ht="15.75" x14ac:dyDescent="0.3">
      <c r="A135" s="4"/>
      <c r="B135" s="4"/>
      <c r="C135" s="4"/>
      <c r="D135" s="4"/>
      <c r="E135" s="4"/>
      <c r="F135" s="4"/>
    </row>
    <row r="136" spans="1:6" ht="15.75" x14ac:dyDescent="0.3">
      <c r="A136" s="4"/>
      <c r="B136" s="4"/>
      <c r="C136" s="4"/>
      <c r="D136" s="4"/>
      <c r="E136" s="4"/>
      <c r="F136" s="4"/>
    </row>
    <row r="137" spans="1:6" ht="15.75" x14ac:dyDescent="0.3">
      <c r="A137" s="4"/>
      <c r="B137" s="4"/>
      <c r="C137" s="4"/>
      <c r="D137" s="4"/>
      <c r="E137" s="4"/>
      <c r="F137" s="4"/>
    </row>
    <row r="138" spans="1:6" ht="15.75" x14ac:dyDescent="0.3">
      <c r="A138" s="4"/>
      <c r="B138" s="4"/>
      <c r="C138" s="4"/>
      <c r="D138" s="4"/>
      <c r="E138" s="4"/>
      <c r="F138" s="4"/>
    </row>
    <row r="139" spans="1:6" ht="15.75" x14ac:dyDescent="0.3">
      <c r="A139" s="4"/>
      <c r="B139" s="4"/>
      <c r="C139" s="4"/>
      <c r="D139" s="4"/>
      <c r="E139" s="4"/>
      <c r="F139" s="4"/>
    </row>
    <row r="140" spans="1:6" ht="15.75" x14ac:dyDescent="0.3">
      <c r="A140" s="4"/>
      <c r="B140" s="4"/>
      <c r="C140" s="4"/>
      <c r="D140" s="4"/>
      <c r="E140" s="4"/>
      <c r="F140" s="4"/>
    </row>
    <row r="141" spans="1:6" ht="15.75" x14ac:dyDescent="0.3">
      <c r="A141" s="4"/>
      <c r="B141" s="4"/>
      <c r="C141" s="4"/>
      <c r="D141" s="4"/>
      <c r="E141" s="4"/>
      <c r="F141" s="4"/>
    </row>
    <row r="142" spans="1:6" ht="15.75" x14ac:dyDescent="0.3">
      <c r="A142" s="4"/>
      <c r="B142" s="4"/>
      <c r="C142" s="4"/>
      <c r="D142" s="4"/>
      <c r="E142" s="4"/>
      <c r="F142" s="4"/>
    </row>
    <row r="143" spans="1:6" ht="15.75" x14ac:dyDescent="0.3">
      <c r="A143" s="4"/>
      <c r="B143" s="4"/>
      <c r="C143" s="4"/>
      <c r="D143" s="4"/>
      <c r="E143" s="4"/>
      <c r="F143" s="4"/>
    </row>
    <row r="144" spans="1:6" ht="15.75" x14ac:dyDescent="0.3">
      <c r="A144" s="4"/>
      <c r="B144" s="4"/>
      <c r="C144" s="4"/>
      <c r="D144" s="4"/>
      <c r="E144" s="4"/>
      <c r="F144" s="4"/>
    </row>
    <row r="145" spans="1:6" ht="15.75" x14ac:dyDescent="0.3">
      <c r="A145" s="4"/>
      <c r="B145" s="4"/>
      <c r="C145" s="4"/>
      <c r="D145" s="4"/>
      <c r="E145" s="4"/>
      <c r="F145" s="4"/>
    </row>
    <row r="146" spans="1:6" ht="15.75" x14ac:dyDescent="0.3">
      <c r="A146" s="4"/>
      <c r="B146" s="4"/>
      <c r="C146" s="4"/>
      <c r="D146" s="4"/>
      <c r="E146" s="4"/>
      <c r="F146" s="4"/>
    </row>
    <row r="147" spans="1:6" ht="15.75" x14ac:dyDescent="0.3">
      <c r="A147" s="4"/>
      <c r="B147" s="4"/>
      <c r="C147" s="4"/>
      <c r="D147" s="4"/>
      <c r="E147" s="4"/>
      <c r="F147" s="4"/>
    </row>
    <row r="148" spans="1:6" ht="15.75" x14ac:dyDescent="0.3">
      <c r="A148" s="4"/>
      <c r="B148" s="4"/>
      <c r="C148" s="4"/>
      <c r="D148" s="4"/>
      <c r="E148" s="4"/>
      <c r="F148" s="4"/>
    </row>
    <row r="149" spans="1:6" ht="15.75" x14ac:dyDescent="0.3">
      <c r="A149" s="4"/>
      <c r="B149" s="4"/>
      <c r="C149" s="4"/>
      <c r="D149" s="4"/>
      <c r="E149" s="4"/>
      <c r="F149" s="4"/>
    </row>
    <row r="150" spans="1:6" ht="15.75" x14ac:dyDescent="0.3">
      <c r="A150" s="4"/>
      <c r="B150" s="4"/>
      <c r="C150" s="4"/>
      <c r="D150" s="4"/>
      <c r="E150" s="4"/>
      <c r="F150" s="4"/>
    </row>
    <row r="151" spans="1:6" ht="15.75" x14ac:dyDescent="0.3">
      <c r="A151" s="4"/>
      <c r="B151" s="4"/>
      <c r="C151" s="4"/>
      <c r="D151" s="4"/>
      <c r="E151" s="4"/>
      <c r="F151" s="4"/>
    </row>
    <row r="152" spans="1:6" ht="15.75" x14ac:dyDescent="0.3">
      <c r="A152" s="4"/>
      <c r="B152" s="4"/>
      <c r="C152" s="4"/>
      <c r="D152" s="4"/>
      <c r="E152" s="4"/>
      <c r="F152" s="4"/>
    </row>
    <row r="153" spans="1:6" ht="15.75" x14ac:dyDescent="0.3">
      <c r="A153" s="4"/>
      <c r="B153" s="4"/>
      <c r="C153" s="4"/>
      <c r="D153" s="4"/>
      <c r="E153" s="4"/>
      <c r="F153" s="4"/>
    </row>
    <row r="154" spans="1:6" ht="15.75" x14ac:dyDescent="0.3">
      <c r="A154" s="4"/>
      <c r="B154" s="4"/>
      <c r="C154" s="4"/>
      <c r="D154" s="4"/>
      <c r="E154" s="4"/>
      <c r="F154" s="4"/>
    </row>
    <row r="155" spans="1:6" ht="15.75" x14ac:dyDescent="0.3">
      <c r="A155" s="4"/>
      <c r="B155" s="4"/>
      <c r="C155" s="4"/>
      <c r="D155" s="4"/>
      <c r="E155" s="4"/>
      <c r="F155" s="4"/>
    </row>
    <row r="156" spans="1:6" ht="15.75" x14ac:dyDescent="0.3">
      <c r="A156" s="4"/>
      <c r="B156" s="4"/>
      <c r="C156" s="4"/>
      <c r="D156" s="4"/>
      <c r="E156" s="4"/>
      <c r="F156" s="4"/>
    </row>
    <row r="157" spans="1:6" ht="15.75" x14ac:dyDescent="0.3">
      <c r="A157" s="4"/>
      <c r="B157" s="4"/>
      <c r="C157" s="4"/>
      <c r="D157" s="4"/>
      <c r="E157" s="4"/>
      <c r="F157" s="4"/>
    </row>
    <row r="158" spans="1:6" ht="15.75" x14ac:dyDescent="0.3">
      <c r="A158" s="4"/>
      <c r="B158" s="4"/>
      <c r="C158" s="4"/>
      <c r="D158" s="4"/>
      <c r="E158" s="4"/>
      <c r="F158" s="4"/>
    </row>
    <row r="159" spans="1:6" ht="15.75" x14ac:dyDescent="0.3">
      <c r="A159" s="4"/>
      <c r="B159" s="4"/>
      <c r="C159" s="4"/>
      <c r="D159" s="4"/>
      <c r="E159" s="4"/>
      <c r="F159" s="4"/>
    </row>
    <row r="160" spans="1:6" ht="15.75" x14ac:dyDescent="0.3">
      <c r="A160" s="4"/>
      <c r="B160" s="4"/>
      <c r="C160" s="4"/>
      <c r="D160" s="4"/>
      <c r="E160" s="4"/>
      <c r="F160" s="4"/>
    </row>
    <row r="161" spans="1:6" ht="15.75" x14ac:dyDescent="0.3">
      <c r="A161" s="4"/>
      <c r="B161" s="4"/>
      <c r="C161" s="4"/>
      <c r="D161" s="4"/>
      <c r="E161" s="4"/>
      <c r="F161" s="4"/>
    </row>
    <row r="162" spans="1:6" ht="15.75" x14ac:dyDescent="0.3">
      <c r="A162" s="4"/>
      <c r="B162" s="4"/>
      <c r="C162" s="4"/>
      <c r="D162" s="4"/>
      <c r="E162" s="4"/>
      <c r="F162" s="4"/>
    </row>
    <row r="163" spans="1:6" ht="15.75" x14ac:dyDescent="0.3">
      <c r="A163" s="4"/>
      <c r="B163" s="4"/>
      <c r="C163" s="4"/>
      <c r="D163" s="4"/>
      <c r="E163" s="4"/>
      <c r="F163" s="4"/>
    </row>
    <row r="164" spans="1:6" ht="15.75" x14ac:dyDescent="0.3">
      <c r="A164" s="4"/>
      <c r="B164" s="4"/>
      <c r="C164" s="4"/>
      <c r="D164" s="4"/>
      <c r="E164" s="4"/>
      <c r="F164" s="4"/>
    </row>
    <row r="165" spans="1:6" ht="15.75" x14ac:dyDescent="0.3">
      <c r="A165" s="4"/>
      <c r="B165" s="4"/>
      <c r="C165" s="4"/>
      <c r="D165" s="4"/>
      <c r="E165" s="4"/>
      <c r="F165" s="4"/>
    </row>
    <row r="166" spans="1:6" ht="15.75" x14ac:dyDescent="0.3">
      <c r="A166" s="4"/>
      <c r="B166" s="4"/>
      <c r="C166" s="4"/>
      <c r="D166" s="4"/>
      <c r="E166" s="4"/>
      <c r="F166" s="4"/>
    </row>
    <row r="167" spans="1:6" ht="15.75" x14ac:dyDescent="0.3">
      <c r="A167" s="4"/>
      <c r="B167" s="4"/>
      <c r="C167" s="4"/>
      <c r="D167" s="4"/>
      <c r="E167" s="4"/>
      <c r="F167" s="4"/>
    </row>
    <row r="168" spans="1:6" ht="15.75" x14ac:dyDescent="0.3">
      <c r="A168" s="4"/>
      <c r="B168" s="4"/>
      <c r="C168" s="4"/>
      <c r="D168" s="4"/>
      <c r="E168" s="4"/>
      <c r="F168" s="4"/>
    </row>
    <row r="169" spans="1:6" ht="15.75" x14ac:dyDescent="0.3">
      <c r="A169" s="4"/>
      <c r="B169" s="4"/>
      <c r="C169" s="4"/>
      <c r="D169" s="4"/>
      <c r="E169" s="4"/>
      <c r="F169" s="4"/>
    </row>
    <row r="170" spans="1:6" ht="15.75" x14ac:dyDescent="0.3">
      <c r="A170" s="4"/>
      <c r="B170" s="4"/>
      <c r="C170" s="4"/>
      <c r="D170" s="4"/>
      <c r="E170" s="4"/>
      <c r="F170" s="4"/>
    </row>
    <row r="171" spans="1:6" ht="15.75" x14ac:dyDescent="0.3">
      <c r="A171" s="4"/>
      <c r="B171" s="4"/>
      <c r="C171" s="4"/>
      <c r="D171" s="4"/>
      <c r="E171" s="4"/>
      <c r="F171" s="4"/>
    </row>
    <row r="172" spans="1:6" ht="15.75" x14ac:dyDescent="0.3">
      <c r="A172" s="4"/>
      <c r="B172" s="4"/>
      <c r="C172" s="4"/>
      <c r="D172" s="4"/>
      <c r="E172" s="4"/>
      <c r="F172" s="4"/>
    </row>
    <row r="173" spans="1:6" ht="15.75" x14ac:dyDescent="0.3">
      <c r="A173" s="4"/>
      <c r="B173" s="4"/>
      <c r="C173" s="4"/>
      <c r="D173" s="4"/>
      <c r="E173" s="4"/>
      <c r="F173" s="4"/>
    </row>
    <row r="174" spans="1:6" ht="15.75" x14ac:dyDescent="0.3">
      <c r="A174" s="4"/>
      <c r="B174" s="4"/>
      <c r="C174" s="4"/>
      <c r="D174" s="4"/>
      <c r="E174" s="4"/>
      <c r="F174" s="4"/>
    </row>
    <row r="175" spans="1:6" ht="15.75" x14ac:dyDescent="0.3">
      <c r="A175" s="4"/>
      <c r="B175" s="4"/>
      <c r="C175" s="4"/>
      <c r="D175" s="4"/>
      <c r="E175" s="4"/>
      <c r="F175" s="4"/>
    </row>
    <row r="176" spans="1:6" ht="15.75" x14ac:dyDescent="0.3">
      <c r="A176" s="4"/>
      <c r="B176" s="4"/>
      <c r="C176" s="4"/>
      <c r="D176" s="4"/>
      <c r="E176" s="4"/>
      <c r="F176" s="4"/>
    </row>
    <row r="177" spans="1:6" ht="15.75" x14ac:dyDescent="0.3">
      <c r="A177" s="4"/>
      <c r="B177" s="4"/>
      <c r="C177" s="4"/>
      <c r="D177" s="4"/>
      <c r="E177" s="4"/>
      <c r="F177" s="4"/>
    </row>
    <row r="178" spans="1:6" ht="15.75" x14ac:dyDescent="0.3">
      <c r="A178" s="4"/>
      <c r="B178" s="4"/>
      <c r="C178" s="4"/>
      <c r="D178" s="4"/>
      <c r="E178" s="4"/>
      <c r="F178" s="4"/>
    </row>
    <row r="179" spans="1:6" ht="15.75" x14ac:dyDescent="0.3">
      <c r="A179" s="4"/>
      <c r="B179" s="4"/>
      <c r="C179" s="4"/>
      <c r="D179" s="4"/>
      <c r="E179" s="4"/>
      <c r="F179" s="4"/>
    </row>
    <row r="180" spans="1:6" ht="15.75" x14ac:dyDescent="0.3">
      <c r="A180" s="4"/>
      <c r="B180" s="4"/>
      <c r="C180" s="4"/>
      <c r="D180" s="4"/>
      <c r="E180" s="4"/>
      <c r="F180" s="4"/>
    </row>
    <row r="181" spans="1:6" ht="15.75" x14ac:dyDescent="0.3">
      <c r="A181" s="4"/>
      <c r="B181" s="4"/>
      <c r="C181" s="4"/>
      <c r="D181" s="4"/>
      <c r="E181" s="4"/>
      <c r="F181" s="4"/>
    </row>
    <row r="182" spans="1:6" ht="15.75" x14ac:dyDescent="0.3">
      <c r="A182" s="4"/>
      <c r="B182" s="4"/>
      <c r="C182" s="4"/>
      <c r="D182" s="4"/>
      <c r="E182" s="4"/>
      <c r="F182" s="4"/>
    </row>
    <row r="183" spans="1:6" ht="15.75" x14ac:dyDescent="0.3">
      <c r="A183" s="4"/>
      <c r="B183" s="4"/>
      <c r="C183" s="4"/>
      <c r="D183" s="4"/>
      <c r="E183" s="4"/>
      <c r="F183" s="4"/>
    </row>
    <row r="184" spans="1:6" ht="15.75" x14ac:dyDescent="0.3">
      <c r="A184" s="4"/>
      <c r="B184" s="4"/>
      <c r="C184" s="4"/>
      <c r="D184" s="4"/>
      <c r="E184" s="4"/>
      <c r="F184" s="4"/>
    </row>
    <row r="185" spans="1:6" ht="15.75" x14ac:dyDescent="0.3">
      <c r="A185" s="4"/>
      <c r="B185" s="4"/>
      <c r="C185" s="4"/>
      <c r="D185" s="4"/>
      <c r="E185" s="4"/>
      <c r="F185" s="4"/>
    </row>
    <row r="186" spans="1:6" ht="15.75" x14ac:dyDescent="0.3">
      <c r="A186" s="4"/>
      <c r="B186" s="4"/>
      <c r="C186" s="4"/>
      <c r="D186" s="4"/>
      <c r="E186" s="4"/>
      <c r="F186" s="4"/>
    </row>
    <row r="187" spans="1:6" ht="15.75" x14ac:dyDescent="0.3">
      <c r="A187" s="4"/>
      <c r="B187" s="4"/>
      <c r="C187" s="4"/>
      <c r="D187" s="4"/>
      <c r="E187" s="4"/>
      <c r="F187" s="4"/>
    </row>
    <row r="188" spans="1:6" ht="15.75" x14ac:dyDescent="0.3">
      <c r="A188" s="4"/>
      <c r="B188" s="4"/>
      <c r="C188" s="4"/>
      <c r="D188" s="4"/>
      <c r="E188" s="4"/>
      <c r="F188" s="4"/>
    </row>
    <row r="189" spans="1:6" ht="15.75" x14ac:dyDescent="0.3">
      <c r="A189" s="4"/>
      <c r="B189" s="4"/>
      <c r="C189" s="4"/>
      <c r="D189" s="4"/>
      <c r="E189" s="4"/>
      <c r="F189" s="4"/>
    </row>
    <row r="190" spans="1:6" ht="15.75" x14ac:dyDescent="0.3">
      <c r="A190" s="4"/>
      <c r="B190" s="4"/>
      <c r="C190" s="4"/>
      <c r="D190" s="4"/>
      <c r="E190" s="4"/>
      <c r="F190" s="4"/>
    </row>
    <row r="191" spans="1:6" ht="15.75" x14ac:dyDescent="0.3">
      <c r="A191" s="4"/>
      <c r="B191" s="4"/>
      <c r="C191" s="4"/>
      <c r="D191" s="4"/>
      <c r="E191" s="4"/>
      <c r="F191" s="4"/>
    </row>
    <row r="192" spans="1:6" ht="15.75" x14ac:dyDescent="0.3">
      <c r="A192" s="4"/>
      <c r="B192" s="4"/>
      <c r="C192" s="4"/>
      <c r="D192" s="4"/>
      <c r="E192" s="4"/>
      <c r="F192" s="4"/>
    </row>
    <row r="193" spans="1:6" ht="15.75" x14ac:dyDescent="0.3">
      <c r="A193" s="4"/>
      <c r="B193" s="4"/>
      <c r="C193" s="4"/>
      <c r="D193" s="4"/>
      <c r="E193" s="4"/>
      <c r="F193" s="4"/>
    </row>
    <row r="194" spans="1:6" ht="15.75" x14ac:dyDescent="0.3">
      <c r="A194" s="4"/>
      <c r="B194" s="4"/>
      <c r="C194" s="4"/>
      <c r="D194" s="4"/>
      <c r="E194" s="4"/>
      <c r="F194" s="4"/>
    </row>
    <row r="195" spans="1:6" ht="15.75" x14ac:dyDescent="0.3">
      <c r="A195" s="4"/>
      <c r="B195" s="4"/>
      <c r="C195" s="4"/>
      <c r="D195" s="4"/>
      <c r="E195" s="4"/>
      <c r="F195" s="4"/>
    </row>
    <row r="196" spans="1:6" ht="15.75" x14ac:dyDescent="0.3">
      <c r="A196" s="4"/>
      <c r="B196" s="4"/>
      <c r="C196" s="4"/>
      <c r="D196" s="4"/>
      <c r="E196" s="4"/>
      <c r="F196" s="4"/>
    </row>
    <row r="197" spans="1:6" ht="15.75" x14ac:dyDescent="0.3">
      <c r="A197" s="4"/>
      <c r="B197" s="4"/>
      <c r="C197" s="4"/>
      <c r="D197" s="4"/>
      <c r="E197" s="4"/>
      <c r="F197" s="4"/>
    </row>
    <row r="198" spans="1:6" ht="15.75" x14ac:dyDescent="0.3">
      <c r="A198" s="4"/>
      <c r="B198" s="4"/>
      <c r="C198" s="4"/>
      <c r="D198" s="4"/>
      <c r="E198" s="4"/>
      <c r="F198" s="4"/>
    </row>
    <row r="199" spans="1:6" ht="15.75" x14ac:dyDescent="0.3">
      <c r="A199" s="4"/>
      <c r="B199" s="4"/>
      <c r="C199" s="4"/>
      <c r="D199" s="4"/>
      <c r="E199" s="4"/>
      <c r="F199" s="4"/>
    </row>
    <row r="200" spans="1:6" ht="15.75" x14ac:dyDescent="0.3">
      <c r="A200" s="4"/>
      <c r="B200" s="4"/>
      <c r="C200" s="4"/>
      <c r="D200" s="4"/>
      <c r="E200" s="4"/>
      <c r="F200" s="4"/>
    </row>
    <row r="201" spans="1:6" ht="15.75" x14ac:dyDescent="0.3">
      <c r="A201" s="4"/>
      <c r="B201" s="4"/>
      <c r="C201" s="4"/>
      <c r="D201" s="4"/>
      <c r="E201" s="4"/>
      <c r="F201" s="4"/>
    </row>
    <row r="202" spans="1:6" ht="15.75" x14ac:dyDescent="0.3">
      <c r="A202" s="4"/>
      <c r="B202" s="4"/>
      <c r="C202" s="4"/>
      <c r="D202" s="4"/>
      <c r="E202" s="4"/>
      <c r="F202" s="4"/>
    </row>
    <row r="203" spans="1:6" ht="15.75" x14ac:dyDescent="0.3">
      <c r="A203" s="4"/>
      <c r="B203" s="4"/>
      <c r="C203" s="4"/>
      <c r="D203" s="4"/>
      <c r="E203" s="4"/>
      <c r="F203" s="4"/>
    </row>
    <row r="204" spans="1:6" ht="15.75" x14ac:dyDescent="0.3">
      <c r="A204" s="4"/>
      <c r="B204" s="4"/>
      <c r="C204" s="4"/>
      <c r="D204" s="4"/>
      <c r="E204" s="4"/>
      <c r="F204" s="4"/>
    </row>
    <row r="205" spans="1:6" ht="15.75" x14ac:dyDescent="0.3">
      <c r="A205" s="4"/>
      <c r="B205" s="4"/>
      <c r="C205" s="4"/>
      <c r="D205" s="4"/>
      <c r="E205" s="4"/>
      <c r="F205" s="4"/>
    </row>
    <row r="206" spans="1:6" ht="15.75" x14ac:dyDescent="0.3">
      <c r="A206" s="4"/>
      <c r="B206" s="4"/>
      <c r="C206" s="4"/>
      <c r="D206" s="4"/>
      <c r="E206" s="4"/>
      <c r="F206" s="4"/>
    </row>
    <row r="207" spans="1:6" ht="15.75" x14ac:dyDescent="0.3">
      <c r="A207" s="4"/>
      <c r="B207" s="4"/>
      <c r="C207" s="4"/>
      <c r="D207" s="4"/>
      <c r="E207" s="4"/>
      <c r="F207" s="4"/>
    </row>
    <row r="208" spans="1:6" ht="15.75" x14ac:dyDescent="0.3">
      <c r="A208" s="4"/>
      <c r="B208" s="4"/>
      <c r="C208" s="4"/>
      <c r="D208" s="4"/>
      <c r="E208" s="4"/>
      <c r="F208" s="4"/>
    </row>
    <row r="209" spans="1:6" ht="15.75" x14ac:dyDescent="0.3">
      <c r="A209" s="4"/>
      <c r="B209" s="4"/>
      <c r="C209" s="4"/>
      <c r="D209" s="4"/>
      <c r="E209" s="4"/>
      <c r="F209" s="4"/>
    </row>
    <row r="210" spans="1:6" ht="15.75" x14ac:dyDescent="0.3">
      <c r="A210" s="4"/>
      <c r="B210" s="4"/>
      <c r="C210" s="4"/>
      <c r="D210" s="4"/>
      <c r="E210" s="4"/>
      <c r="F210" s="4"/>
    </row>
    <row r="211" spans="1:6" ht="15.75" x14ac:dyDescent="0.3">
      <c r="A211" s="4"/>
      <c r="B211" s="4"/>
      <c r="C211" s="4"/>
      <c r="D211" s="4"/>
      <c r="E211" s="4"/>
      <c r="F211" s="4"/>
    </row>
    <row r="212" spans="1:6" ht="15.75" x14ac:dyDescent="0.3">
      <c r="A212" s="4"/>
      <c r="B212" s="4"/>
      <c r="C212" s="4"/>
      <c r="D212" s="4"/>
      <c r="E212" s="4"/>
      <c r="F212" s="4"/>
    </row>
    <row r="213" spans="1:6" ht="15.75" x14ac:dyDescent="0.3">
      <c r="A213" s="4"/>
      <c r="B213" s="4"/>
      <c r="C213" s="4"/>
      <c r="D213" s="4"/>
      <c r="E213" s="4"/>
      <c r="F213" s="4"/>
    </row>
    <row r="214" spans="1:6" ht="15.75" x14ac:dyDescent="0.3">
      <c r="A214" s="4"/>
      <c r="B214" s="4"/>
      <c r="C214" s="4"/>
      <c r="D214" s="4"/>
      <c r="E214" s="4"/>
      <c r="F214" s="4"/>
    </row>
    <row r="215" spans="1:6" ht="15.75" x14ac:dyDescent="0.3">
      <c r="A215" s="4"/>
      <c r="B215" s="4"/>
      <c r="C215" s="4"/>
      <c r="D215" s="4"/>
      <c r="E215" s="4"/>
      <c r="F215" s="4"/>
    </row>
    <row r="216" spans="1:6" ht="15.75" x14ac:dyDescent="0.3">
      <c r="A216" s="4"/>
      <c r="B216" s="4"/>
      <c r="C216" s="4"/>
      <c r="D216" s="4"/>
      <c r="E216" s="4"/>
      <c r="F216" s="4"/>
    </row>
    <row r="217" spans="1:6" ht="15.75" x14ac:dyDescent="0.3">
      <c r="A217" s="4"/>
      <c r="B217" s="4"/>
      <c r="C217" s="4"/>
      <c r="D217" s="4"/>
      <c r="E217" s="4"/>
      <c r="F217" s="4"/>
    </row>
    <row r="218" spans="1:6" ht="15.75" x14ac:dyDescent="0.3">
      <c r="A218" s="4"/>
      <c r="B218" s="4"/>
      <c r="C218" s="4"/>
      <c r="D218" s="4"/>
      <c r="E218" s="4"/>
      <c r="F218" s="4"/>
    </row>
    <row r="219" spans="1:6" ht="15.75" x14ac:dyDescent="0.3">
      <c r="A219" s="4"/>
      <c r="B219" s="4"/>
      <c r="C219" s="4"/>
      <c r="D219" s="4"/>
      <c r="E219" s="4"/>
      <c r="F219" s="4"/>
    </row>
    <row r="220" spans="1:6" ht="15.75" x14ac:dyDescent="0.3">
      <c r="A220" s="4"/>
      <c r="B220" s="4"/>
      <c r="C220" s="4"/>
      <c r="D220" s="4"/>
      <c r="E220" s="4"/>
      <c r="F220" s="4"/>
    </row>
    <row r="221" spans="1:6" ht="15.75" x14ac:dyDescent="0.3">
      <c r="A221" s="4"/>
      <c r="B221" s="4"/>
      <c r="C221" s="4"/>
      <c r="D221" s="4"/>
      <c r="E221" s="4"/>
      <c r="F221" s="4"/>
    </row>
    <row r="222" spans="1:6" ht="15.75" x14ac:dyDescent="0.3">
      <c r="A222" s="4"/>
      <c r="B222" s="4"/>
      <c r="C222" s="4"/>
      <c r="D222" s="4"/>
      <c r="E222" s="4"/>
      <c r="F222" s="4"/>
    </row>
    <row r="223" spans="1:6" ht="15.75" x14ac:dyDescent="0.3">
      <c r="A223" s="4"/>
      <c r="B223" s="4"/>
      <c r="C223" s="4"/>
      <c r="D223" s="4"/>
      <c r="E223" s="4"/>
      <c r="F223" s="4"/>
    </row>
    <row r="224" spans="1:6" ht="15.75" x14ac:dyDescent="0.3">
      <c r="A224" s="4"/>
      <c r="B224" s="4"/>
      <c r="C224" s="4"/>
      <c r="D224" s="4"/>
      <c r="E224" s="4"/>
      <c r="F224" s="4"/>
    </row>
    <row r="225" spans="1:6" ht="15.75" x14ac:dyDescent="0.3">
      <c r="A225" s="4"/>
      <c r="B225" s="4"/>
      <c r="C225" s="4"/>
      <c r="D225" s="4"/>
      <c r="E225" s="4"/>
      <c r="F225" s="4"/>
    </row>
    <row r="226" spans="1:6" ht="15.75" x14ac:dyDescent="0.3">
      <c r="A226" s="4"/>
      <c r="B226" s="4"/>
      <c r="C226" s="4"/>
      <c r="D226" s="4"/>
      <c r="E226" s="4"/>
      <c r="F226" s="4"/>
    </row>
    <row r="227" spans="1:6" ht="15.75" x14ac:dyDescent="0.3">
      <c r="A227" s="4"/>
      <c r="B227" s="4"/>
      <c r="C227" s="4"/>
      <c r="D227" s="4"/>
      <c r="E227" s="4"/>
      <c r="F227" s="4"/>
    </row>
    <row r="228" spans="1:6" ht="15.75" x14ac:dyDescent="0.3">
      <c r="A228" s="4"/>
      <c r="B228" s="4"/>
      <c r="C228" s="4"/>
      <c r="D228" s="4"/>
      <c r="E228" s="4"/>
      <c r="F228" s="4"/>
    </row>
    <row r="229" spans="1:6" ht="15.75" x14ac:dyDescent="0.3">
      <c r="A229" s="4"/>
      <c r="B229" s="4"/>
      <c r="C229" s="4"/>
      <c r="D229" s="4"/>
      <c r="E229" s="4"/>
      <c r="F229" s="4"/>
    </row>
    <row r="230" spans="1:6" ht="15.75" x14ac:dyDescent="0.3">
      <c r="A230" s="4"/>
      <c r="B230" s="4"/>
      <c r="C230" s="4"/>
      <c r="D230" s="4"/>
      <c r="E230" s="4"/>
      <c r="F230" s="4"/>
    </row>
    <row r="231" spans="1:6" ht="15.75" x14ac:dyDescent="0.3">
      <c r="A231" s="4"/>
      <c r="B231" s="4"/>
      <c r="C231" s="4"/>
      <c r="D231" s="4"/>
      <c r="E231" s="4"/>
      <c r="F231" s="4"/>
    </row>
    <row r="232" spans="1:6" ht="15.75" x14ac:dyDescent="0.3">
      <c r="A232" s="4"/>
      <c r="B232" s="4"/>
      <c r="C232" s="4"/>
      <c r="D232" s="4"/>
      <c r="E232" s="4"/>
      <c r="F232" s="4"/>
    </row>
    <row r="233" spans="1:6" ht="15.75" x14ac:dyDescent="0.3">
      <c r="A233" s="4"/>
      <c r="B233" s="4"/>
      <c r="C233" s="4"/>
      <c r="D233" s="4"/>
      <c r="E233" s="4"/>
      <c r="F233" s="4"/>
    </row>
    <row r="234" spans="1:6" ht="15.75" x14ac:dyDescent="0.3">
      <c r="A234" s="4"/>
      <c r="B234" s="4"/>
      <c r="C234" s="4"/>
      <c r="D234" s="4"/>
      <c r="E234" s="4"/>
      <c r="F234" s="4"/>
    </row>
    <row r="235" spans="1:6" ht="15.75" x14ac:dyDescent="0.3">
      <c r="A235" s="4"/>
      <c r="B235" s="4"/>
      <c r="C235" s="4"/>
      <c r="D235" s="4"/>
      <c r="E235" s="4"/>
      <c r="F235" s="4"/>
    </row>
    <row r="236" spans="1:6" ht="15.75" x14ac:dyDescent="0.3">
      <c r="A236" s="4"/>
      <c r="B236" s="4"/>
      <c r="C236" s="4"/>
      <c r="D236" s="4"/>
      <c r="E236" s="4"/>
      <c r="F236" s="4"/>
    </row>
    <row r="237" spans="1:6" ht="15.75" x14ac:dyDescent="0.3">
      <c r="A237" s="4"/>
      <c r="B237" s="4"/>
      <c r="C237" s="4"/>
      <c r="D237" s="4"/>
      <c r="E237" s="4"/>
      <c r="F237" s="4"/>
    </row>
    <row r="238" spans="1:6" ht="15.75" x14ac:dyDescent="0.3">
      <c r="A238" s="4"/>
      <c r="B238" s="4"/>
      <c r="C238" s="4"/>
      <c r="D238" s="4"/>
      <c r="E238" s="4"/>
      <c r="F238" s="4"/>
    </row>
    <row r="239" spans="1:6" ht="15.75" x14ac:dyDescent="0.3">
      <c r="A239" s="4"/>
      <c r="B239" s="4"/>
      <c r="C239" s="4"/>
      <c r="D239" s="4"/>
      <c r="E239" s="4"/>
      <c r="F239" s="4"/>
    </row>
    <row r="240" spans="1:6" ht="15.75" x14ac:dyDescent="0.3">
      <c r="A240" s="4"/>
      <c r="B240" s="4"/>
      <c r="C240" s="4"/>
      <c r="D240" s="4"/>
      <c r="E240" s="4"/>
      <c r="F240" s="4"/>
    </row>
    <row r="241" spans="1:6" ht="15.75" x14ac:dyDescent="0.3">
      <c r="A241" s="4"/>
      <c r="B241" s="4"/>
      <c r="C241" s="4"/>
      <c r="D241" s="4"/>
      <c r="E241" s="4"/>
      <c r="F241" s="4"/>
    </row>
    <row r="242" spans="1:6" ht="15.75" x14ac:dyDescent="0.3">
      <c r="A242" s="4"/>
      <c r="B242" s="4"/>
      <c r="C242" s="4"/>
      <c r="D242" s="4"/>
      <c r="E242" s="4"/>
      <c r="F242" s="4"/>
    </row>
    <row r="243" spans="1:6" ht="15.75" x14ac:dyDescent="0.3">
      <c r="A243" s="4"/>
      <c r="B243" s="4"/>
      <c r="C243" s="4"/>
      <c r="D243" s="4"/>
      <c r="E243" s="4"/>
      <c r="F243" s="4"/>
    </row>
    <row r="244" spans="1:6" ht="15.75" x14ac:dyDescent="0.3">
      <c r="A244" s="4"/>
      <c r="B244" s="4"/>
      <c r="C244" s="4"/>
      <c r="D244" s="4"/>
      <c r="E244" s="4"/>
      <c r="F244" s="4"/>
    </row>
    <row r="245" spans="1:6" ht="15.75" x14ac:dyDescent="0.3">
      <c r="A245" s="4"/>
      <c r="B245" s="4"/>
      <c r="C245" s="4"/>
      <c r="D245" s="4"/>
      <c r="E245" s="4"/>
      <c r="F245" s="4"/>
    </row>
    <row r="246" spans="1:6" ht="15.75" x14ac:dyDescent="0.3">
      <c r="A246" s="4"/>
      <c r="B246" s="4"/>
      <c r="C246" s="4"/>
      <c r="D246" s="4"/>
      <c r="E246" s="4"/>
      <c r="F246" s="4"/>
    </row>
    <row r="247" spans="1:6" ht="15.75" x14ac:dyDescent="0.3">
      <c r="A247" s="4"/>
      <c r="B247" s="4"/>
      <c r="C247" s="4"/>
      <c r="D247" s="4"/>
      <c r="E247" s="4"/>
      <c r="F247" s="4"/>
    </row>
    <row r="248" spans="1:6" ht="15.75" x14ac:dyDescent="0.3">
      <c r="A248" s="4"/>
      <c r="B248" s="4"/>
      <c r="C248" s="4"/>
      <c r="D248" s="4"/>
      <c r="E248" s="4"/>
      <c r="F248" s="4"/>
    </row>
    <row r="249" spans="1:6" ht="15.75" x14ac:dyDescent="0.3">
      <c r="A249" s="4"/>
      <c r="B249" s="4"/>
      <c r="C249" s="4"/>
      <c r="D249" s="4"/>
      <c r="E249" s="4"/>
      <c r="F249" s="4"/>
    </row>
    <row r="250" spans="1:6" ht="15.75" x14ac:dyDescent="0.3">
      <c r="A250" s="4"/>
      <c r="B250" s="4"/>
      <c r="C250" s="4"/>
      <c r="D250" s="4"/>
      <c r="E250" s="4"/>
      <c r="F250" s="4"/>
    </row>
    <row r="251" spans="1:6" ht="15.75" x14ac:dyDescent="0.3">
      <c r="A251" s="4"/>
      <c r="B251" s="4"/>
      <c r="C251" s="4"/>
      <c r="D251" s="4"/>
      <c r="E251" s="4"/>
      <c r="F251" s="4"/>
    </row>
    <row r="252" spans="1:6" ht="15.75" x14ac:dyDescent="0.3">
      <c r="A252" s="4"/>
      <c r="B252" s="4"/>
      <c r="C252" s="4"/>
      <c r="D252" s="4"/>
      <c r="E252" s="4"/>
      <c r="F252" s="4"/>
    </row>
    <row r="253" spans="1:6" ht="15.75" x14ac:dyDescent="0.3">
      <c r="A253" s="4"/>
      <c r="B253" s="4"/>
      <c r="C253" s="4"/>
      <c r="D253" s="4"/>
      <c r="E253" s="4"/>
      <c r="F253" s="4"/>
    </row>
    <row r="254" spans="1:6" ht="15.75" x14ac:dyDescent="0.3">
      <c r="A254" s="4"/>
      <c r="B254" s="4"/>
      <c r="C254" s="4"/>
      <c r="D254" s="4"/>
      <c r="E254" s="4"/>
      <c r="F254" s="4"/>
    </row>
    <row r="255" spans="1:6" ht="15.75" x14ac:dyDescent="0.3">
      <c r="A255" s="4"/>
      <c r="B255" s="4"/>
      <c r="C255" s="4"/>
      <c r="D255" s="4"/>
      <c r="E255" s="4"/>
      <c r="F255" s="4"/>
    </row>
    <row r="256" spans="1:6" ht="15.75" x14ac:dyDescent="0.3">
      <c r="A256" s="4"/>
      <c r="B256" s="4"/>
      <c r="C256" s="4"/>
      <c r="D256" s="4"/>
      <c r="E256" s="4"/>
      <c r="F256" s="4"/>
    </row>
    <row r="257" spans="1:6" ht="15.75" x14ac:dyDescent="0.3">
      <c r="A257" s="4"/>
      <c r="B257" s="4"/>
      <c r="C257" s="4"/>
      <c r="D257" s="4"/>
      <c r="E257" s="4"/>
      <c r="F257" s="4"/>
    </row>
    <row r="258" spans="1:6" ht="15.75" x14ac:dyDescent="0.3">
      <c r="A258" s="4"/>
      <c r="B258" s="4"/>
      <c r="C258" s="4"/>
      <c r="D258" s="4"/>
      <c r="E258" s="4"/>
      <c r="F258" s="4"/>
    </row>
    <row r="259" spans="1:6" ht="15.75" x14ac:dyDescent="0.3">
      <c r="A259" s="4"/>
      <c r="B259" s="4"/>
      <c r="C259" s="4"/>
      <c r="D259" s="4"/>
      <c r="E259" s="4"/>
      <c r="F259" s="4"/>
    </row>
    <row r="260" spans="1:6" ht="15.75" x14ac:dyDescent="0.3">
      <c r="A260" s="4"/>
      <c r="B260" s="4"/>
      <c r="C260" s="4"/>
      <c r="D260" s="4"/>
      <c r="E260" s="4"/>
      <c r="F260" s="4"/>
    </row>
    <row r="261" spans="1:6" ht="15.75" x14ac:dyDescent="0.3">
      <c r="A261" s="4"/>
      <c r="B261" s="4"/>
      <c r="C261" s="4"/>
      <c r="D261" s="4"/>
      <c r="E261" s="4"/>
      <c r="F261" s="4"/>
    </row>
    <row r="262" spans="1:6" ht="15.75" x14ac:dyDescent="0.3">
      <c r="A262" s="4"/>
      <c r="B262" s="4"/>
      <c r="C262" s="4"/>
      <c r="D262" s="4"/>
      <c r="E262" s="4"/>
      <c r="F262" s="4"/>
    </row>
    <row r="263" spans="1:6" ht="15.75" x14ac:dyDescent="0.3">
      <c r="A263" s="4"/>
      <c r="B263" s="4"/>
      <c r="C263" s="4"/>
      <c r="D263" s="4"/>
      <c r="E263" s="4"/>
      <c r="F263" s="4"/>
    </row>
    <row r="264" spans="1:6" ht="15.75" x14ac:dyDescent="0.3">
      <c r="A264" s="4"/>
      <c r="B264" s="4"/>
      <c r="C264" s="4"/>
      <c r="D264" s="4"/>
      <c r="E264" s="4"/>
      <c r="F264" s="4"/>
    </row>
    <row r="265" spans="1:6" ht="15.75" x14ac:dyDescent="0.3">
      <c r="A265" s="4"/>
      <c r="B265" s="4"/>
      <c r="C265" s="4"/>
      <c r="D265" s="4"/>
      <c r="E265" s="4"/>
      <c r="F265" s="4"/>
    </row>
    <row r="266" spans="1:6" ht="15.75" x14ac:dyDescent="0.3">
      <c r="A266" s="4"/>
      <c r="B266" s="4"/>
      <c r="C266" s="4"/>
      <c r="D266" s="4"/>
      <c r="E266" s="4"/>
      <c r="F266" s="4"/>
    </row>
    <row r="267" spans="1:6" ht="15.75" x14ac:dyDescent="0.3">
      <c r="A267" s="4"/>
      <c r="B267" s="4"/>
      <c r="C267" s="4"/>
      <c r="D267" s="4"/>
      <c r="E267" s="4"/>
      <c r="F267" s="4"/>
    </row>
    <row r="268" spans="1:6" ht="15.75" x14ac:dyDescent="0.3">
      <c r="A268" s="4"/>
      <c r="B268" s="4"/>
      <c r="C268" s="4"/>
      <c r="D268" s="4"/>
      <c r="E268" s="4"/>
      <c r="F268" s="4"/>
    </row>
    <row r="269" spans="1:6" ht="15.75" x14ac:dyDescent="0.3">
      <c r="A269" s="4"/>
      <c r="B269" s="4"/>
      <c r="C269" s="4"/>
      <c r="D269" s="4"/>
      <c r="E269" s="4"/>
      <c r="F269" s="4"/>
    </row>
    <row r="270" spans="1:6" ht="15.75" x14ac:dyDescent="0.3">
      <c r="A270" s="4"/>
      <c r="B270" s="4"/>
      <c r="C270" s="4"/>
      <c r="D270" s="4"/>
      <c r="E270" s="4"/>
      <c r="F270" s="4"/>
    </row>
    <row r="271" spans="1:6" ht="15.75" x14ac:dyDescent="0.3">
      <c r="A271" s="4"/>
      <c r="B271" s="4"/>
      <c r="C271" s="4"/>
      <c r="D271" s="4"/>
      <c r="E271" s="4"/>
      <c r="F271" s="4"/>
    </row>
    <row r="272" spans="1:6" ht="15.75" x14ac:dyDescent="0.3">
      <c r="A272" s="4"/>
      <c r="B272" s="4"/>
      <c r="C272" s="4"/>
      <c r="D272" s="4"/>
      <c r="E272" s="4"/>
      <c r="F272" s="4"/>
    </row>
    <row r="273" spans="1:6" ht="15.75" x14ac:dyDescent="0.3">
      <c r="A273" s="4"/>
      <c r="B273" s="4"/>
      <c r="C273" s="4"/>
      <c r="D273" s="4"/>
      <c r="E273" s="4"/>
      <c r="F273" s="4"/>
    </row>
    <row r="274" spans="1:6" ht="15.75" x14ac:dyDescent="0.3">
      <c r="A274" s="4"/>
      <c r="B274" s="4"/>
      <c r="C274" s="4"/>
      <c r="D274" s="4"/>
      <c r="E274" s="4"/>
      <c r="F274" s="4"/>
    </row>
    <row r="275" spans="1:6" ht="15.75" x14ac:dyDescent="0.3">
      <c r="A275" s="4"/>
      <c r="B275" s="4"/>
      <c r="C275" s="4"/>
      <c r="D275" s="4"/>
      <c r="E275" s="4"/>
      <c r="F275" s="4"/>
    </row>
    <row r="276" spans="1:6" ht="15.75" x14ac:dyDescent="0.3">
      <c r="A276" s="4"/>
      <c r="B276" s="4"/>
      <c r="C276" s="4"/>
      <c r="D276" s="4"/>
      <c r="E276" s="4"/>
      <c r="F276" s="4"/>
    </row>
    <row r="277" spans="1:6" ht="15.75" x14ac:dyDescent="0.3">
      <c r="A277" s="4"/>
      <c r="B277" s="4"/>
      <c r="C277" s="4"/>
      <c r="D277" s="4"/>
      <c r="E277" s="4"/>
      <c r="F277" s="4"/>
    </row>
    <row r="278" spans="1:6" ht="15.75" x14ac:dyDescent="0.3">
      <c r="A278" s="4"/>
      <c r="B278" s="4"/>
      <c r="C278" s="4"/>
      <c r="D278" s="4"/>
      <c r="E278" s="4"/>
      <c r="F278" s="4"/>
    </row>
    <row r="279" spans="1:6" ht="15.75" x14ac:dyDescent="0.3">
      <c r="A279" s="4"/>
      <c r="B279" s="4"/>
      <c r="C279" s="4"/>
      <c r="D279" s="4"/>
      <c r="E279" s="4"/>
      <c r="F279" s="4"/>
    </row>
    <row r="280" spans="1:6" ht="15.75" x14ac:dyDescent="0.3">
      <c r="A280" s="4"/>
      <c r="B280" s="4"/>
      <c r="C280" s="4"/>
      <c r="D280" s="4"/>
      <c r="E280" s="4"/>
      <c r="F280" s="4"/>
    </row>
    <row r="281" spans="1:6" ht="15.75" x14ac:dyDescent="0.3">
      <c r="A281" s="4"/>
      <c r="B281" s="4"/>
      <c r="C281" s="4"/>
      <c r="D281" s="4"/>
      <c r="E281" s="4"/>
      <c r="F281" s="4"/>
    </row>
    <row r="282" spans="1:6" ht="15.75" x14ac:dyDescent="0.3">
      <c r="A282" s="4"/>
      <c r="B282" s="4"/>
      <c r="C282" s="4"/>
      <c r="D282" s="4"/>
      <c r="E282" s="4"/>
      <c r="F282" s="4"/>
    </row>
    <row r="283" spans="1:6" ht="15.75" x14ac:dyDescent="0.3">
      <c r="A283" s="4"/>
      <c r="B283" s="4"/>
      <c r="C283" s="4"/>
      <c r="D283" s="4"/>
      <c r="E283" s="4"/>
      <c r="F283" s="4"/>
    </row>
    <row r="284" spans="1:6" ht="15.75" x14ac:dyDescent="0.3">
      <c r="A284" s="4"/>
      <c r="B284" s="4"/>
      <c r="C284" s="4"/>
      <c r="D284" s="4"/>
      <c r="E284" s="4"/>
      <c r="F284" s="4"/>
    </row>
    <row r="285" spans="1:6" ht="15.75" x14ac:dyDescent="0.3">
      <c r="A285" s="4"/>
      <c r="B285" s="4"/>
      <c r="C285" s="4"/>
      <c r="D285" s="4"/>
      <c r="E285" s="4"/>
      <c r="F285" s="4"/>
    </row>
    <row r="286" spans="1:6" ht="15.75" x14ac:dyDescent="0.3">
      <c r="A286" s="4"/>
      <c r="B286" s="4"/>
      <c r="C286" s="4"/>
      <c r="D286" s="4"/>
      <c r="E286" s="4"/>
      <c r="F286" s="4"/>
    </row>
    <row r="287" spans="1:6" ht="15.75" x14ac:dyDescent="0.3">
      <c r="A287" s="4"/>
      <c r="B287" s="4"/>
      <c r="C287" s="4"/>
      <c r="D287" s="4"/>
      <c r="E287" s="4"/>
      <c r="F287" s="4"/>
    </row>
    <row r="288" spans="1:6" ht="15.75" x14ac:dyDescent="0.3">
      <c r="A288" s="4"/>
      <c r="B288" s="4"/>
      <c r="C288" s="4"/>
      <c r="D288" s="4"/>
      <c r="E288" s="4"/>
      <c r="F288" s="4"/>
    </row>
    <row r="289" spans="1:6" ht="15.75" x14ac:dyDescent="0.3">
      <c r="A289" s="4"/>
      <c r="B289" s="4"/>
      <c r="C289" s="4"/>
      <c r="D289" s="4"/>
      <c r="E289" s="4"/>
      <c r="F289" s="4"/>
    </row>
    <row r="290" spans="1:6" ht="15.75" x14ac:dyDescent="0.3">
      <c r="A290" s="4"/>
      <c r="B290" s="4"/>
      <c r="C290" s="4"/>
      <c r="D290" s="4"/>
      <c r="E290" s="4"/>
      <c r="F290" s="4"/>
    </row>
    <row r="291" spans="1:6" ht="15.75" x14ac:dyDescent="0.3">
      <c r="A291" s="4"/>
      <c r="B291" s="4"/>
      <c r="C291" s="4"/>
      <c r="D291" s="4"/>
      <c r="E291" s="4"/>
      <c r="F291" s="4"/>
    </row>
    <row r="292" spans="1:6" ht="15.75" x14ac:dyDescent="0.3">
      <c r="A292" s="4"/>
      <c r="B292" s="4"/>
      <c r="C292" s="4"/>
      <c r="D292" s="4"/>
      <c r="E292" s="4"/>
      <c r="F292" s="4"/>
    </row>
    <row r="293" spans="1:6" ht="15.75" x14ac:dyDescent="0.3">
      <c r="A293" s="4"/>
      <c r="B293" s="4"/>
      <c r="C293" s="4"/>
      <c r="D293" s="4"/>
      <c r="E293" s="4"/>
      <c r="F293" s="4"/>
    </row>
    <row r="294" spans="1:6" ht="15.75" x14ac:dyDescent="0.3">
      <c r="A294" s="4"/>
      <c r="B294" s="4"/>
      <c r="C294" s="4"/>
      <c r="D294" s="4"/>
      <c r="E294" s="4"/>
      <c r="F294" s="4"/>
    </row>
    <row r="295" spans="1:6" ht="15.75" x14ac:dyDescent="0.3">
      <c r="A295" s="4"/>
      <c r="B295" s="4"/>
      <c r="C295" s="4"/>
      <c r="D295" s="4"/>
      <c r="E295" s="4"/>
      <c r="F295" s="4"/>
    </row>
    <row r="296" spans="1:6" ht="15.75" x14ac:dyDescent="0.3">
      <c r="A296" s="4"/>
      <c r="B296" s="4"/>
      <c r="C296" s="4"/>
      <c r="D296" s="4"/>
      <c r="E296" s="4"/>
      <c r="F296" s="4"/>
    </row>
    <row r="297" spans="1:6" ht="15.75" x14ac:dyDescent="0.3">
      <c r="A297" s="4"/>
      <c r="B297" s="4"/>
      <c r="C297" s="4"/>
      <c r="D297" s="4"/>
      <c r="E297" s="4"/>
      <c r="F297" s="4"/>
    </row>
    <row r="298" spans="1:6" ht="15.75" x14ac:dyDescent="0.3">
      <c r="A298" s="4"/>
      <c r="B298" s="4"/>
      <c r="C298" s="4"/>
      <c r="D298" s="4"/>
      <c r="E298" s="4"/>
      <c r="F298" s="4"/>
    </row>
    <row r="299" spans="1:6" ht="15.75" x14ac:dyDescent="0.3">
      <c r="A299" s="4"/>
      <c r="B299" s="4"/>
      <c r="C299" s="4"/>
      <c r="D299" s="4"/>
      <c r="E299" s="4"/>
      <c r="F299" s="4"/>
    </row>
    <row r="300" spans="1:6" ht="15.75" x14ac:dyDescent="0.3">
      <c r="A300" s="4"/>
      <c r="B300" s="4"/>
      <c r="C300" s="4"/>
      <c r="D300" s="4"/>
      <c r="E300" s="4"/>
      <c r="F300" s="4"/>
    </row>
    <row r="301" spans="1:6" ht="15.75" x14ac:dyDescent="0.3">
      <c r="A301" s="4"/>
      <c r="B301" s="4"/>
      <c r="C301" s="4"/>
      <c r="D301" s="4"/>
      <c r="E301" s="4"/>
      <c r="F301" s="4"/>
    </row>
    <row r="302" spans="1:6" ht="15.75" x14ac:dyDescent="0.3">
      <c r="A302" s="4"/>
      <c r="B302" s="4"/>
      <c r="C302" s="4"/>
      <c r="D302" s="4"/>
      <c r="E302" s="4"/>
      <c r="F302" s="4"/>
    </row>
    <row r="303" spans="1:6" ht="15.75" x14ac:dyDescent="0.3">
      <c r="A303" s="4"/>
      <c r="B303" s="4"/>
      <c r="C303" s="4"/>
      <c r="D303" s="4"/>
      <c r="E303" s="4"/>
      <c r="F303" s="4"/>
    </row>
    <row r="304" spans="1:6" ht="15.75" x14ac:dyDescent="0.3">
      <c r="A304" s="4"/>
      <c r="B304" s="4"/>
      <c r="C304" s="4"/>
      <c r="D304" s="4"/>
      <c r="E304" s="4"/>
      <c r="F304" s="4"/>
    </row>
    <row r="305" spans="1:6" ht="15.75" x14ac:dyDescent="0.3">
      <c r="A305" s="4"/>
      <c r="B305" s="4"/>
      <c r="C305" s="4"/>
      <c r="D305" s="4"/>
      <c r="E305" s="4"/>
      <c r="F305" s="4"/>
    </row>
    <row r="306" spans="1:6" ht="15.75" x14ac:dyDescent="0.3">
      <c r="A306" s="4"/>
      <c r="B306" s="4"/>
      <c r="C306" s="4"/>
      <c r="D306" s="4"/>
      <c r="E306" s="4"/>
      <c r="F306" s="4"/>
    </row>
    <row r="307" spans="1:6" ht="15.75" x14ac:dyDescent="0.3">
      <c r="A307" s="4"/>
      <c r="B307" s="4"/>
      <c r="C307" s="4"/>
      <c r="D307" s="4"/>
      <c r="E307" s="4"/>
      <c r="F307" s="4"/>
    </row>
    <row r="308" spans="1:6" ht="15.75" x14ac:dyDescent="0.3">
      <c r="A308" s="4"/>
      <c r="B308" s="4"/>
      <c r="C308" s="4"/>
      <c r="D308" s="4"/>
      <c r="E308" s="4"/>
      <c r="F308" s="4"/>
    </row>
    <row r="309" spans="1:6" ht="15.75" x14ac:dyDescent="0.3">
      <c r="A309" s="4"/>
      <c r="B309" s="4"/>
      <c r="C309" s="4"/>
      <c r="D309" s="4"/>
      <c r="E309" s="4"/>
      <c r="F309" s="4"/>
    </row>
    <row r="310" spans="1:6" ht="15.75" x14ac:dyDescent="0.3">
      <c r="A310" s="4"/>
      <c r="B310" s="4"/>
      <c r="C310" s="4"/>
      <c r="D310" s="4"/>
      <c r="E310" s="4"/>
      <c r="F310" s="4"/>
    </row>
    <row r="311" spans="1:6" ht="15.75" x14ac:dyDescent="0.3">
      <c r="A311" s="4"/>
      <c r="B311" s="4"/>
      <c r="C311" s="4"/>
      <c r="D311" s="4"/>
      <c r="E311" s="4"/>
      <c r="F311" s="4"/>
    </row>
    <row r="312" spans="1:6" ht="15.75" x14ac:dyDescent="0.3">
      <c r="A312" s="4"/>
      <c r="B312" s="4"/>
      <c r="C312" s="4"/>
      <c r="D312" s="4"/>
      <c r="E312" s="4"/>
      <c r="F312" s="4"/>
    </row>
    <row r="313" spans="1:6" ht="15.75" x14ac:dyDescent="0.3">
      <c r="A313" s="4"/>
      <c r="B313" s="4"/>
      <c r="C313" s="4"/>
      <c r="D313" s="4"/>
      <c r="E313" s="4"/>
      <c r="F313" s="4"/>
    </row>
    <row r="314" spans="1:6" ht="15.75" x14ac:dyDescent="0.3">
      <c r="A314" s="4"/>
      <c r="B314" s="4"/>
      <c r="C314" s="4"/>
      <c r="D314" s="4"/>
      <c r="E314" s="4"/>
      <c r="F314" s="4"/>
    </row>
    <row r="315" spans="1:6" ht="15.75" x14ac:dyDescent="0.3">
      <c r="A315" s="4"/>
      <c r="B315" s="4"/>
      <c r="C315" s="4"/>
      <c r="D315" s="4"/>
      <c r="E315" s="4"/>
      <c r="F315" s="4"/>
    </row>
    <row r="316" spans="1:6" ht="15.75" x14ac:dyDescent="0.3">
      <c r="A316" s="4"/>
      <c r="B316" s="4"/>
      <c r="C316" s="4"/>
      <c r="D316" s="4"/>
      <c r="E316" s="4"/>
      <c r="F316" s="4"/>
    </row>
    <row r="317" spans="1:6" ht="15.75" x14ac:dyDescent="0.3">
      <c r="A317" s="4"/>
      <c r="B317" s="4"/>
      <c r="C317" s="4"/>
      <c r="D317" s="4"/>
      <c r="E317" s="4"/>
      <c r="F317" s="4"/>
    </row>
    <row r="318" spans="1:6" ht="15.75" x14ac:dyDescent="0.3">
      <c r="A318" s="4"/>
      <c r="B318" s="4"/>
      <c r="C318" s="4"/>
      <c r="D318" s="4"/>
      <c r="E318" s="4"/>
      <c r="F318" s="4"/>
    </row>
    <row r="319" spans="1:6" ht="15.75" x14ac:dyDescent="0.3">
      <c r="A319" s="4"/>
      <c r="B319" s="4"/>
      <c r="C319" s="4"/>
      <c r="D319" s="4"/>
      <c r="E319" s="4"/>
      <c r="F319" s="4"/>
    </row>
    <row r="320" spans="1:6" ht="15.75" x14ac:dyDescent="0.3">
      <c r="A320" s="4"/>
      <c r="B320" s="4"/>
      <c r="C320" s="4"/>
      <c r="D320" s="4"/>
      <c r="E320" s="4"/>
      <c r="F320" s="4"/>
    </row>
    <row r="321" spans="1:6" ht="15.75" x14ac:dyDescent="0.3">
      <c r="A321" s="4"/>
      <c r="B321" s="4"/>
      <c r="C321" s="4"/>
      <c r="D321" s="4"/>
      <c r="E321" s="4"/>
      <c r="F321" s="4"/>
    </row>
    <row r="322" spans="1:6" ht="15.75" x14ac:dyDescent="0.3">
      <c r="A322" s="4"/>
      <c r="B322" s="4"/>
      <c r="C322" s="4"/>
      <c r="D322" s="4"/>
      <c r="E322" s="4"/>
      <c r="F322" s="4"/>
    </row>
    <row r="323" spans="1:6" ht="15.75" x14ac:dyDescent="0.3">
      <c r="A323" s="4"/>
      <c r="B323" s="4"/>
      <c r="C323" s="4"/>
      <c r="D323" s="4"/>
      <c r="E323" s="4"/>
      <c r="F323" s="4"/>
    </row>
    <row r="324" spans="1:6" ht="15.75" x14ac:dyDescent="0.3">
      <c r="A324" s="4"/>
      <c r="B324" s="4"/>
      <c r="C324" s="4"/>
      <c r="D324" s="4"/>
      <c r="E324" s="4"/>
      <c r="F324" s="4"/>
    </row>
    <row r="325" spans="1:6" ht="15.75" x14ac:dyDescent="0.3">
      <c r="A325" s="4"/>
      <c r="B325" s="4"/>
      <c r="C325" s="4"/>
      <c r="D325" s="4"/>
      <c r="E325" s="4"/>
      <c r="F325" s="4"/>
    </row>
    <row r="326" spans="1:6" ht="15.75" x14ac:dyDescent="0.3">
      <c r="A326" s="4"/>
      <c r="B326" s="4"/>
      <c r="C326" s="4"/>
      <c r="D326" s="4"/>
      <c r="E326" s="4"/>
      <c r="F326" s="4"/>
    </row>
    <row r="327" spans="1:6" ht="15.75" x14ac:dyDescent="0.3">
      <c r="A327" s="4"/>
      <c r="B327" s="4"/>
      <c r="C327" s="4"/>
      <c r="D327" s="4"/>
      <c r="E327" s="4"/>
      <c r="F327" s="4"/>
    </row>
    <row r="328" spans="1:6" ht="15.75" x14ac:dyDescent="0.3">
      <c r="A328" s="4"/>
      <c r="B328" s="4"/>
      <c r="C328" s="4"/>
      <c r="D328" s="4"/>
      <c r="E328" s="4"/>
      <c r="F328" s="4"/>
    </row>
    <row r="329" spans="1:6" ht="15.75" x14ac:dyDescent="0.3">
      <c r="A329" s="4"/>
      <c r="B329" s="4"/>
      <c r="C329" s="4"/>
      <c r="D329" s="4"/>
      <c r="E329" s="4"/>
      <c r="F329" s="4"/>
    </row>
    <row r="330" spans="1:6" ht="15.75" x14ac:dyDescent="0.3">
      <c r="A330" s="4"/>
      <c r="B330" s="4"/>
      <c r="C330" s="4"/>
      <c r="D330" s="4"/>
      <c r="E330" s="4"/>
      <c r="F330" s="4"/>
    </row>
    <row r="331" spans="1:6" ht="15.75" x14ac:dyDescent="0.3">
      <c r="A331" s="4"/>
      <c r="B331" s="4"/>
      <c r="C331" s="4"/>
      <c r="D331" s="4"/>
      <c r="E331" s="4"/>
      <c r="F331" s="4"/>
    </row>
    <row r="332" spans="1:6" ht="15.75" x14ac:dyDescent="0.3">
      <c r="A332" s="4"/>
      <c r="B332" s="4"/>
      <c r="C332" s="4"/>
      <c r="D332" s="4"/>
      <c r="E332" s="4"/>
      <c r="F332" s="4"/>
    </row>
    <row r="333" spans="1:6" ht="15.75" x14ac:dyDescent="0.3">
      <c r="A333" s="4"/>
      <c r="B333" s="4"/>
      <c r="C333" s="4"/>
      <c r="D333" s="4"/>
      <c r="E333" s="4"/>
      <c r="F333" s="4"/>
    </row>
    <row r="334" spans="1:6" ht="15.75" x14ac:dyDescent="0.3">
      <c r="A334" s="4"/>
      <c r="B334" s="4"/>
      <c r="C334" s="4"/>
      <c r="D334" s="4"/>
      <c r="E334" s="4"/>
      <c r="F334" s="4"/>
    </row>
    <row r="335" spans="1:6" ht="15.75" x14ac:dyDescent="0.3">
      <c r="A335" s="4"/>
      <c r="B335" s="4"/>
      <c r="C335" s="4"/>
      <c r="D335" s="4"/>
      <c r="E335" s="4"/>
      <c r="F335" s="4"/>
    </row>
    <row r="336" spans="1:6" ht="15.75" x14ac:dyDescent="0.3">
      <c r="A336" s="4"/>
      <c r="B336" s="4"/>
      <c r="C336" s="4"/>
      <c r="D336" s="4"/>
      <c r="E336" s="4"/>
      <c r="F336" s="4"/>
    </row>
    <row r="337" spans="1:6" ht="15.75" x14ac:dyDescent="0.3">
      <c r="A337" s="4"/>
      <c r="B337" s="4"/>
      <c r="C337" s="4"/>
      <c r="D337" s="4"/>
      <c r="E337" s="4"/>
      <c r="F337" s="4"/>
    </row>
    <row r="338" spans="1:6" ht="15.75" x14ac:dyDescent="0.3">
      <c r="A338" s="4"/>
      <c r="B338" s="4"/>
      <c r="C338" s="4"/>
      <c r="D338" s="4"/>
      <c r="E338" s="4"/>
      <c r="F338" s="4"/>
    </row>
    <row r="339" spans="1:6" ht="15.75" x14ac:dyDescent="0.3">
      <c r="A339" s="4"/>
      <c r="B339" s="4"/>
      <c r="C339" s="4"/>
      <c r="D339" s="4"/>
      <c r="E339" s="4"/>
      <c r="F339" s="4"/>
    </row>
    <row r="340" spans="1:6" ht="15.75" x14ac:dyDescent="0.3">
      <c r="A340" s="4"/>
      <c r="B340" s="4"/>
      <c r="C340" s="4"/>
      <c r="D340" s="4"/>
      <c r="E340" s="4"/>
      <c r="F340" s="4"/>
    </row>
    <row r="341" spans="1:6" ht="15.75" x14ac:dyDescent="0.3">
      <c r="A341" s="4"/>
      <c r="B341" s="4"/>
      <c r="C341" s="4"/>
      <c r="D341" s="4"/>
      <c r="E341" s="4"/>
      <c r="F341" s="4"/>
    </row>
    <row r="342" spans="1:6" ht="15.75" x14ac:dyDescent="0.3">
      <c r="A342" s="4"/>
      <c r="B342" s="4"/>
      <c r="C342" s="4"/>
      <c r="D342" s="4"/>
      <c r="E342" s="4"/>
      <c r="F342" s="4"/>
    </row>
    <row r="343" spans="1:6" ht="15.75" x14ac:dyDescent="0.3">
      <c r="A343" s="4"/>
      <c r="B343" s="4"/>
      <c r="C343" s="4"/>
      <c r="D343" s="4"/>
      <c r="E343" s="4"/>
      <c r="F343" s="4"/>
    </row>
    <row r="344" spans="1:6" ht="15.75" x14ac:dyDescent="0.3">
      <c r="A344" s="4"/>
      <c r="B344" s="4"/>
      <c r="C344" s="4"/>
      <c r="D344" s="4"/>
      <c r="E344" s="4"/>
      <c r="F344" s="4"/>
    </row>
    <row r="345" spans="1:6" ht="15.75" x14ac:dyDescent="0.3">
      <c r="A345" s="4"/>
      <c r="B345" s="4"/>
      <c r="C345" s="4"/>
      <c r="D345" s="4"/>
      <c r="E345" s="4"/>
      <c r="F345" s="4"/>
    </row>
    <row r="346" spans="1:6" ht="15.75" x14ac:dyDescent="0.3">
      <c r="A346" s="4"/>
      <c r="B346" s="4"/>
      <c r="C346" s="4"/>
      <c r="D346" s="4"/>
      <c r="E346" s="4"/>
      <c r="F346" s="4"/>
    </row>
    <row r="347" spans="1:6" ht="15.75" x14ac:dyDescent="0.3">
      <c r="A347" s="4"/>
      <c r="B347" s="4"/>
      <c r="C347" s="4"/>
      <c r="D347" s="4"/>
      <c r="E347" s="4"/>
      <c r="F347" s="4"/>
    </row>
    <row r="348" spans="1:6" ht="15.75" x14ac:dyDescent="0.3">
      <c r="A348" s="4"/>
      <c r="B348" s="4"/>
      <c r="C348" s="4"/>
      <c r="D348" s="4"/>
      <c r="E348" s="4"/>
      <c r="F348" s="4"/>
    </row>
    <row r="349" spans="1:6" ht="15.75" x14ac:dyDescent="0.3">
      <c r="A349" s="4"/>
      <c r="B349" s="4"/>
      <c r="C349" s="4"/>
      <c r="D349" s="4"/>
      <c r="E349" s="4"/>
      <c r="F349" s="4"/>
    </row>
    <row r="350" spans="1:6" ht="15.75" x14ac:dyDescent="0.3">
      <c r="A350" s="4"/>
      <c r="B350" s="4"/>
      <c r="C350" s="4"/>
      <c r="D350" s="4"/>
      <c r="E350" s="4"/>
      <c r="F350" s="4"/>
    </row>
    <row r="351" spans="1:6" ht="15.75" x14ac:dyDescent="0.3">
      <c r="A351" s="4"/>
      <c r="B351" s="4"/>
      <c r="C351" s="4"/>
      <c r="D351" s="4"/>
      <c r="E351" s="4"/>
      <c r="F351" s="4"/>
    </row>
    <row r="352" spans="1:6" ht="15.75" x14ac:dyDescent="0.3">
      <c r="A352" s="4"/>
      <c r="B352" s="4"/>
      <c r="C352" s="4"/>
      <c r="D352" s="4"/>
      <c r="E352" s="4"/>
      <c r="F352" s="4"/>
    </row>
    <row r="353" spans="1:6" ht="15.75" x14ac:dyDescent="0.3">
      <c r="A353" s="4"/>
      <c r="B353" s="4"/>
      <c r="C353" s="4"/>
      <c r="D353" s="4"/>
      <c r="E353" s="4"/>
      <c r="F353" s="4"/>
    </row>
    <row r="354" spans="1:6" ht="15.75" x14ac:dyDescent="0.3">
      <c r="A354" s="4"/>
      <c r="B354" s="4"/>
      <c r="C354" s="4"/>
      <c r="D354" s="4"/>
      <c r="E354" s="4"/>
      <c r="F354" s="4"/>
    </row>
    <row r="355" spans="1:6" ht="15.75" x14ac:dyDescent="0.3">
      <c r="A355" s="4"/>
      <c r="B355" s="4"/>
      <c r="C355" s="4"/>
      <c r="D355" s="4"/>
      <c r="E355" s="4"/>
      <c r="F355" s="4"/>
    </row>
    <row r="356" spans="1:6" ht="15.75" x14ac:dyDescent="0.3">
      <c r="A356" s="4"/>
      <c r="B356" s="4"/>
      <c r="C356" s="4"/>
      <c r="D356" s="4"/>
      <c r="E356" s="4"/>
      <c r="F356" s="4"/>
    </row>
    <row r="357" spans="1:6" ht="15.75" x14ac:dyDescent="0.3">
      <c r="A357" s="4"/>
      <c r="B357" s="4"/>
      <c r="C357" s="4"/>
      <c r="D357" s="4"/>
      <c r="E357" s="4"/>
      <c r="F357" s="4"/>
    </row>
    <row r="358" spans="1:6" ht="15.75" x14ac:dyDescent="0.3">
      <c r="A358" s="4"/>
      <c r="B358" s="4"/>
      <c r="C358" s="4"/>
      <c r="D358" s="4"/>
      <c r="E358" s="4"/>
      <c r="F358" s="4"/>
    </row>
    <row r="359" spans="1:6" ht="15.75" x14ac:dyDescent="0.3">
      <c r="A359" s="4"/>
      <c r="B359" s="4"/>
      <c r="C359" s="4"/>
      <c r="D359" s="4"/>
      <c r="E359" s="4"/>
      <c r="F359" s="4"/>
    </row>
    <row r="360" spans="1:6" ht="15.75" x14ac:dyDescent="0.3">
      <c r="A360" s="4"/>
      <c r="B360" s="4"/>
      <c r="C360" s="4"/>
      <c r="D360" s="4"/>
      <c r="E360" s="4"/>
      <c r="F360" s="4"/>
    </row>
    <row r="361" spans="1:6" ht="15.75" x14ac:dyDescent="0.3">
      <c r="A361" s="4"/>
      <c r="B361" s="4"/>
      <c r="C361" s="4"/>
      <c r="D361" s="4"/>
      <c r="E361" s="4"/>
      <c r="F361" s="4"/>
    </row>
    <row r="362" spans="1:6" ht="15.75" x14ac:dyDescent="0.3">
      <c r="A362" s="4"/>
      <c r="B362" s="4"/>
      <c r="C362" s="4"/>
      <c r="D362" s="4"/>
      <c r="E362" s="4"/>
      <c r="F362" s="4"/>
    </row>
    <row r="363" spans="1:6" ht="15.75" x14ac:dyDescent="0.3">
      <c r="A363" s="4"/>
      <c r="B363" s="4"/>
      <c r="C363" s="4"/>
      <c r="D363" s="4"/>
      <c r="E363" s="4"/>
      <c r="F363" s="4"/>
    </row>
    <row r="364" spans="1:6" ht="15.75" x14ac:dyDescent="0.3">
      <c r="A364" s="4"/>
      <c r="B364" s="4"/>
      <c r="C364" s="4"/>
      <c r="D364" s="4"/>
      <c r="E364" s="4"/>
      <c r="F364" s="4"/>
    </row>
    <row r="365" spans="1:6" ht="15.75" x14ac:dyDescent="0.3">
      <c r="A365" s="4"/>
      <c r="B365" s="4"/>
      <c r="C365" s="4"/>
      <c r="D365" s="4"/>
      <c r="E365" s="4"/>
      <c r="F365" s="4"/>
    </row>
    <row r="366" spans="1:6" ht="15.75" x14ac:dyDescent="0.3">
      <c r="A366" s="4"/>
      <c r="B366" s="4"/>
      <c r="C366" s="4"/>
      <c r="D366" s="4"/>
      <c r="E366" s="4"/>
      <c r="F366" s="4"/>
    </row>
    <row r="367" spans="1:6" ht="15.75" x14ac:dyDescent="0.3">
      <c r="A367" s="4"/>
      <c r="B367" s="4"/>
      <c r="C367" s="4"/>
      <c r="D367" s="4"/>
      <c r="E367" s="4"/>
      <c r="F367" s="4"/>
    </row>
    <row r="368" spans="1:6" ht="15.75" x14ac:dyDescent="0.3">
      <c r="A368" s="4"/>
      <c r="B368" s="4"/>
      <c r="C368" s="4"/>
      <c r="D368" s="4"/>
      <c r="E368" s="4"/>
      <c r="F368" s="4"/>
    </row>
    <row r="369" spans="1:6" ht="15.75" x14ac:dyDescent="0.3">
      <c r="A369" s="4"/>
      <c r="B369" s="4"/>
      <c r="C369" s="4"/>
      <c r="D369" s="4"/>
      <c r="E369" s="4"/>
      <c r="F369" s="4"/>
    </row>
    <row r="370" spans="1:6" ht="15.75" x14ac:dyDescent="0.3">
      <c r="A370" s="4"/>
      <c r="B370" s="4"/>
      <c r="C370" s="4"/>
      <c r="D370" s="4"/>
      <c r="E370" s="4"/>
      <c r="F370" s="4"/>
    </row>
    <row r="371" spans="1:6" ht="15.75" x14ac:dyDescent="0.3">
      <c r="A371" s="4"/>
      <c r="B371" s="4"/>
      <c r="C371" s="4"/>
      <c r="D371" s="4"/>
      <c r="E371" s="4"/>
      <c r="F371" s="4"/>
    </row>
    <row r="372" spans="1:6" ht="15.75" x14ac:dyDescent="0.3">
      <c r="A372" s="4"/>
      <c r="B372" s="4"/>
      <c r="C372" s="4"/>
      <c r="D372" s="4"/>
      <c r="E372" s="4"/>
      <c r="F372" s="4"/>
    </row>
    <row r="373" spans="1:6" ht="15.75" x14ac:dyDescent="0.3">
      <c r="A373" s="4"/>
      <c r="B373" s="4"/>
      <c r="C373" s="4"/>
      <c r="D373" s="4"/>
      <c r="E373" s="4"/>
      <c r="F373" s="4"/>
    </row>
    <row r="374" spans="1:6" ht="15.75" x14ac:dyDescent="0.3">
      <c r="A374" s="4"/>
      <c r="B374" s="4"/>
      <c r="C374" s="4"/>
      <c r="D374" s="4"/>
      <c r="E374" s="4"/>
      <c r="F374" s="4"/>
    </row>
    <row r="375" spans="1:6" ht="15.75" x14ac:dyDescent="0.3">
      <c r="A375" s="4"/>
      <c r="B375" s="4"/>
      <c r="C375" s="4"/>
      <c r="D375" s="4"/>
      <c r="E375" s="4"/>
      <c r="F375" s="4"/>
    </row>
    <row r="376" spans="1:6" ht="15.75" x14ac:dyDescent="0.3">
      <c r="A376" s="4"/>
      <c r="B376" s="4"/>
      <c r="C376" s="4"/>
      <c r="D376" s="4"/>
      <c r="E376" s="4"/>
      <c r="F376" s="4"/>
    </row>
    <row r="377" spans="1:6" ht="15.75" x14ac:dyDescent="0.3">
      <c r="A377" s="4"/>
      <c r="B377" s="4"/>
      <c r="C377" s="4"/>
      <c r="D377" s="4"/>
      <c r="E377" s="4"/>
      <c r="F377" s="4"/>
    </row>
    <row r="378" spans="1:6" ht="15.75" x14ac:dyDescent="0.3">
      <c r="A378" s="4"/>
      <c r="B378" s="4"/>
      <c r="C378" s="4"/>
      <c r="D378" s="4"/>
      <c r="E378" s="4"/>
      <c r="F378" s="4"/>
    </row>
    <row r="379" spans="1:6" ht="15.75" x14ac:dyDescent="0.3">
      <c r="A379" s="4"/>
      <c r="B379" s="4"/>
      <c r="C379" s="4"/>
      <c r="D379" s="4"/>
      <c r="E379" s="4"/>
      <c r="F379" s="4"/>
    </row>
    <row r="380" spans="1:6" ht="15.75" x14ac:dyDescent="0.3">
      <c r="A380" s="4"/>
      <c r="B380" s="4"/>
      <c r="C380" s="4"/>
      <c r="D380" s="4"/>
      <c r="E380" s="4"/>
      <c r="F380" s="4"/>
    </row>
    <row r="381" spans="1:6" ht="15.75" x14ac:dyDescent="0.3">
      <c r="A381" s="4"/>
      <c r="B381" s="4"/>
      <c r="C381" s="4"/>
      <c r="D381" s="4"/>
      <c r="E381" s="4"/>
      <c r="F381" s="4"/>
    </row>
    <row r="382" spans="1:6" ht="15.75" x14ac:dyDescent="0.3">
      <c r="A382" s="4"/>
      <c r="B382" s="4"/>
      <c r="C382" s="4"/>
      <c r="D382" s="4"/>
      <c r="E382" s="4"/>
      <c r="F382" s="4"/>
    </row>
    <row r="383" spans="1:6" ht="15.75" x14ac:dyDescent="0.3">
      <c r="A383" s="4"/>
      <c r="B383" s="4"/>
      <c r="C383" s="4"/>
      <c r="D383" s="4"/>
      <c r="E383" s="4"/>
      <c r="F383" s="4"/>
    </row>
    <row r="384" spans="1:6" ht="15.75" x14ac:dyDescent="0.3">
      <c r="A384" s="4"/>
      <c r="B384" s="4"/>
      <c r="C384" s="4"/>
      <c r="D384" s="4"/>
      <c r="E384" s="4"/>
      <c r="F384" s="4"/>
    </row>
    <row r="385" spans="1:6" ht="15.75" x14ac:dyDescent="0.3">
      <c r="A385" s="4"/>
      <c r="B385" s="4"/>
      <c r="C385" s="4"/>
      <c r="D385" s="4"/>
      <c r="E385" s="4"/>
      <c r="F385" s="4"/>
    </row>
    <row r="386" spans="1:6" ht="15.75" x14ac:dyDescent="0.3">
      <c r="A386" s="4"/>
      <c r="B386" s="4"/>
      <c r="C386" s="4"/>
      <c r="D386" s="4"/>
      <c r="E386" s="4"/>
      <c r="F386" s="4"/>
    </row>
    <row r="387" spans="1:6" ht="15.75" x14ac:dyDescent="0.3">
      <c r="A387" s="4"/>
      <c r="B387" s="4"/>
      <c r="C387" s="4"/>
      <c r="D387" s="4"/>
      <c r="E387" s="4"/>
      <c r="F387" s="4"/>
    </row>
    <row r="388" spans="1:6" ht="15.75" x14ac:dyDescent="0.3">
      <c r="A388" s="4"/>
      <c r="B388" s="4"/>
      <c r="C388" s="4"/>
      <c r="D388" s="4"/>
      <c r="E388" s="4"/>
      <c r="F388" s="4"/>
    </row>
    <row r="389" spans="1:6" ht="15.75" x14ac:dyDescent="0.3">
      <c r="A389" s="4"/>
      <c r="B389" s="4"/>
      <c r="C389" s="4"/>
      <c r="D389" s="4"/>
      <c r="E389" s="4"/>
      <c r="F389" s="4"/>
    </row>
    <row r="390" spans="1:6" ht="15.75" x14ac:dyDescent="0.3">
      <c r="A390" s="4"/>
      <c r="B390" s="4"/>
      <c r="C390" s="4"/>
      <c r="D390" s="4"/>
      <c r="E390" s="4"/>
      <c r="F390" s="4"/>
    </row>
    <row r="391" spans="1:6" ht="15.75" x14ac:dyDescent="0.3">
      <c r="A391" s="4"/>
      <c r="B391" s="4"/>
      <c r="C391" s="4"/>
      <c r="D391" s="4"/>
      <c r="E391" s="4"/>
      <c r="F391" s="4"/>
    </row>
    <row r="392" spans="1:6" ht="15.75" x14ac:dyDescent="0.3">
      <c r="A392" s="4"/>
      <c r="B392" s="4"/>
      <c r="C392" s="4"/>
      <c r="D392" s="4"/>
      <c r="E392" s="4"/>
      <c r="F392" s="4"/>
    </row>
    <row r="393" spans="1:6" ht="15.75" x14ac:dyDescent="0.3">
      <c r="A393" s="4"/>
      <c r="B393" s="4"/>
      <c r="C393" s="4"/>
      <c r="D393" s="4"/>
      <c r="E393" s="4"/>
      <c r="F393" s="4"/>
    </row>
    <row r="394" spans="1:6" ht="15.75" x14ac:dyDescent="0.3">
      <c r="A394" s="4"/>
      <c r="B394" s="4"/>
      <c r="C394" s="4"/>
      <c r="D394" s="4"/>
      <c r="E394" s="4"/>
      <c r="F394" s="4"/>
    </row>
    <row r="395" spans="1:6" ht="15.75" x14ac:dyDescent="0.3">
      <c r="A395" s="4"/>
      <c r="B395" s="4"/>
      <c r="C395" s="4"/>
      <c r="D395" s="4"/>
      <c r="E395" s="4"/>
      <c r="F395" s="4"/>
    </row>
    <row r="396" spans="1:6" ht="15.75" x14ac:dyDescent="0.3">
      <c r="A396" s="4"/>
      <c r="B396" s="4"/>
      <c r="C396" s="4"/>
      <c r="D396" s="4"/>
      <c r="E396" s="4"/>
      <c r="F396" s="4"/>
    </row>
    <row r="397" spans="1:6" ht="15.75" x14ac:dyDescent="0.3">
      <c r="A397" s="4"/>
      <c r="B397" s="4"/>
      <c r="C397" s="4"/>
      <c r="D397" s="4"/>
      <c r="E397" s="4"/>
      <c r="F397" s="4"/>
    </row>
    <row r="398" spans="1:6" ht="15.75" x14ac:dyDescent="0.3">
      <c r="A398" s="4"/>
      <c r="B398" s="4"/>
      <c r="C398" s="4"/>
      <c r="D398" s="4"/>
      <c r="E398" s="4"/>
      <c r="F398" s="4"/>
    </row>
    <row r="399" spans="1:6" ht="15.75" x14ac:dyDescent="0.3">
      <c r="A399" s="4"/>
      <c r="B399" s="4"/>
      <c r="C399" s="4"/>
      <c r="D399" s="4"/>
      <c r="E399" s="4"/>
      <c r="F399" s="4"/>
    </row>
    <row r="400" spans="1:6" ht="15.75" x14ac:dyDescent="0.3">
      <c r="A400" s="4"/>
      <c r="B400" s="4"/>
      <c r="C400" s="4"/>
      <c r="D400" s="4"/>
      <c r="E400" s="4"/>
      <c r="F400" s="4"/>
    </row>
    <row r="401" spans="1:6" ht="15.75" x14ac:dyDescent="0.3">
      <c r="A401" s="4"/>
      <c r="B401" s="4"/>
      <c r="C401" s="4"/>
      <c r="D401" s="4"/>
      <c r="E401" s="4"/>
      <c r="F401" s="4"/>
    </row>
    <row r="402" spans="1:6" ht="15.75" x14ac:dyDescent="0.3">
      <c r="A402" s="4"/>
      <c r="B402" s="4"/>
      <c r="C402" s="4"/>
      <c r="D402" s="4"/>
      <c r="E402" s="4"/>
      <c r="F402" s="4"/>
    </row>
    <row r="403" spans="1:6" ht="15.75" x14ac:dyDescent="0.3">
      <c r="A403" s="4"/>
      <c r="B403" s="4"/>
      <c r="C403" s="4"/>
      <c r="D403" s="4"/>
      <c r="E403" s="4"/>
      <c r="F403" s="4"/>
    </row>
    <row r="404" spans="1:6" ht="15.75" x14ac:dyDescent="0.3">
      <c r="A404" s="4"/>
      <c r="B404" s="4"/>
      <c r="C404" s="4"/>
      <c r="D404" s="4"/>
      <c r="E404" s="4"/>
      <c r="F404" s="4"/>
    </row>
    <row r="405" spans="1:6" ht="15.75" x14ac:dyDescent="0.3">
      <c r="A405" s="4"/>
      <c r="B405" s="4"/>
      <c r="C405" s="4"/>
      <c r="D405" s="4"/>
      <c r="E405" s="4"/>
      <c r="F405" s="4"/>
    </row>
    <row r="406" spans="1:6" ht="15.75" x14ac:dyDescent="0.3">
      <c r="A406" s="4"/>
      <c r="B406" s="4"/>
      <c r="C406" s="4"/>
      <c r="D406" s="4"/>
      <c r="E406" s="4"/>
      <c r="F406" s="4"/>
    </row>
    <row r="407" spans="1:6" ht="15.75" x14ac:dyDescent="0.3">
      <c r="A407" s="4"/>
      <c r="B407" s="4"/>
      <c r="C407" s="4"/>
      <c r="D407" s="4"/>
      <c r="E407" s="4"/>
      <c r="F407" s="4"/>
    </row>
    <row r="408" spans="1:6" ht="15.75" x14ac:dyDescent="0.3">
      <c r="A408" s="4"/>
      <c r="B408" s="4"/>
      <c r="C408" s="4"/>
      <c r="D408" s="4"/>
      <c r="E408" s="4"/>
      <c r="F408" s="4"/>
    </row>
    <row r="409" spans="1:6" ht="15.75" x14ac:dyDescent="0.3">
      <c r="A409" s="4"/>
      <c r="B409" s="4"/>
      <c r="C409" s="4"/>
      <c r="D409" s="4"/>
      <c r="E409" s="4"/>
      <c r="F409" s="4"/>
    </row>
    <row r="410" spans="1:6" ht="15.75" x14ac:dyDescent="0.3">
      <c r="A410" s="4"/>
      <c r="B410" s="4"/>
      <c r="C410" s="4"/>
      <c r="D410" s="4"/>
      <c r="E410" s="4"/>
      <c r="F410" s="4"/>
    </row>
    <row r="411" spans="1:6" ht="15.75" x14ac:dyDescent="0.3">
      <c r="A411" s="4"/>
      <c r="B411" s="4"/>
      <c r="C411" s="4"/>
      <c r="D411" s="4"/>
      <c r="E411" s="4"/>
      <c r="F411" s="4"/>
    </row>
    <row r="412" spans="1:6" ht="15.75" x14ac:dyDescent="0.3">
      <c r="A412" s="4"/>
      <c r="B412" s="4"/>
      <c r="C412" s="4"/>
      <c r="D412" s="4"/>
      <c r="E412" s="4"/>
      <c r="F412" s="4"/>
    </row>
    <row r="413" spans="1:6" ht="15.75" x14ac:dyDescent="0.3">
      <c r="A413" s="4"/>
      <c r="B413" s="4"/>
      <c r="C413" s="4"/>
      <c r="D413" s="4"/>
      <c r="E413" s="4"/>
      <c r="F413" s="4"/>
    </row>
    <row r="414" spans="1:6" ht="15.75" x14ac:dyDescent="0.3">
      <c r="A414" s="4"/>
      <c r="B414" s="4"/>
      <c r="C414" s="4"/>
      <c r="D414" s="4"/>
      <c r="E414" s="4"/>
      <c r="F414" s="4"/>
    </row>
    <row r="415" spans="1:6" ht="15.75" x14ac:dyDescent="0.3">
      <c r="A415" s="4"/>
      <c r="B415" s="4"/>
      <c r="C415" s="4"/>
      <c r="D415" s="4"/>
      <c r="E415" s="4"/>
      <c r="F415" s="4"/>
    </row>
    <row r="416" spans="1:6" ht="15.75" x14ac:dyDescent="0.3">
      <c r="A416" s="4"/>
      <c r="B416" s="4"/>
      <c r="C416" s="4"/>
      <c r="D416" s="4"/>
      <c r="E416" s="4"/>
      <c r="F416" s="4"/>
    </row>
    <row r="417" spans="1:6" ht="15.75" x14ac:dyDescent="0.3">
      <c r="A417" s="4"/>
      <c r="B417" s="4"/>
      <c r="C417" s="4"/>
      <c r="D417" s="4"/>
      <c r="E417" s="4"/>
      <c r="F417" s="4"/>
    </row>
    <row r="418" spans="1:6" ht="15.75" x14ac:dyDescent="0.3">
      <c r="A418" s="4"/>
      <c r="B418" s="4"/>
      <c r="C418" s="4"/>
      <c r="D418" s="4"/>
      <c r="E418" s="4"/>
      <c r="F418" s="4"/>
    </row>
    <row r="419" spans="1:6" ht="15.75" x14ac:dyDescent="0.3">
      <c r="A419" s="4"/>
      <c r="B419" s="4"/>
      <c r="C419" s="4"/>
      <c r="D419" s="4"/>
      <c r="E419" s="4"/>
      <c r="F419" s="4"/>
    </row>
    <row r="420" spans="1:6" ht="15.75" x14ac:dyDescent="0.3">
      <c r="A420" s="4"/>
      <c r="B420" s="4"/>
      <c r="C420" s="4"/>
      <c r="D420" s="4"/>
      <c r="E420" s="4"/>
      <c r="F420" s="4"/>
    </row>
    <row r="421" spans="1:6" ht="15.75" x14ac:dyDescent="0.3">
      <c r="A421" s="4"/>
      <c r="B421" s="4"/>
      <c r="C421" s="4"/>
      <c r="D421" s="4"/>
      <c r="E421" s="4"/>
      <c r="F421" s="4"/>
    </row>
    <row r="422" spans="1:6" ht="15.75" x14ac:dyDescent="0.3">
      <c r="A422" s="4"/>
      <c r="B422" s="4"/>
      <c r="C422" s="4"/>
      <c r="D422" s="4"/>
      <c r="E422" s="4"/>
      <c r="F422" s="4"/>
    </row>
    <row r="423" spans="1:6" ht="15.75" x14ac:dyDescent="0.3">
      <c r="A423" s="4"/>
      <c r="B423" s="4"/>
      <c r="C423" s="4"/>
      <c r="D423" s="4"/>
      <c r="E423" s="4"/>
      <c r="F423" s="4"/>
    </row>
    <row r="424" spans="1:6" ht="15.75" x14ac:dyDescent="0.3">
      <c r="A424" s="4"/>
      <c r="B424" s="4"/>
      <c r="C424" s="4"/>
      <c r="D424" s="4"/>
      <c r="E424" s="4"/>
      <c r="F424" s="4"/>
    </row>
    <row r="425" spans="1:6" ht="15.75" x14ac:dyDescent="0.3">
      <c r="A425" s="4"/>
      <c r="B425" s="4"/>
      <c r="C425" s="4"/>
      <c r="D425" s="4"/>
      <c r="E425" s="4"/>
      <c r="F425" s="4"/>
    </row>
    <row r="426" spans="1:6" ht="15.75" x14ac:dyDescent="0.3">
      <c r="A426" s="4"/>
      <c r="B426" s="4"/>
      <c r="C426" s="4"/>
      <c r="D426" s="4"/>
      <c r="E426" s="4"/>
      <c r="F426" s="4"/>
    </row>
    <row r="427" spans="1:6" ht="15.75" x14ac:dyDescent="0.3">
      <c r="A427" s="4"/>
      <c r="B427" s="4"/>
      <c r="C427" s="4"/>
      <c r="D427" s="4"/>
      <c r="E427" s="4"/>
      <c r="F427" s="4"/>
    </row>
    <row r="428" spans="1:6" ht="15.75" x14ac:dyDescent="0.3">
      <c r="A428" s="4"/>
      <c r="B428" s="4"/>
      <c r="C428" s="4"/>
      <c r="D428" s="4"/>
      <c r="E428" s="4"/>
      <c r="F428" s="4"/>
    </row>
    <row r="429" spans="1:6" ht="15.75" x14ac:dyDescent="0.3">
      <c r="A429" s="4"/>
      <c r="B429" s="4"/>
      <c r="C429" s="4"/>
      <c r="D429" s="4"/>
      <c r="E429" s="4"/>
      <c r="F429" s="4"/>
    </row>
    <row r="430" spans="1:6" ht="15.75" x14ac:dyDescent="0.3">
      <c r="A430" s="4"/>
      <c r="B430" s="4"/>
      <c r="C430" s="4"/>
      <c r="D430" s="4"/>
      <c r="E430" s="4"/>
      <c r="F430" s="4"/>
    </row>
    <row r="431" spans="1:6" ht="15.75" x14ac:dyDescent="0.3">
      <c r="A431" s="4"/>
      <c r="B431" s="4"/>
      <c r="C431" s="4"/>
      <c r="D431" s="4"/>
      <c r="E431" s="4"/>
      <c r="F431" s="4"/>
    </row>
    <row r="432" spans="1:6" ht="15.75" x14ac:dyDescent="0.3">
      <c r="A432" s="4"/>
      <c r="B432" s="4"/>
      <c r="C432" s="4"/>
      <c r="D432" s="4"/>
      <c r="E432" s="4"/>
      <c r="F432" s="4"/>
    </row>
    <row r="433" spans="1:6" ht="15.75" x14ac:dyDescent="0.3">
      <c r="A433" s="4"/>
      <c r="B433" s="4"/>
      <c r="C433" s="4"/>
      <c r="D433" s="4"/>
      <c r="E433" s="4"/>
      <c r="F433" s="4"/>
    </row>
    <row r="434" spans="1:6" ht="15.75" x14ac:dyDescent="0.3">
      <c r="A434" s="4"/>
      <c r="B434" s="4"/>
      <c r="C434" s="4"/>
      <c r="D434" s="4"/>
      <c r="E434" s="4"/>
      <c r="F434" s="4"/>
    </row>
    <row r="435" spans="1:6" ht="15.75" x14ac:dyDescent="0.3">
      <c r="A435" s="4"/>
      <c r="B435" s="4"/>
      <c r="C435" s="4"/>
      <c r="D435" s="4"/>
      <c r="E435" s="4"/>
      <c r="F435" s="4"/>
    </row>
    <row r="436" spans="1:6" ht="15.75" x14ac:dyDescent="0.3">
      <c r="A436" s="4"/>
      <c r="B436" s="4"/>
      <c r="C436" s="4"/>
      <c r="D436" s="4"/>
      <c r="E436" s="4"/>
      <c r="F436" s="4"/>
    </row>
    <row r="437" spans="1:6" ht="15.75" x14ac:dyDescent="0.3">
      <c r="A437" s="4"/>
      <c r="B437" s="4"/>
      <c r="C437" s="4"/>
      <c r="D437" s="4"/>
      <c r="E437" s="4"/>
      <c r="F437" s="4"/>
    </row>
    <row r="438" spans="1:6" ht="15.75" x14ac:dyDescent="0.3">
      <c r="A438" s="4"/>
      <c r="B438" s="4"/>
      <c r="C438" s="4"/>
      <c r="D438" s="4"/>
      <c r="E438" s="4"/>
      <c r="F438" s="4"/>
    </row>
    <row r="439" spans="1:6" ht="15.75" x14ac:dyDescent="0.3">
      <c r="A439" s="4"/>
      <c r="B439" s="4"/>
      <c r="C439" s="4"/>
      <c r="D439" s="4"/>
      <c r="E439" s="4"/>
      <c r="F439" s="4"/>
    </row>
    <row r="440" spans="1:6" ht="15.75" x14ac:dyDescent="0.3">
      <c r="A440" s="4"/>
      <c r="B440" s="4"/>
      <c r="C440" s="4"/>
      <c r="D440" s="4"/>
      <c r="E440" s="4"/>
      <c r="F440" s="4"/>
    </row>
    <row r="441" spans="1:6" ht="15.75" x14ac:dyDescent="0.3">
      <c r="A441" s="4"/>
      <c r="B441" s="4"/>
      <c r="C441" s="4"/>
      <c r="D441" s="4"/>
      <c r="E441" s="4"/>
      <c r="F441" s="4"/>
    </row>
    <row r="442" spans="1:6" ht="15.75" x14ac:dyDescent="0.3">
      <c r="A442" s="4"/>
      <c r="B442" s="4"/>
      <c r="C442" s="4"/>
      <c r="D442" s="4"/>
      <c r="E442" s="4"/>
      <c r="F442" s="4"/>
    </row>
    <row r="443" spans="1:6" ht="15.75" x14ac:dyDescent="0.3">
      <c r="A443" s="4"/>
      <c r="B443" s="4"/>
      <c r="C443" s="4"/>
      <c r="D443" s="4"/>
      <c r="E443" s="4"/>
      <c r="F443" s="4"/>
    </row>
    <row r="444" spans="1:6" ht="15.75" x14ac:dyDescent="0.3">
      <c r="A444" s="4"/>
      <c r="B444" s="4"/>
      <c r="C444" s="4"/>
      <c r="D444" s="4"/>
      <c r="E444" s="4"/>
      <c r="F444" s="4"/>
    </row>
    <row r="445" spans="1:6" ht="15.75" x14ac:dyDescent="0.3">
      <c r="A445" s="4"/>
      <c r="B445" s="4"/>
      <c r="C445" s="4"/>
      <c r="D445" s="4"/>
      <c r="E445" s="4"/>
      <c r="F445" s="4"/>
    </row>
    <row r="446" spans="1:6" ht="15.75" x14ac:dyDescent="0.3">
      <c r="A446" s="4"/>
      <c r="B446" s="4"/>
      <c r="C446" s="4"/>
      <c r="D446" s="4"/>
      <c r="E446" s="4"/>
      <c r="F446" s="4"/>
    </row>
    <row r="447" spans="1:6" ht="15.75" x14ac:dyDescent="0.3">
      <c r="A447" s="4"/>
      <c r="B447" s="4"/>
      <c r="C447" s="4"/>
      <c r="D447" s="4"/>
      <c r="E447" s="4"/>
      <c r="F447" s="4"/>
    </row>
    <row r="448" spans="1:6" ht="15.75" x14ac:dyDescent="0.3">
      <c r="A448" s="4"/>
      <c r="B448" s="4"/>
      <c r="C448" s="4"/>
      <c r="D448" s="4"/>
      <c r="E448" s="4"/>
      <c r="F448" s="4"/>
    </row>
    <row r="449" spans="1:6" ht="15.75" x14ac:dyDescent="0.3">
      <c r="A449" s="4"/>
      <c r="B449" s="4"/>
      <c r="C449" s="4"/>
      <c r="D449" s="4"/>
      <c r="E449" s="4"/>
      <c r="F449" s="4"/>
    </row>
    <row r="450" spans="1:6" ht="15.75" x14ac:dyDescent="0.3">
      <c r="A450" s="4"/>
      <c r="B450" s="4"/>
      <c r="C450" s="4"/>
      <c r="D450" s="4"/>
      <c r="E450" s="4"/>
      <c r="F450" s="4"/>
    </row>
    <row r="451" spans="1:6" ht="15.75" x14ac:dyDescent="0.3">
      <c r="A451" s="4"/>
      <c r="B451" s="4"/>
      <c r="C451" s="4"/>
      <c r="D451" s="4"/>
      <c r="E451" s="4"/>
      <c r="F451" s="4"/>
    </row>
    <row r="452" spans="1:6" ht="15.75" x14ac:dyDescent="0.3">
      <c r="A452" s="4"/>
      <c r="B452" s="4"/>
      <c r="C452" s="4"/>
      <c r="D452" s="4"/>
      <c r="E452" s="4"/>
      <c r="F452" s="4"/>
    </row>
    <row r="453" spans="1:6" ht="15.75" x14ac:dyDescent="0.3">
      <c r="A453" s="4"/>
      <c r="B453" s="4"/>
      <c r="C453" s="4"/>
      <c r="D453" s="4"/>
      <c r="E453" s="4"/>
      <c r="F453" s="4"/>
    </row>
    <row r="454" spans="1:6" ht="15.75" x14ac:dyDescent="0.3">
      <c r="A454" s="4"/>
      <c r="B454" s="4"/>
      <c r="C454" s="4"/>
      <c r="D454" s="4"/>
      <c r="E454" s="4"/>
      <c r="F454" s="4"/>
    </row>
    <row r="455" spans="1:6" ht="15.75" x14ac:dyDescent="0.3">
      <c r="A455" s="4"/>
      <c r="B455" s="4"/>
      <c r="C455" s="4"/>
      <c r="D455" s="4"/>
      <c r="E455" s="4"/>
      <c r="F455" s="4"/>
    </row>
    <row r="456" spans="1:6" ht="15.75" x14ac:dyDescent="0.3">
      <c r="A456" s="4"/>
      <c r="B456" s="4"/>
      <c r="C456" s="4"/>
      <c r="D456" s="4"/>
      <c r="E456" s="4"/>
      <c r="F456" s="4"/>
    </row>
    <row r="457" spans="1:6" ht="15.75" x14ac:dyDescent="0.3">
      <c r="A457" s="4"/>
      <c r="B457" s="4"/>
      <c r="C457" s="4"/>
      <c r="D457" s="4"/>
      <c r="E457" s="4"/>
      <c r="F457" s="4"/>
    </row>
    <row r="458" spans="1:6" ht="15.75" x14ac:dyDescent="0.3">
      <c r="A458" s="4"/>
      <c r="B458" s="4"/>
      <c r="C458" s="4"/>
      <c r="D458" s="4"/>
      <c r="E458" s="4"/>
      <c r="F458" s="4"/>
    </row>
    <row r="459" spans="1:6" ht="15.75" x14ac:dyDescent="0.3">
      <c r="A459" s="4"/>
      <c r="B459" s="4"/>
      <c r="C459" s="4"/>
      <c r="D459" s="4"/>
      <c r="E459" s="4"/>
      <c r="F459" s="4"/>
    </row>
    <row r="460" spans="1:6" ht="15.75" x14ac:dyDescent="0.3">
      <c r="A460" s="4"/>
      <c r="B460" s="4"/>
      <c r="C460" s="4"/>
      <c r="D460" s="4"/>
      <c r="E460" s="4"/>
      <c r="F460" s="4"/>
    </row>
    <row r="461" spans="1:6" ht="15.75" x14ac:dyDescent="0.3">
      <c r="A461" s="4"/>
      <c r="B461" s="4"/>
      <c r="C461" s="4"/>
      <c r="D461" s="4"/>
      <c r="E461" s="4"/>
      <c r="F461" s="4"/>
    </row>
    <row r="462" spans="1:6" ht="15.75" x14ac:dyDescent="0.3">
      <c r="A462" s="4"/>
      <c r="B462" s="4"/>
      <c r="C462" s="4"/>
      <c r="D462" s="4"/>
      <c r="E462" s="4"/>
      <c r="F462" s="4"/>
    </row>
    <row r="463" spans="1:6" ht="15.75" x14ac:dyDescent="0.3">
      <c r="A463" s="4"/>
      <c r="B463" s="4"/>
      <c r="C463" s="4"/>
      <c r="D463" s="4"/>
      <c r="E463" s="4"/>
      <c r="F463" s="4"/>
    </row>
    <row r="464" spans="1:6" ht="15.75" x14ac:dyDescent="0.3">
      <c r="A464" s="4"/>
      <c r="B464" s="4"/>
      <c r="C464" s="4"/>
      <c r="D464" s="4"/>
      <c r="E464" s="4"/>
      <c r="F464" s="4"/>
    </row>
    <row r="465" spans="1:6" ht="15.75" x14ac:dyDescent="0.3">
      <c r="A465" s="4"/>
      <c r="B465" s="4"/>
      <c r="C465" s="4"/>
      <c r="D465" s="4"/>
      <c r="E465" s="4"/>
      <c r="F465" s="4"/>
    </row>
    <row r="466" spans="1:6" ht="15.75" x14ac:dyDescent="0.3">
      <c r="A466" s="4"/>
      <c r="B466" s="4"/>
      <c r="C466" s="4"/>
      <c r="D466" s="4"/>
      <c r="E466" s="4"/>
      <c r="F466" s="4"/>
    </row>
    <row r="467" spans="1:6" ht="15.75" x14ac:dyDescent="0.3">
      <c r="A467" s="4"/>
      <c r="B467" s="4"/>
      <c r="C467" s="4"/>
      <c r="D467" s="4"/>
      <c r="E467" s="4"/>
      <c r="F467" s="4"/>
    </row>
    <row r="468" spans="1:6" ht="15.75" x14ac:dyDescent="0.3">
      <c r="A468" s="4"/>
      <c r="B468" s="4"/>
      <c r="C468" s="4"/>
      <c r="D468" s="4"/>
      <c r="E468" s="4"/>
      <c r="F468" s="4"/>
    </row>
    <row r="469" spans="1:6" ht="15.75" x14ac:dyDescent="0.3">
      <c r="A469" s="4"/>
      <c r="B469" s="4"/>
      <c r="C469" s="4"/>
      <c r="D469" s="4"/>
      <c r="E469" s="4"/>
      <c r="F469" s="4"/>
    </row>
    <row r="470" spans="1:6" ht="15.75" x14ac:dyDescent="0.3">
      <c r="A470" s="4"/>
      <c r="B470" s="4"/>
      <c r="C470" s="4"/>
      <c r="D470" s="4"/>
      <c r="E470" s="4"/>
      <c r="F470" s="4"/>
    </row>
    <row r="471" spans="1:6" ht="15.75" x14ac:dyDescent="0.3">
      <c r="A471" s="4"/>
      <c r="B471" s="4"/>
      <c r="C471" s="4"/>
      <c r="D471" s="4"/>
      <c r="E471" s="4"/>
      <c r="F471" s="4"/>
    </row>
    <row r="472" spans="1:6" ht="15.75" x14ac:dyDescent="0.3">
      <c r="A472" s="4"/>
      <c r="B472" s="4"/>
      <c r="C472" s="4"/>
      <c r="D472" s="4"/>
      <c r="E472" s="4"/>
      <c r="F472" s="4"/>
    </row>
    <row r="473" spans="1:6" ht="15.75" x14ac:dyDescent="0.3">
      <c r="A473" s="4"/>
      <c r="B473" s="4"/>
      <c r="C473" s="4"/>
      <c r="D473" s="4"/>
      <c r="E473" s="4"/>
      <c r="F473" s="4"/>
    </row>
    <row r="474" spans="1:6" ht="15.75" x14ac:dyDescent="0.3">
      <c r="A474" s="4"/>
      <c r="B474" s="4"/>
      <c r="C474" s="4"/>
      <c r="D474" s="4"/>
      <c r="E474" s="4"/>
      <c r="F474" s="4"/>
    </row>
    <row r="475" spans="1:6" ht="15.75" x14ac:dyDescent="0.3">
      <c r="A475" s="4"/>
      <c r="B475" s="4"/>
      <c r="C475" s="4"/>
      <c r="D475" s="4"/>
      <c r="E475" s="4"/>
      <c r="F475" s="4"/>
    </row>
    <row r="476" spans="1:6" ht="15.75" x14ac:dyDescent="0.3">
      <c r="A476" s="4"/>
      <c r="B476" s="4"/>
      <c r="C476" s="4"/>
      <c r="D476" s="4"/>
      <c r="E476" s="4"/>
      <c r="F476" s="4"/>
    </row>
    <row r="477" spans="1:6" ht="15.75" x14ac:dyDescent="0.3">
      <c r="A477" s="4"/>
      <c r="B477" s="4"/>
      <c r="C477" s="4"/>
      <c r="D477" s="4"/>
      <c r="E477" s="4"/>
      <c r="F477" s="4"/>
    </row>
    <row r="478" spans="1:6" ht="15.75" x14ac:dyDescent="0.3">
      <c r="A478" s="4"/>
      <c r="B478" s="4"/>
      <c r="C478" s="4"/>
      <c r="D478" s="4"/>
      <c r="E478" s="4"/>
      <c r="F478" s="4"/>
    </row>
    <row r="479" spans="1:6" ht="15.75" x14ac:dyDescent="0.3">
      <c r="A479" s="4"/>
      <c r="B479" s="4"/>
      <c r="C479" s="4"/>
      <c r="D479" s="4"/>
      <c r="E479" s="4"/>
      <c r="F479" s="4"/>
    </row>
    <row r="480" spans="1:6" ht="15.75" x14ac:dyDescent="0.3">
      <c r="A480" s="4"/>
      <c r="B480" s="4"/>
      <c r="C480" s="4"/>
      <c r="D480" s="4"/>
      <c r="E480" s="4"/>
      <c r="F480" s="4"/>
    </row>
    <row r="481" spans="1:6" ht="15.75" x14ac:dyDescent="0.3">
      <c r="A481" s="4"/>
      <c r="B481" s="4"/>
      <c r="C481" s="4"/>
      <c r="D481" s="4"/>
      <c r="E481" s="4"/>
      <c r="F481" s="4"/>
    </row>
    <row r="482" spans="1:6" ht="15.75" x14ac:dyDescent="0.3">
      <c r="A482" s="4"/>
      <c r="B482" s="4"/>
      <c r="C482" s="4"/>
      <c r="D482" s="4"/>
      <c r="E482" s="4"/>
      <c r="F482" s="4"/>
    </row>
    <row r="483" spans="1:6" ht="15.75" x14ac:dyDescent="0.3">
      <c r="A483" s="4"/>
      <c r="B483" s="4"/>
      <c r="C483" s="4"/>
      <c r="D483" s="4"/>
      <c r="E483" s="4"/>
      <c r="F483" s="4"/>
    </row>
    <row r="484" spans="1:6" ht="15.75" x14ac:dyDescent="0.3">
      <c r="A484" s="4"/>
      <c r="B484" s="4"/>
      <c r="C484" s="4"/>
      <c r="D484" s="4"/>
      <c r="E484" s="4"/>
      <c r="F484" s="4"/>
    </row>
    <row r="485" spans="1:6" ht="15.75" x14ac:dyDescent="0.3">
      <c r="A485" s="4"/>
      <c r="B485" s="4"/>
      <c r="C485" s="4"/>
      <c r="D485" s="4"/>
      <c r="E485" s="4"/>
      <c r="F485" s="4"/>
    </row>
    <row r="486" spans="1:6" ht="15.75" x14ac:dyDescent="0.3">
      <c r="A486" s="4"/>
      <c r="B486" s="4"/>
      <c r="C486" s="4"/>
      <c r="D486" s="4"/>
      <c r="E486" s="4"/>
      <c r="F486" s="4"/>
    </row>
    <row r="487" spans="1:6" ht="15.75" x14ac:dyDescent="0.3">
      <c r="A487" s="4"/>
      <c r="B487" s="4"/>
      <c r="C487" s="4"/>
      <c r="D487" s="4"/>
      <c r="E487" s="4"/>
      <c r="F487" s="4"/>
    </row>
    <row r="488" spans="1:6" ht="15.75" x14ac:dyDescent="0.3">
      <c r="A488" s="4"/>
      <c r="B488" s="4"/>
      <c r="C488" s="4"/>
      <c r="D488" s="4"/>
      <c r="E488" s="4"/>
      <c r="F488" s="4"/>
    </row>
    <row r="489" spans="1:6" ht="15.75" x14ac:dyDescent="0.3">
      <c r="A489" s="4"/>
      <c r="B489" s="4"/>
      <c r="C489" s="4"/>
      <c r="D489" s="4"/>
      <c r="E489" s="4"/>
      <c r="F489" s="4"/>
    </row>
    <row r="490" spans="1:6" ht="15.75" x14ac:dyDescent="0.3">
      <c r="A490" s="4"/>
      <c r="B490" s="4"/>
      <c r="C490" s="4"/>
      <c r="D490" s="4"/>
      <c r="E490" s="4"/>
      <c r="F490" s="4"/>
    </row>
    <row r="491" spans="1:6" ht="15.75" x14ac:dyDescent="0.3">
      <c r="A491" s="4"/>
      <c r="B491" s="4"/>
      <c r="C491" s="4"/>
      <c r="D491" s="4"/>
      <c r="E491" s="4"/>
      <c r="F491" s="4"/>
    </row>
    <row r="492" spans="1:6" ht="15.75" x14ac:dyDescent="0.3">
      <c r="A492" s="4"/>
      <c r="B492" s="4"/>
      <c r="C492" s="4"/>
      <c r="D492" s="4"/>
      <c r="E492" s="4"/>
      <c r="F492" s="4"/>
    </row>
    <row r="493" spans="1:6" ht="15.75" x14ac:dyDescent="0.3">
      <c r="A493" s="4"/>
      <c r="B493" s="4"/>
      <c r="C493" s="4"/>
      <c r="D493" s="4"/>
      <c r="E493" s="4"/>
      <c r="F493" s="4"/>
    </row>
    <row r="494" spans="1:6" ht="15.75" x14ac:dyDescent="0.3">
      <c r="A494" s="4"/>
      <c r="B494" s="4"/>
      <c r="C494" s="4"/>
      <c r="D494" s="4"/>
      <c r="E494" s="4"/>
      <c r="F494" s="4"/>
    </row>
    <row r="495" spans="1:6" ht="15.75" x14ac:dyDescent="0.3">
      <c r="A495" s="4"/>
      <c r="B495" s="4"/>
      <c r="C495" s="4"/>
      <c r="D495" s="4"/>
      <c r="E495" s="4"/>
      <c r="F495" s="4"/>
    </row>
    <row r="496" spans="1:6" ht="15.75" x14ac:dyDescent="0.3">
      <c r="A496" s="4"/>
      <c r="B496" s="4"/>
      <c r="C496" s="4"/>
      <c r="D496" s="4"/>
      <c r="E496" s="4"/>
      <c r="F496" s="4"/>
    </row>
    <row r="497" spans="1:6" ht="15.75" x14ac:dyDescent="0.3">
      <c r="A497" s="4"/>
      <c r="B497" s="4"/>
      <c r="C497" s="4"/>
      <c r="D497" s="4"/>
      <c r="E497" s="4"/>
      <c r="F497" s="4"/>
    </row>
    <row r="498" spans="1:6" ht="15.75" x14ac:dyDescent="0.3">
      <c r="A498" s="4"/>
      <c r="B498" s="4"/>
      <c r="C498" s="4"/>
      <c r="D498" s="4"/>
      <c r="E498" s="4"/>
      <c r="F498" s="4"/>
    </row>
    <row r="499" spans="1:6" ht="15.75" x14ac:dyDescent="0.3">
      <c r="A499" s="4"/>
      <c r="B499" s="4"/>
      <c r="C499" s="4"/>
      <c r="D499" s="4"/>
      <c r="E499" s="4"/>
      <c r="F499" s="4"/>
    </row>
    <row r="500" spans="1:6" ht="15.75" x14ac:dyDescent="0.3">
      <c r="A500" s="4"/>
      <c r="B500" s="4"/>
      <c r="C500" s="4"/>
      <c r="D500" s="4"/>
      <c r="E500" s="4"/>
      <c r="F500" s="4"/>
    </row>
    <row r="501" spans="1:6" ht="15.75" x14ac:dyDescent="0.3">
      <c r="A501" s="4"/>
      <c r="B501" s="4"/>
      <c r="C501" s="4"/>
      <c r="D501" s="4"/>
      <c r="E501" s="4"/>
      <c r="F501" s="4"/>
    </row>
    <row r="502" spans="1:6" ht="15.75" x14ac:dyDescent="0.3">
      <c r="A502" s="4"/>
      <c r="B502" s="4"/>
      <c r="C502" s="4"/>
      <c r="D502" s="4"/>
      <c r="E502" s="4"/>
      <c r="F502" s="4"/>
    </row>
    <row r="503" spans="1:6" ht="15.75" x14ac:dyDescent="0.3">
      <c r="A503" s="4"/>
      <c r="B503" s="4"/>
      <c r="C503" s="4"/>
      <c r="D503" s="4"/>
      <c r="E503" s="4"/>
      <c r="F503" s="4"/>
    </row>
    <row r="504" spans="1:6" ht="15.75" x14ac:dyDescent="0.3">
      <c r="A504" s="4"/>
      <c r="B504" s="4"/>
      <c r="C504" s="4"/>
      <c r="D504" s="4"/>
      <c r="E504" s="4"/>
      <c r="F504" s="4"/>
    </row>
    <row r="505" spans="1:6" ht="15.75" x14ac:dyDescent="0.3">
      <c r="A505" s="4"/>
      <c r="B505" s="4"/>
      <c r="C505" s="4"/>
      <c r="D505" s="4"/>
      <c r="E505" s="4"/>
      <c r="F505" s="4"/>
    </row>
    <row r="506" spans="1:6" ht="15.75" x14ac:dyDescent="0.3">
      <c r="A506" s="4"/>
      <c r="B506" s="4"/>
      <c r="C506" s="4"/>
      <c r="D506" s="4"/>
      <c r="E506" s="4"/>
      <c r="F506" s="4"/>
    </row>
    <row r="507" spans="1:6" ht="15.75" x14ac:dyDescent="0.3">
      <c r="A507" s="4"/>
      <c r="B507" s="4"/>
      <c r="C507" s="4"/>
      <c r="D507" s="4"/>
      <c r="E507" s="4"/>
      <c r="F507" s="4"/>
    </row>
    <row r="508" spans="1:6" ht="15.75" x14ac:dyDescent="0.3">
      <c r="A508" s="4"/>
      <c r="B508" s="4"/>
      <c r="C508" s="4"/>
      <c r="D508" s="4"/>
      <c r="E508" s="4"/>
      <c r="F508" s="4"/>
    </row>
    <row r="509" spans="1:6" ht="15.75" x14ac:dyDescent="0.3">
      <c r="A509" s="4"/>
      <c r="B509" s="4"/>
      <c r="C509" s="4"/>
      <c r="D509" s="4"/>
      <c r="E509" s="4"/>
      <c r="F509" s="4"/>
    </row>
    <row r="510" spans="1:6" ht="15.75" x14ac:dyDescent="0.3">
      <c r="A510" s="4"/>
      <c r="B510" s="4"/>
      <c r="C510" s="4"/>
      <c r="D510" s="4"/>
      <c r="E510" s="4"/>
      <c r="F510" s="4"/>
    </row>
    <row r="511" spans="1:6" ht="15.75" x14ac:dyDescent="0.3">
      <c r="A511" s="4"/>
      <c r="B511" s="4"/>
      <c r="C511" s="4"/>
      <c r="D511" s="4"/>
      <c r="E511" s="4"/>
      <c r="F511" s="4"/>
    </row>
    <row r="512" spans="1:6" ht="15.75" x14ac:dyDescent="0.3">
      <c r="A512" s="4"/>
      <c r="B512" s="4"/>
      <c r="C512" s="4"/>
      <c r="D512" s="4"/>
      <c r="E512" s="4"/>
      <c r="F512" s="4"/>
    </row>
    <row r="513" spans="1:6" ht="15.75" x14ac:dyDescent="0.3">
      <c r="A513" s="4"/>
      <c r="B513" s="4"/>
      <c r="C513" s="4"/>
      <c r="D513" s="4"/>
      <c r="E513" s="4"/>
      <c r="F513" s="4"/>
    </row>
    <row r="514" spans="1:6" ht="15.75" x14ac:dyDescent="0.3">
      <c r="A514" s="4"/>
      <c r="B514" s="4"/>
      <c r="C514" s="4"/>
      <c r="D514" s="4"/>
      <c r="E514" s="4"/>
      <c r="F514" s="4"/>
    </row>
    <row r="515" spans="1:6" ht="15.75" x14ac:dyDescent="0.3">
      <c r="A515" s="4"/>
      <c r="B515" s="4"/>
      <c r="C515" s="4"/>
      <c r="D515" s="4"/>
      <c r="E515" s="4"/>
      <c r="F515" s="4"/>
    </row>
    <row r="516" spans="1:6" ht="15.75" x14ac:dyDescent="0.3">
      <c r="A516" s="4"/>
      <c r="B516" s="4"/>
      <c r="C516" s="4"/>
      <c r="D516" s="4"/>
      <c r="E516" s="4"/>
      <c r="F516" s="4"/>
    </row>
    <row r="517" spans="1:6" ht="15.75" x14ac:dyDescent="0.3">
      <c r="A517" s="4"/>
      <c r="B517" s="4"/>
      <c r="C517" s="4"/>
      <c r="D517" s="4"/>
      <c r="E517" s="4"/>
      <c r="F517" s="4"/>
    </row>
    <row r="518" spans="1:6" ht="15.75" x14ac:dyDescent="0.3">
      <c r="A518" s="4"/>
      <c r="B518" s="4"/>
      <c r="C518" s="4"/>
      <c r="D518" s="4"/>
      <c r="E518" s="4"/>
      <c r="F518" s="4"/>
    </row>
    <row r="519" spans="1:6" ht="15.75" x14ac:dyDescent="0.3">
      <c r="A519" s="4"/>
      <c r="B519" s="4"/>
      <c r="C519" s="4"/>
      <c r="D519" s="4"/>
      <c r="E519" s="4"/>
      <c r="F519" s="4"/>
    </row>
    <row r="520" spans="1:6" ht="15.75" x14ac:dyDescent="0.3">
      <c r="A520" s="4"/>
      <c r="B520" s="4"/>
      <c r="C520" s="4"/>
      <c r="D520" s="4"/>
      <c r="E520" s="4"/>
      <c r="F520" s="4"/>
    </row>
    <row r="521" spans="1:6" ht="15.75" x14ac:dyDescent="0.3">
      <c r="A521" s="4"/>
      <c r="B521" s="4"/>
      <c r="C521" s="4"/>
      <c r="D521" s="4"/>
      <c r="E521" s="4"/>
      <c r="F521" s="4"/>
    </row>
    <row r="522" spans="1:6" ht="15.75" x14ac:dyDescent="0.3">
      <c r="A522" s="4"/>
      <c r="B522" s="4"/>
      <c r="C522" s="4"/>
      <c r="D522" s="4"/>
      <c r="E522" s="4"/>
      <c r="F522" s="4"/>
    </row>
    <row r="523" spans="1:6" ht="15.75" x14ac:dyDescent="0.3">
      <c r="A523" s="4"/>
      <c r="B523" s="4"/>
      <c r="C523" s="4"/>
      <c r="D523" s="4"/>
      <c r="E523" s="4"/>
      <c r="F523" s="4"/>
    </row>
    <row r="524" spans="1:6" ht="15.75" x14ac:dyDescent="0.3">
      <c r="A524" s="4"/>
      <c r="B524" s="4"/>
      <c r="C524" s="4"/>
      <c r="D524" s="4"/>
      <c r="E524" s="4"/>
      <c r="F524" s="4"/>
    </row>
    <row r="525" spans="1:6" ht="15.75" x14ac:dyDescent="0.3">
      <c r="A525" s="4"/>
      <c r="B525" s="4"/>
      <c r="C525" s="4"/>
      <c r="D525" s="4"/>
      <c r="E525" s="4"/>
      <c r="F525" s="4"/>
    </row>
    <row r="526" spans="1:6" ht="15.75" x14ac:dyDescent="0.3">
      <c r="A526" s="4"/>
      <c r="B526" s="4"/>
      <c r="C526" s="4"/>
      <c r="D526" s="4"/>
      <c r="E526" s="4"/>
      <c r="F526" s="4"/>
    </row>
    <row r="527" spans="1:6" ht="15.75" x14ac:dyDescent="0.3">
      <c r="A527" s="4"/>
      <c r="B527" s="4"/>
      <c r="C527" s="4"/>
      <c r="D527" s="4"/>
      <c r="E527" s="4"/>
      <c r="F527" s="4"/>
    </row>
    <row r="528" spans="1:6" ht="15.75" x14ac:dyDescent="0.3">
      <c r="A528" s="4"/>
      <c r="B528" s="4"/>
      <c r="C528" s="4"/>
      <c r="D528" s="4"/>
      <c r="E528" s="4"/>
      <c r="F528" s="4"/>
    </row>
    <row r="529" spans="1:6" ht="15.75" x14ac:dyDescent="0.3">
      <c r="A529" s="4"/>
      <c r="B529" s="4"/>
      <c r="C529" s="4"/>
      <c r="D529" s="4"/>
      <c r="E529" s="4"/>
      <c r="F529" s="4"/>
    </row>
    <row r="530" spans="1:6" ht="15.75" x14ac:dyDescent="0.3">
      <c r="A530" s="4"/>
      <c r="B530" s="4"/>
      <c r="C530" s="4"/>
      <c r="D530" s="4"/>
      <c r="E530" s="4"/>
      <c r="F530" s="4"/>
    </row>
    <row r="531" spans="1:6" ht="15.75" x14ac:dyDescent="0.3">
      <c r="A531" s="4"/>
      <c r="B531" s="4"/>
      <c r="C531" s="4"/>
      <c r="D531" s="4"/>
      <c r="E531" s="4"/>
      <c r="F531" s="4"/>
    </row>
    <row r="532" spans="1:6" ht="15.75" x14ac:dyDescent="0.3">
      <c r="A532" s="4"/>
      <c r="B532" s="4"/>
      <c r="C532" s="4"/>
      <c r="D532" s="4"/>
      <c r="E532" s="4"/>
      <c r="F532" s="4"/>
    </row>
    <row r="533" spans="1:6" ht="15.75" x14ac:dyDescent="0.3">
      <c r="A533" s="4"/>
      <c r="B533" s="4"/>
      <c r="C533" s="4"/>
      <c r="D533" s="4"/>
      <c r="E533" s="4"/>
      <c r="F533" s="4"/>
    </row>
    <row r="534" spans="1:6" ht="15.75" x14ac:dyDescent="0.3">
      <c r="A534" s="4"/>
      <c r="B534" s="4"/>
      <c r="C534" s="4"/>
      <c r="D534" s="4"/>
      <c r="E534" s="4"/>
      <c r="F534" s="4"/>
    </row>
    <row r="535" spans="1:6" ht="15.75" x14ac:dyDescent="0.3">
      <c r="A535" s="4"/>
      <c r="B535" s="4"/>
      <c r="C535" s="4"/>
      <c r="D535" s="4"/>
      <c r="E535" s="4"/>
      <c r="F535" s="4"/>
    </row>
    <row r="536" spans="1:6" ht="15.75" x14ac:dyDescent="0.3">
      <c r="A536" s="4"/>
      <c r="B536" s="4"/>
      <c r="C536" s="4"/>
      <c r="D536" s="4"/>
      <c r="E536" s="4"/>
      <c r="F536" s="4"/>
    </row>
    <row r="537" spans="1:6" ht="15.75" x14ac:dyDescent="0.3">
      <c r="A537" s="4"/>
      <c r="B537" s="4"/>
      <c r="C537" s="4"/>
      <c r="D537" s="4"/>
      <c r="E537" s="4"/>
      <c r="F537" s="4"/>
    </row>
    <row r="538" spans="1:6" ht="15.75" x14ac:dyDescent="0.3">
      <c r="A538" s="4"/>
      <c r="B538" s="4"/>
      <c r="C538" s="4"/>
      <c r="D538" s="4"/>
      <c r="E538" s="4"/>
      <c r="F538" s="4"/>
    </row>
    <row r="539" spans="1:6" ht="15.75" x14ac:dyDescent="0.3">
      <c r="A539" s="4"/>
      <c r="B539" s="4"/>
      <c r="C539" s="4"/>
      <c r="D539" s="4"/>
      <c r="E539" s="4"/>
      <c r="F539" s="4"/>
    </row>
    <row r="540" spans="1:6" ht="15.75" x14ac:dyDescent="0.3">
      <c r="A540" s="4"/>
      <c r="B540" s="4"/>
      <c r="C540" s="4"/>
      <c r="D540" s="4"/>
      <c r="E540" s="4"/>
      <c r="F540" s="4"/>
    </row>
    <row r="541" spans="1:6" ht="15.75" x14ac:dyDescent="0.3">
      <c r="A541" s="4"/>
      <c r="B541" s="4"/>
      <c r="C541" s="4"/>
      <c r="D541" s="4"/>
      <c r="E541" s="4"/>
      <c r="F541" s="4"/>
    </row>
    <row r="542" spans="1:6" ht="15.75" x14ac:dyDescent="0.3">
      <c r="A542" s="4"/>
      <c r="B542" s="4"/>
      <c r="C542" s="4"/>
      <c r="D542" s="4"/>
      <c r="E542" s="4"/>
      <c r="F542" s="4"/>
    </row>
    <row r="543" spans="1:6" ht="15.75" x14ac:dyDescent="0.3">
      <c r="A543" s="4"/>
      <c r="B543" s="4"/>
      <c r="C543" s="4"/>
      <c r="D543" s="4"/>
      <c r="E543" s="4"/>
      <c r="F543" s="4"/>
    </row>
    <row r="544" spans="1:6" ht="15.75" x14ac:dyDescent="0.3">
      <c r="A544" s="4"/>
      <c r="B544" s="4"/>
      <c r="C544" s="4"/>
      <c r="D544" s="4"/>
      <c r="E544" s="4"/>
      <c r="F544" s="4"/>
    </row>
    <row r="545" spans="1:6" ht="15.75" x14ac:dyDescent="0.3">
      <c r="A545" s="4"/>
      <c r="B545" s="4"/>
      <c r="C545" s="4"/>
      <c r="D545" s="4"/>
      <c r="E545" s="4"/>
      <c r="F545" s="4"/>
    </row>
    <row r="546" spans="1:6" ht="15.75" x14ac:dyDescent="0.3">
      <c r="A546" s="4"/>
      <c r="B546" s="4"/>
      <c r="C546" s="4"/>
      <c r="D546" s="4"/>
      <c r="E546" s="4"/>
      <c r="F546" s="4"/>
    </row>
    <row r="547" spans="1:6" ht="15.75" x14ac:dyDescent="0.3">
      <c r="A547" s="4"/>
      <c r="B547" s="4"/>
      <c r="C547" s="4"/>
      <c r="D547" s="4"/>
      <c r="E547" s="4"/>
      <c r="F547" s="4"/>
    </row>
    <row r="548" spans="1:6" ht="15.75" x14ac:dyDescent="0.3">
      <c r="A548" s="4"/>
      <c r="B548" s="4"/>
      <c r="C548" s="4"/>
      <c r="D548" s="4"/>
      <c r="E548" s="4"/>
      <c r="F548" s="4"/>
    </row>
    <row r="549" spans="1:6" ht="15.75" x14ac:dyDescent="0.3">
      <c r="A549" s="4"/>
      <c r="B549" s="4"/>
      <c r="C549" s="4"/>
      <c r="D549" s="4"/>
      <c r="E549" s="4"/>
      <c r="F549" s="4"/>
    </row>
    <row r="550" spans="1:6" ht="15.75" x14ac:dyDescent="0.3">
      <c r="A550" s="4"/>
      <c r="B550" s="4"/>
      <c r="C550" s="4"/>
      <c r="D550" s="4"/>
      <c r="E550" s="4"/>
      <c r="F550" s="4"/>
    </row>
    <row r="551" spans="1:6" ht="15.75" x14ac:dyDescent="0.3">
      <c r="A551" s="4"/>
      <c r="B551" s="4"/>
      <c r="C551" s="4"/>
      <c r="D551" s="4"/>
      <c r="E551" s="4"/>
      <c r="F551" s="4"/>
    </row>
    <row r="552" spans="1:6" ht="15.75" x14ac:dyDescent="0.3">
      <c r="A552" s="4"/>
      <c r="B552" s="4"/>
      <c r="C552" s="4"/>
      <c r="D552" s="4"/>
      <c r="E552" s="4"/>
      <c r="F552" s="4"/>
    </row>
    <row r="553" spans="1:6" ht="15.75" x14ac:dyDescent="0.3">
      <c r="A553" s="4"/>
      <c r="B553" s="4"/>
      <c r="C553" s="4"/>
      <c r="D553" s="4"/>
      <c r="E553" s="4"/>
      <c r="F553" s="4"/>
    </row>
    <row r="554" spans="1:6" ht="15.75" x14ac:dyDescent="0.3">
      <c r="A554" s="4"/>
      <c r="B554" s="4"/>
      <c r="C554" s="4"/>
      <c r="D554" s="4"/>
      <c r="E554" s="4"/>
      <c r="F554" s="4"/>
    </row>
    <row r="555" spans="1:6" ht="15.75" x14ac:dyDescent="0.3">
      <c r="A555" s="4"/>
      <c r="B555" s="4"/>
      <c r="C555" s="4"/>
      <c r="D555" s="4"/>
      <c r="E555" s="4"/>
      <c r="F555" s="4"/>
    </row>
    <row r="556" spans="1:6" ht="15.75" x14ac:dyDescent="0.3">
      <c r="A556" s="4"/>
      <c r="B556" s="4"/>
      <c r="C556" s="4"/>
      <c r="D556" s="4"/>
      <c r="E556" s="4"/>
      <c r="F556" s="4"/>
    </row>
    <row r="557" spans="1:6" ht="15.75" x14ac:dyDescent="0.3">
      <c r="A557" s="4"/>
      <c r="B557" s="4"/>
      <c r="C557" s="4"/>
      <c r="D557" s="4"/>
      <c r="E557" s="4"/>
      <c r="F557" s="4"/>
    </row>
    <row r="558" spans="1:6" ht="15.75" x14ac:dyDescent="0.3">
      <c r="A558" s="4"/>
      <c r="B558" s="4"/>
      <c r="C558" s="4"/>
      <c r="D558" s="4"/>
      <c r="E558" s="4"/>
      <c r="F558" s="4"/>
    </row>
    <row r="559" spans="1:6" ht="15.75" x14ac:dyDescent="0.3">
      <c r="A559" s="4"/>
      <c r="B559" s="4"/>
      <c r="C559" s="4"/>
      <c r="D559" s="4"/>
      <c r="E559" s="4"/>
      <c r="F559" s="4"/>
    </row>
    <row r="560" spans="1:6" ht="15.75" x14ac:dyDescent="0.3">
      <c r="A560" s="4"/>
      <c r="B560" s="4"/>
      <c r="C560" s="4"/>
      <c r="D560" s="4"/>
      <c r="E560" s="4"/>
      <c r="F560" s="4"/>
    </row>
    <row r="561" spans="1:6" ht="15.75" x14ac:dyDescent="0.3">
      <c r="A561" s="4"/>
      <c r="B561" s="4"/>
      <c r="C561" s="4"/>
      <c r="D561" s="4"/>
      <c r="E561" s="4"/>
      <c r="F561" s="4"/>
    </row>
    <row r="562" spans="1:6" ht="15.75" x14ac:dyDescent="0.3">
      <c r="A562" s="4"/>
      <c r="B562" s="4"/>
      <c r="C562" s="4"/>
      <c r="D562" s="4"/>
      <c r="E562" s="4"/>
      <c r="F562" s="4"/>
    </row>
    <row r="563" spans="1:6" ht="15.75" x14ac:dyDescent="0.3">
      <c r="A563" s="4"/>
      <c r="B563" s="4"/>
      <c r="C563" s="4"/>
      <c r="D563" s="4"/>
      <c r="E563" s="4"/>
      <c r="F563" s="4"/>
    </row>
    <row r="564" spans="1:6" ht="15.75" x14ac:dyDescent="0.3">
      <c r="A564" s="4"/>
      <c r="B564" s="4"/>
      <c r="C564" s="4"/>
      <c r="D564" s="4"/>
      <c r="E564" s="4"/>
      <c r="F564" s="4"/>
    </row>
    <row r="565" spans="1:6" ht="15.75" x14ac:dyDescent="0.3">
      <c r="A565" s="4"/>
      <c r="B565" s="4"/>
      <c r="C565" s="4"/>
      <c r="D565" s="4"/>
      <c r="E565" s="4"/>
      <c r="F565" s="4"/>
    </row>
    <row r="566" spans="1:6" ht="15.75" x14ac:dyDescent="0.3">
      <c r="A566" s="4"/>
      <c r="B566" s="4"/>
      <c r="C566" s="4"/>
      <c r="D566" s="4"/>
      <c r="E566" s="4"/>
      <c r="F566" s="4"/>
    </row>
    <row r="567" spans="1:6" ht="15.75" x14ac:dyDescent="0.3">
      <c r="A567" s="4"/>
      <c r="B567" s="4"/>
      <c r="C567" s="4"/>
      <c r="D567" s="4"/>
      <c r="E567" s="4"/>
      <c r="F567" s="4"/>
    </row>
    <row r="568" spans="1:6" ht="15.75" x14ac:dyDescent="0.3">
      <c r="A568" s="4"/>
      <c r="B568" s="4"/>
      <c r="C568" s="4"/>
      <c r="D568" s="4"/>
      <c r="E568" s="4"/>
      <c r="F568" s="4"/>
    </row>
    <row r="569" spans="1:6" ht="15.75" x14ac:dyDescent="0.3">
      <c r="A569" s="4"/>
      <c r="B569" s="4"/>
      <c r="C569" s="4"/>
      <c r="D569" s="4"/>
      <c r="E569" s="4"/>
      <c r="F569" s="4"/>
    </row>
    <row r="570" spans="1:6" ht="15.75" x14ac:dyDescent="0.3">
      <c r="A570" s="4"/>
      <c r="B570" s="4"/>
      <c r="C570" s="4"/>
      <c r="D570" s="4"/>
      <c r="E570" s="4"/>
      <c r="F570" s="4"/>
    </row>
    <row r="571" spans="1:6" ht="15.75" x14ac:dyDescent="0.3">
      <c r="A571" s="4"/>
      <c r="B571" s="4"/>
      <c r="C571" s="4"/>
      <c r="D571" s="4"/>
      <c r="E571" s="4"/>
      <c r="F571" s="4"/>
    </row>
    <row r="572" spans="1:6" ht="15.75" x14ac:dyDescent="0.3">
      <c r="A572" s="4"/>
      <c r="B572" s="4"/>
      <c r="C572" s="4"/>
      <c r="D572" s="4"/>
      <c r="E572" s="4"/>
      <c r="F572" s="4"/>
    </row>
    <row r="573" spans="1:6" ht="15.75" x14ac:dyDescent="0.3">
      <c r="A573" s="4"/>
      <c r="B573" s="4"/>
      <c r="C573" s="4"/>
      <c r="D573" s="4"/>
      <c r="E573" s="4"/>
      <c r="F573" s="4"/>
    </row>
    <row r="574" spans="1:6" ht="15.75" x14ac:dyDescent="0.3">
      <c r="A574" s="4"/>
      <c r="B574" s="4"/>
      <c r="C574" s="4"/>
      <c r="D574" s="4"/>
      <c r="E574" s="4"/>
      <c r="F574" s="4"/>
    </row>
    <row r="575" spans="1:6" ht="15.75" x14ac:dyDescent="0.3">
      <c r="A575" s="4"/>
      <c r="B575" s="4"/>
      <c r="C575" s="4"/>
      <c r="D575" s="4"/>
      <c r="E575" s="4"/>
      <c r="F575" s="4"/>
    </row>
    <row r="576" spans="1:6" ht="15.75" x14ac:dyDescent="0.3">
      <c r="A576" s="4"/>
      <c r="B576" s="4"/>
      <c r="C576" s="4"/>
      <c r="D576" s="4"/>
      <c r="E576" s="4"/>
      <c r="F576" s="4"/>
    </row>
    <row r="577" spans="1:6" ht="15.75" x14ac:dyDescent="0.3">
      <c r="A577" s="4"/>
      <c r="B577" s="4"/>
      <c r="C577" s="4"/>
      <c r="D577" s="4"/>
      <c r="E577" s="4"/>
      <c r="F577" s="4"/>
    </row>
    <row r="578" spans="1:6" ht="15.75" x14ac:dyDescent="0.3">
      <c r="A578" s="4"/>
      <c r="B578" s="4"/>
      <c r="C578" s="4"/>
      <c r="D578" s="4"/>
      <c r="E578" s="4"/>
      <c r="F578" s="4"/>
    </row>
    <row r="579" spans="1:6" ht="15.75" x14ac:dyDescent="0.3">
      <c r="A579" s="4"/>
      <c r="B579" s="4"/>
      <c r="C579" s="4"/>
      <c r="D579" s="4"/>
      <c r="E579" s="4"/>
      <c r="F579" s="4"/>
    </row>
    <row r="580" spans="1:6" ht="15.75" x14ac:dyDescent="0.3">
      <c r="A580" s="4"/>
      <c r="B580" s="4"/>
      <c r="C580" s="4"/>
      <c r="D580" s="4"/>
      <c r="E580" s="4"/>
      <c r="F580" s="4"/>
    </row>
    <row r="581" spans="1:6" ht="15.75" x14ac:dyDescent="0.3">
      <c r="A581" s="4"/>
      <c r="B581" s="4"/>
      <c r="C581" s="4"/>
      <c r="D581" s="4"/>
      <c r="E581" s="4"/>
      <c r="F581" s="4"/>
    </row>
    <row r="582" spans="1:6" ht="15.75" x14ac:dyDescent="0.3">
      <c r="A582" s="4"/>
      <c r="B582" s="4"/>
      <c r="C582" s="4"/>
      <c r="D582" s="4"/>
      <c r="E582" s="4"/>
      <c r="F582" s="4"/>
    </row>
    <row r="583" spans="1:6" ht="15.75" x14ac:dyDescent="0.3">
      <c r="A583" s="4"/>
      <c r="B583" s="4"/>
      <c r="C583" s="4"/>
      <c r="D583" s="4"/>
      <c r="E583" s="4"/>
      <c r="F583" s="4"/>
    </row>
    <row r="584" spans="1:6" ht="15.75" x14ac:dyDescent="0.3">
      <c r="A584" s="4"/>
      <c r="B584" s="4"/>
      <c r="C584" s="4"/>
      <c r="D584" s="4"/>
      <c r="E584" s="4"/>
      <c r="F584" s="4"/>
    </row>
    <row r="585" spans="1:6" ht="15.75" x14ac:dyDescent="0.3">
      <c r="A585" s="4"/>
      <c r="B585" s="4"/>
      <c r="C585" s="4"/>
      <c r="D585" s="4"/>
      <c r="E585" s="4"/>
      <c r="F585" s="4"/>
    </row>
    <row r="586" spans="1:6" ht="15.75" x14ac:dyDescent="0.3">
      <c r="A586" s="4"/>
      <c r="B586" s="4"/>
      <c r="C586" s="4"/>
      <c r="D586" s="4"/>
      <c r="E586" s="4"/>
      <c r="F586" s="4"/>
    </row>
    <row r="587" spans="1:6" ht="15.75" x14ac:dyDescent="0.3">
      <c r="A587" s="4"/>
      <c r="B587" s="4"/>
      <c r="C587" s="4"/>
      <c r="D587" s="4"/>
      <c r="E587" s="4"/>
      <c r="F587" s="4"/>
    </row>
    <row r="588" spans="1:6" ht="15.75" x14ac:dyDescent="0.3">
      <c r="A588" s="4"/>
      <c r="B588" s="4"/>
      <c r="C588" s="4"/>
      <c r="D588" s="4"/>
      <c r="E588" s="4"/>
      <c r="F588" s="4"/>
    </row>
    <row r="589" spans="1:6" ht="15.75" x14ac:dyDescent="0.3">
      <c r="A589" s="4"/>
      <c r="B589" s="4"/>
      <c r="C589" s="4"/>
      <c r="D589" s="4"/>
      <c r="E589" s="4"/>
      <c r="F589" s="4"/>
    </row>
    <row r="590" spans="1:6" ht="15.75" x14ac:dyDescent="0.3">
      <c r="A590" s="4"/>
      <c r="B590" s="4"/>
      <c r="C590" s="4"/>
      <c r="D590" s="4"/>
      <c r="E590" s="4"/>
      <c r="F590" s="4"/>
    </row>
    <row r="591" spans="1:6" ht="15.75" x14ac:dyDescent="0.3">
      <c r="A591" s="4"/>
      <c r="B591" s="4"/>
      <c r="C591" s="4"/>
      <c r="D591" s="4"/>
      <c r="E591" s="4"/>
      <c r="F591" s="4"/>
    </row>
    <row r="592" spans="1:6" ht="15.75" x14ac:dyDescent="0.3">
      <c r="A592" s="4"/>
      <c r="B592" s="4"/>
      <c r="C592" s="4"/>
      <c r="D592" s="4"/>
      <c r="E592" s="4"/>
      <c r="F592" s="4"/>
    </row>
    <row r="593" spans="1:6" ht="15.75" x14ac:dyDescent="0.3">
      <c r="A593" s="4"/>
      <c r="B593" s="4"/>
      <c r="C593" s="4"/>
      <c r="D593" s="4"/>
      <c r="E593" s="4"/>
      <c r="F593" s="4"/>
    </row>
    <row r="594" spans="1:6" ht="15.75" x14ac:dyDescent="0.3">
      <c r="A594" s="4"/>
      <c r="B594" s="4"/>
      <c r="C594" s="4"/>
      <c r="D594" s="4"/>
      <c r="E594" s="4"/>
      <c r="F594" s="4"/>
    </row>
    <row r="595" spans="1:6" ht="15.75" x14ac:dyDescent="0.3">
      <c r="A595" s="4"/>
      <c r="B595" s="4"/>
      <c r="C595" s="4"/>
      <c r="D595" s="4"/>
      <c r="E595" s="4"/>
      <c r="F595" s="4"/>
    </row>
    <row r="596" spans="1:6" ht="15.75" x14ac:dyDescent="0.3">
      <c r="A596" s="4"/>
      <c r="B596" s="4"/>
      <c r="C596" s="4"/>
      <c r="D596" s="4"/>
      <c r="E596" s="4"/>
      <c r="F596" s="4"/>
    </row>
    <row r="597" spans="1:6" ht="15.75" x14ac:dyDescent="0.3">
      <c r="A597" s="4"/>
      <c r="B597" s="4"/>
      <c r="C597" s="4"/>
      <c r="D597" s="4"/>
      <c r="E597" s="4"/>
      <c r="F597" s="4"/>
    </row>
    <row r="598" spans="1:6" ht="15.75" x14ac:dyDescent="0.3">
      <c r="A598" s="4"/>
      <c r="B598" s="4"/>
      <c r="C598" s="4"/>
      <c r="D598" s="4"/>
      <c r="E598" s="4"/>
      <c r="F598" s="4"/>
    </row>
    <row r="599" spans="1:6" ht="15.75" x14ac:dyDescent="0.3">
      <c r="A599" s="4"/>
      <c r="B599" s="4"/>
      <c r="C599" s="4"/>
      <c r="D599" s="4"/>
      <c r="E599" s="4"/>
      <c r="F599" s="4"/>
    </row>
    <row r="600" spans="1:6" ht="15.75" x14ac:dyDescent="0.3">
      <c r="A600" s="4"/>
      <c r="B600" s="4"/>
      <c r="C600" s="4"/>
      <c r="D600" s="4"/>
      <c r="E600" s="4"/>
      <c r="F600" s="4"/>
    </row>
    <row r="601" spans="1:6" ht="15.75" x14ac:dyDescent="0.3">
      <c r="A601" s="4"/>
      <c r="B601" s="4"/>
      <c r="C601" s="4"/>
      <c r="D601" s="4"/>
      <c r="E601" s="4"/>
      <c r="F601" s="4"/>
    </row>
    <row r="602" spans="1:6" ht="15.75" x14ac:dyDescent="0.3">
      <c r="A602" s="4"/>
      <c r="B602" s="4"/>
      <c r="C602" s="4"/>
      <c r="D602" s="4"/>
      <c r="E602" s="4"/>
      <c r="F602" s="4"/>
    </row>
    <row r="603" spans="1:6" ht="15.75" x14ac:dyDescent="0.3">
      <c r="A603" s="4"/>
      <c r="B603" s="4"/>
      <c r="C603" s="4"/>
      <c r="D603" s="4"/>
      <c r="E603" s="4"/>
      <c r="F603" s="4"/>
    </row>
    <row r="604" spans="1:6" ht="15.75" x14ac:dyDescent="0.3">
      <c r="A604" s="4"/>
      <c r="B604" s="4"/>
      <c r="C604" s="4"/>
      <c r="D604" s="4"/>
      <c r="E604" s="4"/>
      <c r="F604" s="4"/>
    </row>
    <row r="605" spans="1:6" ht="15.75" x14ac:dyDescent="0.3">
      <c r="A605" s="4"/>
      <c r="B605" s="4"/>
      <c r="C605" s="4"/>
      <c r="D605" s="4"/>
      <c r="E605" s="4"/>
      <c r="F605" s="4"/>
    </row>
    <row r="606" spans="1:6" ht="15.75" x14ac:dyDescent="0.3">
      <c r="A606" s="4"/>
      <c r="B606" s="4"/>
      <c r="C606" s="4"/>
      <c r="D606" s="4"/>
      <c r="E606" s="4"/>
      <c r="F606" s="4"/>
    </row>
    <row r="607" spans="1:6" ht="15.75" x14ac:dyDescent="0.3">
      <c r="A607" s="4"/>
      <c r="B607" s="4"/>
      <c r="C607" s="4"/>
      <c r="D607" s="4"/>
      <c r="E607" s="4"/>
      <c r="F607" s="4"/>
    </row>
    <row r="608" spans="1:6" ht="15.75" x14ac:dyDescent="0.3">
      <c r="A608" s="4"/>
      <c r="B608" s="4"/>
      <c r="C608" s="4"/>
      <c r="D608" s="4"/>
      <c r="E608" s="4"/>
      <c r="F608" s="4"/>
    </row>
    <row r="609" spans="1:6" ht="15.75" x14ac:dyDescent="0.3">
      <c r="A609" s="4"/>
      <c r="B609" s="4"/>
      <c r="C609" s="4"/>
      <c r="D609" s="4"/>
      <c r="E609" s="4"/>
      <c r="F609" s="4"/>
    </row>
    <row r="610" spans="1:6" ht="15.75" x14ac:dyDescent="0.3">
      <c r="A610" s="4"/>
      <c r="B610" s="4"/>
      <c r="C610" s="4"/>
      <c r="D610" s="4"/>
      <c r="E610" s="4"/>
      <c r="F610" s="4"/>
    </row>
    <row r="611" spans="1:6" ht="15.75" x14ac:dyDescent="0.3">
      <c r="A611" s="4"/>
      <c r="B611" s="4"/>
      <c r="C611" s="4"/>
      <c r="D611" s="4"/>
      <c r="E611" s="4"/>
      <c r="F611" s="4"/>
    </row>
    <row r="612" spans="1:6" ht="15.75" x14ac:dyDescent="0.3">
      <c r="A612" s="4"/>
      <c r="B612" s="4"/>
      <c r="C612" s="4"/>
      <c r="D612" s="4"/>
      <c r="E612" s="4"/>
      <c r="F612" s="4"/>
    </row>
    <row r="613" spans="1:6" ht="15.75" x14ac:dyDescent="0.3">
      <c r="A613" s="4"/>
      <c r="B613" s="4"/>
      <c r="C613" s="4"/>
      <c r="D613" s="4"/>
      <c r="E613" s="4"/>
      <c r="F613" s="4"/>
    </row>
    <row r="614" spans="1:6" ht="15.75" x14ac:dyDescent="0.3">
      <c r="A614" s="4"/>
      <c r="B614" s="4"/>
      <c r="C614" s="4"/>
      <c r="D614" s="4"/>
      <c r="E614" s="4"/>
      <c r="F614" s="4"/>
    </row>
    <row r="615" spans="1:6" ht="15.75" x14ac:dyDescent="0.3">
      <c r="A615" s="4"/>
      <c r="B615" s="4"/>
      <c r="C615" s="4"/>
      <c r="D615" s="4"/>
      <c r="E615" s="4"/>
      <c r="F615" s="4"/>
    </row>
    <row r="616" spans="1:6" ht="15.75" x14ac:dyDescent="0.3">
      <c r="A616" s="4"/>
      <c r="B616" s="4"/>
      <c r="C616" s="4"/>
      <c r="D616" s="4"/>
      <c r="E616" s="4"/>
      <c r="F616" s="4"/>
    </row>
    <row r="617" spans="1:6" ht="15.75" x14ac:dyDescent="0.3">
      <c r="A617" s="4"/>
      <c r="B617" s="4"/>
      <c r="C617" s="4"/>
      <c r="D617" s="4"/>
      <c r="E617" s="4"/>
      <c r="F617" s="4"/>
    </row>
    <row r="618" spans="1:6" ht="15.75" x14ac:dyDescent="0.3">
      <c r="A618" s="4"/>
      <c r="B618" s="4"/>
      <c r="C618" s="4"/>
      <c r="D618" s="4"/>
      <c r="E618" s="4"/>
      <c r="F618" s="4"/>
    </row>
    <row r="619" spans="1:6" ht="15.75" x14ac:dyDescent="0.3">
      <c r="A619" s="4"/>
      <c r="B619" s="4"/>
      <c r="C619" s="4"/>
      <c r="D619" s="4"/>
      <c r="E619" s="4"/>
      <c r="F619" s="4"/>
    </row>
    <row r="620" spans="1:6" ht="15.75" x14ac:dyDescent="0.3">
      <c r="A620" s="4"/>
      <c r="B620" s="4"/>
      <c r="C620" s="4"/>
      <c r="D620" s="4"/>
      <c r="E620" s="4"/>
      <c r="F620" s="4"/>
    </row>
    <row r="621" spans="1:6" ht="15.75" x14ac:dyDescent="0.3">
      <c r="A621" s="4"/>
      <c r="B621" s="4"/>
      <c r="C621" s="4"/>
      <c r="D621" s="4"/>
      <c r="E621" s="4"/>
      <c r="F621" s="4"/>
    </row>
    <row r="622" spans="1:6" ht="15.75" x14ac:dyDescent="0.3">
      <c r="A622" s="4"/>
      <c r="B622" s="4"/>
      <c r="C622" s="4"/>
      <c r="D622" s="4"/>
      <c r="E622" s="4"/>
      <c r="F622" s="4"/>
    </row>
    <row r="623" spans="1:6" ht="15.75" x14ac:dyDescent="0.3">
      <c r="A623" s="4"/>
      <c r="B623" s="4"/>
      <c r="C623" s="4"/>
      <c r="D623" s="4"/>
      <c r="E623" s="4"/>
      <c r="F623" s="4"/>
    </row>
    <row r="624" spans="1:6" ht="15.75" x14ac:dyDescent="0.3">
      <c r="A624" s="4"/>
      <c r="B624" s="4"/>
      <c r="C624" s="4"/>
      <c r="D624" s="4"/>
      <c r="E624" s="4"/>
      <c r="F624" s="4"/>
    </row>
    <row r="625" spans="1:6" ht="15.75" x14ac:dyDescent="0.3">
      <c r="A625" s="4"/>
      <c r="B625" s="4"/>
      <c r="C625" s="4"/>
      <c r="D625" s="4"/>
      <c r="E625" s="4"/>
      <c r="F625" s="4"/>
    </row>
    <row r="626" spans="1:6" ht="15.75" x14ac:dyDescent="0.3">
      <c r="A626" s="4"/>
      <c r="B626" s="4"/>
      <c r="C626" s="4"/>
      <c r="D626" s="4"/>
      <c r="E626" s="4"/>
      <c r="F626" s="4"/>
    </row>
    <row r="627" spans="1:6" ht="15.75" x14ac:dyDescent="0.3">
      <c r="A627" s="4"/>
      <c r="B627" s="4"/>
      <c r="C627" s="4"/>
      <c r="D627" s="4"/>
      <c r="E627" s="4"/>
      <c r="F627" s="4"/>
    </row>
    <row r="628" spans="1:6" ht="15.75" x14ac:dyDescent="0.3">
      <c r="A628" s="4"/>
      <c r="B628" s="4"/>
      <c r="C628" s="4"/>
      <c r="D628" s="4"/>
      <c r="E628" s="4"/>
      <c r="F628" s="4"/>
    </row>
    <row r="629" spans="1:6" ht="15.75" x14ac:dyDescent="0.3">
      <c r="A629" s="4"/>
      <c r="B629" s="4"/>
      <c r="C629" s="4"/>
      <c r="D629" s="4"/>
      <c r="E629" s="4"/>
      <c r="F629" s="4"/>
    </row>
    <row r="630" spans="1:6" ht="15.75" x14ac:dyDescent="0.3">
      <c r="A630" s="4"/>
      <c r="B630" s="4"/>
      <c r="C630" s="4"/>
      <c r="D630" s="4"/>
      <c r="E630" s="4"/>
      <c r="F630" s="4"/>
    </row>
    <row r="631" spans="1:6" ht="15.75" x14ac:dyDescent="0.3">
      <c r="A631" s="4"/>
      <c r="B631" s="4"/>
      <c r="C631" s="4"/>
      <c r="D631" s="4"/>
      <c r="E631" s="4"/>
      <c r="F631" s="4"/>
    </row>
    <row r="632" spans="1:6" ht="15.75" x14ac:dyDescent="0.3">
      <c r="A632" s="4"/>
      <c r="B632" s="4"/>
      <c r="C632" s="4"/>
      <c r="D632" s="4"/>
      <c r="E632" s="4"/>
      <c r="F632" s="4"/>
    </row>
    <row r="633" spans="1:6" ht="15.75" x14ac:dyDescent="0.3">
      <c r="A633" s="4"/>
      <c r="B633" s="4"/>
      <c r="C633" s="4"/>
      <c r="D633" s="4"/>
      <c r="E633" s="4"/>
      <c r="F633" s="4"/>
    </row>
    <row r="634" spans="1:6" ht="15.75" x14ac:dyDescent="0.3">
      <c r="A634" s="4"/>
      <c r="B634" s="4"/>
      <c r="C634" s="4"/>
      <c r="D634" s="4"/>
      <c r="E634" s="4"/>
      <c r="F634" s="4"/>
    </row>
    <row r="635" spans="1:6" ht="15.75" x14ac:dyDescent="0.3">
      <c r="A635" s="4"/>
      <c r="B635" s="4"/>
      <c r="C635" s="4"/>
      <c r="D635" s="4"/>
      <c r="E635" s="4"/>
      <c r="F635" s="4"/>
    </row>
    <row r="636" spans="1:6" ht="15.75" x14ac:dyDescent="0.3">
      <c r="A636" s="4"/>
      <c r="B636" s="4"/>
      <c r="C636" s="4"/>
      <c r="D636" s="4"/>
      <c r="E636" s="4"/>
      <c r="F636" s="4"/>
    </row>
    <row r="637" spans="1:6" ht="15.75" x14ac:dyDescent="0.3">
      <c r="A637" s="4"/>
      <c r="B637" s="4"/>
      <c r="C637" s="4"/>
      <c r="D637" s="4"/>
      <c r="E637" s="4"/>
      <c r="F637" s="4"/>
    </row>
    <row r="638" spans="1:6" ht="15.75" x14ac:dyDescent="0.3">
      <c r="A638" s="4"/>
      <c r="B638" s="4"/>
      <c r="C638" s="4"/>
      <c r="D638" s="4"/>
      <c r="E638" s="4"/>
      <c r="F638" s="4"/>
    </row>
    <row r="639" spans="1:6" ht="15.75" x14ac:dyDescent="0.3">
      <c r="A639" s="4"/>
      <c r="B639" s="4"/>
      <c r="C639" s="4"/>
      <c r="D639" s="4"/>
      <c r="E639" s="4"/>
      <c r="F639" s="4"/>
    </row>
    <row r="640" spans="1:6" ht="15.75" x14ac:dyDescent="0.3">
      <c r="A640" s="4"/>
      <c r="B640" s="4"/>
      <c r="C640" s="4"/>
      <c r="D640" s="4"/>
      <c r="E640" s="4"/>
      <c r="F640" s="4"/>
    </row>
    <row r="641" spans="1:6" ht="15.75" x14ac:dyDescent="0.3">
      <c r="A641" s="4"/>
      <c r="B641" s="4"/>
      <c r="C641" s="4"/>
      <c r="D641" s="4"/>
      <c r="E641" s="4"/>
      <c r="F641" s="4"/>
    </row>
    <row r="642" spans="1:6" ht="15.75" x14ac:dyDescent="0.3">
      <c r="A642" s="4"/>
      <c r="B642" s="4"/>
      <c r="C642" s="4"/>
      <c r="D642" s="4"/>
      <c r="E642" s="4"/>
      <c r="F642" s="4"/>
    </row>
    <row r="643" spans="1:6" ht="15.75" x14ac:dyDescent="0.3">
      <c r="A643" s="4"/>
      <c r="B643" s="4"/>
      <c r="C643" s="4"/>
      <c r="D643" s="4"/>
      <c r="E643" s="4"/>
      <c r="F643" s="4"/>
    </row>
    <row r="644" spans="1:6" ht="15.75" x14ac:dyDescent="0.3">
      <c r="A644" s="4"/>
      <c r="B644" s="4"/>
      <c r="C644" s="4"/>
      <c r="D644" s="4"/>
      <c r="E644" s="4"/>
      <c r="F644" s="4"/>
    </row>
    <row r="645" spans="1:6" ht="15.75" x14ac:dyDescent="0.3">
      <c r="A645" s="4"/>
      <c r="B645" s="4"/>
      <c r="C645" s="4"/>
      <c r="D645" s="4"/>
      <c r="E645" s="4"/>
      <c r="F645" s="4"/>
    </row>
    <row r="646" spans="1:6" ht="15.75" x14ac:dyDescent="0.3">
      <c r="A646" s="4"/>
      <c r="B646" s="4"/>
      <c r="C646" s="4"/>
      <c r="D646" s="4"/>
      <c r="E646" s="4"/>
      <c r="F646" s="4"/>
    </row>
    <row r="647" spans="1:6" ht="15.75" x14ac:dyDescent="0.3">
      <c r="A647" s="4"/>
      <c r="B647" s="4"/>
      <c r="C647" s="4"/>
      <c r="D647" s="4"/>
      <c r="E647" s="4"/>
      <c r="F647" s="4"/>
    </row>
    <row r="648" spans="1:6" ht="15.75" x14ac:dyDescent="0.3">
      <c r="A648" s="4"/>
      <c r="B648" s="4"/>
      <c r="C648" s="4"/>
      <c r="D648" s="4"/>
      <c r="E648" s="4"/>
      <c r="F648" s="4"/>
    </row>
    <row r="649" spans="1:6" ht="15.75" x14ac:dyDescent="0.3">
      <c r="A649" s="4"/>
      <c r="B649" s="4"/>
      <c r="C649" s="4"/>
      <c r="D649" s="4"/>
      <c r="E649" s="4"/>
      <c r="F649" s="4"/>
    </row>
    <row r="650" spans="1:6" ht="15.75" x14ac:dyDescent="0.3">
      <c r="A650" s="4"/>
      <c r="B650" s="4"/>
      <c r="C650" s="4"/>
      <c r="D650" s="4"/>
      <c r="E650" s="4"/>
      <c r="F650" s="4"/>
    </row>
    <row r="651" spans="1:6" ht="15.75" x14ac:dyDescent="0.3">
      <c r="A651" s="4"/>
      <c r="B651" s="4"/>
      <c r="C651" s="4"/>
      <c r="D651" s="4"/>
      <c r="E651" s="4"/>
      <c r="F651" s="4"/>
    </row>
    <row r="652" spans="1:6" ht="15.75" x14ac:dyDescent="0.3">
      <c r="A652" s="4"/>
      <c r="B652" s="4"/>
      <c r="C652" s="4"/>
      <c r="D652" s="4"/>
      <c r="E652" s="4"/>
      <c r="F652" s="4"/>
    </row>
    <row r="653" spans="1:6" ht="15.75" x14ac:dyDescent="0.3">
      <c r="A653" s="4"/>
      <c r="B653" s="4"/>
      <c r="C653" s="4"/>
      <c r="D653" s="4"/>
      <c r="E653" s="4"/>
      <c r="F653" s="4"/>
    </row>
    <row r="654" spans="1:6" ht="15.75" x14ac:dyDescent="0.3">
      <c r="A654" s="4"/>
      <c r="B654" s="4"/>
      <c r="C654" s="4"/>
      <c r="D654" s="4"/>
      <c r="E654" s="4"/>
      <c r="F654" s="4"/>
    </row>
    <row r="655" spans="1:6" ht="15.75" x14ac:dyDescent="0.3">
      <c r="A655" s="4"/>
      <c r="B655" s="4"/>
      <c r="C655" s="4"/>
      <c r="D655" s="4"/>
      <c r="E655" s="4"/>
      <c r="F655" s="4"/>
    </row>
    <row r="656" spans="1:6" ht="15.75" x14ac:dyDescent="0.3">
      <c r="A656" s="4"/>
      <c r="B656" s="4"/>
      <c r="C656" s="4"/>
      <c r="D656" s="4"/>
      <c r="E656" s="4"/>
      <c r="F656" s="4"/>
    </row>
    <row r="657" spans="1:6" ht="15.75" x14ac:dyDescent="0.3">
      <c r="A657" s="4"/>
      <c r="B657" s="4"/>
      <c r="C657" s="4"/>
      <c r="D657" s="4"/>
      <c r="E657" s="4"/>
      <c r="F657" s="4"/>
    </row>
    <row r="658" spans="1:6" ht="15.75" x14ac:dyDescent="0.3">
      <c r="A658" s="4"/>
      <c r="B658" s="4"/>
      <c r="C658" s="4"/>
      <c r="D658" s="4"/>
      <c r="E658" s="4"/>
      <c r="F658" s="4"/>
    </row>
    <row r="659" spans="1:6" ht="15.75" x14ac:dyDescent="0.3">
      <c r="A659" s="4"/>
      <c r="B659" s="4"/>
      <c r="C659" s="4"/>
      <c r="D659" s="4"/>
      <c r="E659" s="4"/>
      <c r="F659" s="4"/>
    </row>
    <row r="660" spans="1:6" ht="15.75" x14ac:dyDescent="0.3">
      <c r="A660" s="4"/>
      <c r="B660" s="4"/>
      <c r="C660" s="4"/>
      <c r="D660" s="4"/>
      <c r="E660" s="4"/>
      <c r="F660" s="4"/>
    </row>
    <row r="661" spans="1:6" ht="15.75" x14ac:dyDescent="0.3">
      <c r="A661" s="4"/>
      <c r="B661" s="4"/>
      <c r="C661" s="4"/>
      <c r="D661" s="4"/>
      <c r="E661" s="4"/>
      <c r="F661" s="4"/>
    </row>
    <row r="662" spans="1:6" ht="15.75" x14ac:dyDescent="0.3">
      <c r="A662" s="4"/>
      <c r="B662" s="4"/>
      <c r="C662" s="4"/>
      <c r="D662" s="4"/>
      <c r="E662" s="4"/>
      <c r="F662" s="4"/>
    </row>
    <row r="663" spans="1:6" ht="15.75" x14ac:dyDescent="0.3">
      <c r="A663" s="4"/>
      <c r="B663" s="4"/>
      <c r="C663" s="4"/>
      <c r="D663" s="4"/>
      <c r="E663" s="4"/>
      <c r="F663" s="4"/>
    </row>
    <row r="664" spans="1:6" ht="15.75" x14ac:dyDescent="0.3">
      <c r="A664" s="4"/>
      <c r="B664" s="4"/>
      <c r="C664" s="4"/>
      <c r="D664" s="4"/>
      <c r="E664" s="4"/>
      <c r="F664" s="4"/>
    </row>
    <row r="665" spans="1:6" ht="15.75" x14ac:dyDescent="0.3">
      <c r="A665" s="4"/>
      <c r="B665" s="4"/>
      <c r="C665" s="4"/>
      <c r="D665" s="4"/>
      <c r="E665" s="4"/>
      <c r="F665" s="4"/>
    </row>
    <row r="666" spans="1:6" ht="15.75" x14ac:dyDescent="0.3">
      <c r="A666" s="4"/>
      <c r="B666" s="4"/>
      <c r="C666" s="4"/>
      <c r="D666" s="4"/>
      <c r="E666" s="4"/>
      <c r="F666" s="4"/>
    </row>
    <row r="667" spans="1:6" ht="15.75" x14ac:dyDescent="0.3">
      <c r="A667" s="4"/>
      <c r="B667" s="4"/>
      <c r="C667" s="4"/>
      <c r="D667" s="4"/>
      <c r="E667" s="4"/>
      <c r="F667" s="4"/>
    </row>
    <row r="668" spans="1:6" ht="15.75" x14ac:dyDescent="0.3">
      <c r="A668" s="4"/>
      <c r="B668" s="4"/>
      <c r="C668" s="4"/>
      <c r="D668" s="4"/>
      <c r="E668" s="4"/>
      <c r="F668" s="4"/>
    </row>
    <row r="669" spans="1:6" ht="15.75" x14ac:dyDescent="0.3">
      <c r="A669" s="4"/>
      <c r="B669" s="4"/>
      <c r="C669" s="4"/>
      <c r="D669" s="4"/>
      <c r="E669" s="4"/>
      <c r="F669" s="4"/>
    </row>
    <row r="670" spans="1:6" ht="15.75" x14ac:dyDescent="0.3">
      <c r="A670" s="4"/>
      <c r="B670" s="4"/>
      <c r="C670" s="4"/>
      <c r="D670" s="4"/>
      <c r="E670" s="4"/>
      <c r="F670" s="4"/>
    </row>
    <row r="671" spans="1:6" ht="15.75" x14ac:dyDescent="0.3">
      <c r="A671" s="4"/>
      <c r="B671" s="4"/>
      <c r="C671" s="4"/>
      <c r="D671" s="4"/>
      <c r="E671" s="4"/>
      <c r="F671" s="4"/>
    </row>
    <row r="672" spans="1:6" ht="15.75" x14ac:dyDescent="0.3">
      <c r="A672" s="4"/>
      <c r="B672" s="4"/>
      <c r="C672" s="4"/>
      <c r="D672" s="4"/>
      <c r="E672" s="4"/>
      <c r="F672" s="4"/>
    </row>
    <row r="673" spans="1:6" ht="15.75" x14ac:dyDescent="0.3">
      <c r="A673" s="4"/>
      <c r="B673" s="4"/>
      <c r="C673" s="4"/>
      <c r="D673" s="4"/>
      <c r="E673" s="4"/>
      <c r="F673" s="4"/>
    </row>
    <row r="674" spans="1:6" ht="15.75" x14ac:dyDescent="0.3">
      <c r="A674" s="4"/>
      <c r="B674" s="4"/>
      <c r="C674" s="4"/>
      <c r="D674" s="4"/>
      <c r="E674" s="4"/>
      <c r="F674" s="4"/>
    </row>
    <row r="675" spans="1:6" ht="15.75" x14ac:dyDescent="0.3">
      <c r="A675" s="4"/>
      <c r="B675" s="4"/>
      <c r="C675" s="4"/>
      <c r="D675" s="4"/>
      <c r="E675" s="4"/>
      <c r="F675" s="4"/>
    </row>
    <row r="676" spans="1:6" ht="15.75" x14ac:dyDescent="0.3">
      <c r="A676" s="4"/>
      <c r="B676" s="4"/>
      <c r="C676" s="4"/>
      <c r="D676" s="4"/>
      <c r="E676" s="4"/>
      <c r="F676" s="4"/>
    </row>
    <row r="677" spans="1:6" ht="15.75" x14ac:dyDescent="0.3">
      <c r="A677" s="4"/>
      <c r="B677" s="4"/>
      <c r="C677" s="4"/>
      <c r="D677" s="4"/>
      <c r="E677" s="4"/>
      <c r="F677" s="4"/>
    </row>
    <row r="678" spans="1:6" ht="15.75" x14ac:dyDescent="0.3">
      <c r="A678" s="4"/>
      <c r="B678" s="4"/>
      <c r="C678" s="4"/>
      <c r="D678" s="4"/>
      <c r="E678" s="4"/>
      <c r="F678" s="4"/>
    </row>
    <row r="679" spans="1:6" ht="15.75" x14ac:dyDescent="0.3">
      <c r="A679" s="4"/>
      <c r="B679" s="4"/>
      <c r="C679" s="4"/>
      <c r="D679" s="4"/>
      <c r="E679" s="4"/>
      <c r="F679" s="4"/>
    </row>
    <row r="680" spans="1:6" ht="15.75" x14ac:dyDescent="0.3">
      <c r="A680" s="4"/>
      <c r="B680" s="4"/>
      <c r="C680" s="4"/>
      <c r="D680" s="4"/>
      <c r="E680" s="4"/>
      <c r="F680" s="4"/>
    </row>
    <row r="681" spans="1:6" ht="15.75" x14ac:dyDescent="0.3">
      <c r="A681" s="4"/>
      <c r="B681" s="4"/>
      <c r="C681" s="4"/>
      <c r="D681" s="4"/>
      <c r="E681" s="4"/>
      <c r="F681" s="4"/>
    </row>
    <row r="682" spans="1:6" ht="15.75" x14ac:dyDescent="0.3">
      <c r="A682" s="4"/>
      <c r="B682" s="4"/>
      <c r="C682" s="4"/>
      <c r="D682" s="4"/>
      <c r="E682" s="4"/>
      <c r="F682" s="4"/>
    </row>
    <row r="683" spans="1:6" ht="15.75" x14ac:dyDescent="0.3">
      <c r="A683" s="4"/>
      <c r="B683" s="4"/>
      <c r="C683" s="4"/>
      <c r="D683" s="4"/>
      <c r="E683" s="4"/>
      <c r="F683" s="4"/>
    </row>
    <row r="684" spans="1:6" ht="15.75" x14ac:dyDescent="0.3">
      <c r="A684" s="4"/>
      <c r="B684" s="4"/>
      <c r="C684" s="4"/>
      <c r="D684" s="4"/>
      <c r="E684" s="4"/>
      <c r="F684" s="4"/>
    </row>
    <row r="685" spans="1:6" ht="15.75" x14ac:dyDescent="0.3">
      <c r="A685" s="4"/>
      <c r="B685" s="4"/>
      <c r="C685" s="4"/>
      <c r="D685" s="4"/>
      <c r="E685" s="4"/>
      <c r="F685" s="4"/>
    </row>
    <row r="686" spans="1:6" ht="15.75" x14ac:dyDescent="0.3">
      <c r="A686" s="4"/>
      <c r="B686" s="4"/>
      <c r="C686" s="4"/>
      <c r="D686" s="4"/>
      <c r="E686" s="4"/>
      <c r="F686" s="4"/>
    </row>
    <row r="687" spans="1:6" ht="15.75" x14ac:dyDescent="0.3">
      <c r="A687" s="4"/>
      <c r="B687" s="4"/>
      <c r="C687" s="4"/>
      <c r="D687" s="4"/>
      <c r="E687" s="4"/>
      <c r="F687" s="4"/>
    </row>
    <row r="688" spans="1:6" ht="15.75" x14ac:dyDescent="0.3">
      <c r="A688" s="4"/>
      <c r="B688" s="4"/>
      <c r="C688" s="4"/>
      <c r="D688" s="4"/>
      <c r="E688" s="4"/>
      <c r="F688" s="4"/>
    </row>
    <row r="689" spans="1:6" ht="15.75" x14ac:dyDescent="0.3">
      <c r="A689" s="4"/>
      <c r="B689" s="4"/>
      <c r="C689" s="4"/>
      <c r="D689" s="4"/>
      <c r="E689" s="4"/>
      <c r="F689" s="4"/>
    </row>
    <row r="690" spans="1:6" ht="15.75" x14ac:dyDescent="0.3">
      <c r="A690" s="4"/>
      <c r="B690" s="4"/>
      <c r="C690" s="4"/>
      <c r="D690" s="4"/>
      <c r="E690" s="4"/>
      <c r="F690" s="4"/>
    </row>
    <row r="691" spans="1:6" ht="15.75" x14ac:dyDescent="0.3">
      <c r="A691" s="4"/>
      <c r="B691" s="4"/>
      <c r="C691" s="4"/>
      <c r="D691" s="4"/>
      <c r="E691" s="4"/>
      <c r="F691" s="4"/>
    </row>
    <row r="692" spans="1:6" ht="15.75" x14ac:dyDescent="0.3">
      <c r="A692" s="4"/>
      <c r="B692" s="4"/>
      <c r="C692" s="4"/>
      <c r="D692" s="4"/>
      <c r="E692" s="4"/>
      <c r="F692" s="4"/>
    </row>
    <row r="693" spans="1:6" ht="15.75" x14ac:dyDescent="0.3">
      <c r="A693" s="4"/>
      <c r="B693" s="4"/>
      <c r="C693" s="4"/>
      <c r="D693" s="4"/>
      <c r="E693" s="4"/>
      <c r="F693" s="4"/>
    </row>
    <row r="694" spans="1:6" ht="15.75" x14ac:dyDescent="0.3">
      <c r="A694" s="4"/>
      <c r="B694" s="4"/>
      <c r="C694" s="4"/>
      <c r="D694" s="4"/>
      <c r="E694" s="4"/>
      <c r="F694" s="4"/>
    </row>
    <row r="695" spans="1:6" ht="15.75" x14ac:dyDescent="0.3">
      <c r="A695" s="4"/>
      <c r="B695" s="4"/>
      <c r="C695" s="4"/>
      <c r="D695" s="4"/>
      <c r="E695" s="4"/>
      <c r="F695" s="4"/>
    </row>
    <row r="696" spans="1:6" ht="15.75" x14ac:dyDescent="0.3">
      <c r="A696" s="4"/>
      <c r="B696" s="4"/>
      <c r="C696" s="4"/>
      <c r="D696" s="4"/>
      <c r="E696" s="4"/>
      <c r="F696" s="4"/>
    </row>
    <row r="697" spans="1:6" ht="15.75" x14ac:dyDescent="0.3">
      <c r="A697" s="4"/>
      <c r="B697" s="4"/>
      <c r="C697" s="4"/>
      <c r="D697" s="4"/>
      <c r="E697" s="4"/>
      <c r="F697" s="4"/>
    </row>
    <row r="698" spans="1:6" ht="15.75" x14ac:dyDescent="0.3">
      <c r="A698" s="4"/>
      <c r="B698" s="4"/>
      <c r="C698" s="4"/>
      <c r="D698" s="4"/>
      <c r="E698" s="4"/>
      <c r="F698" s="4"/>
    </row>
    <row r="699" spans="1:6" ht="15.75" x14ac:dyDescent="0.3">
      <c r="A699" s="4"/>
      <c r="B699" s="4"/>
      <c r="C699" s="4"/>
      <c r="D699" s="4"/>
      <c r="E699" s="4"/>
      <c r="F699" s="4"/>
    </row>
    <row r="700" spans="1:6" ht="15.75" x14ac:dyDescent="0.3">
      <c r="A700" s="4"/>
      <c r="B700" s="4"/>
      <c r="C700" s="4"/>
      <c r="D700" s="4"/>
      <c r="E700" s="4"/>
      <c r="F700" s="4"/>
    </row>
    <row r="701" spans="1:6" ht="15.75" x14ac:dyDescent="0.3">
      <c r="A701" s="4"/>
      <c r="B701" s="4"/>
      <c r="C701" s="4"/>
      <c r="D701" s="4"/>
      <c r="E701" s="4"/>
      <c r="F701" s="4"/>
    </row>
    <row r="702" spans="1:6" ht="15.75" x14ac:dyDescent="0.3">
      <c r="A702" s="4"/>
      <c r="B702" s="4"/>
      <c r="C702" s="4"/>
      <c r="D702" s="4"/>
      <c r="E702" s="4"/>
      <c r="F702" s="4"/>
    </row>
    <row r="703" spans="1:6" ht="15.75" x14ac:dyDescent="0.3">
      <c r="A703" s="4"/>
      <c r="B703" s="4"/>
      <c r="C703" s="4"/>
      <c r="D703" s="4"/>
      <c r="E703" s="4"/>
      <c r="F703" s="4"/>
    </row>
    <row r="704" spans="1:6" ht="15.75" x14ac:dyDescent="0.3">
      <c r="A704" s="4"/>
      <c r="B704" s="4"/>
      <c r="C704" s="4"/>
      <c r="D704" s="4"/>
      <c r="E704" s="4"/>
      <c r="F704" s="4"/>
    </row>
    <row r="705" spans="1:6" ht="15.75" x14ac:dyDescent="0.3">
      <c r="A705" s="4"/>
      <c r="B705" s="4"/>
      <c r="C705" s="4"/>
      <c r="D705" s="4"/>
      <c r="E705" s="4"/>
      <c r="F705" s="4"/>
    </row>
    <row r="706" spans="1:6" ht="15.75" x14ac:dyDescent="0.3">
      <c r="A706" s="4"/>
      <c r="B706" s="4"/>
      <c r="C706" s="4"/>
      <c r="D706" s="4"/>
      <c r="E706" s="4"/>
      <c r="F706" s="4"/>
    </row>
    <row r="707" spans="1:6" ht="15.75" x14ac:dyDescent="0.3">
      <c r="A707" s="4"/>
      <c r="B707" s="4"/>
      <c r="C707" s="4"/>
      <c r="D707" s="4"/>
      <c r="E707" s="4"/>
      <c r="F707" s="4"/>
    </row>
    <row r="708" spans="1:6" ht="15.75" x14ac:dyDescent="0.3">
      <c r="A708" s="4"/>
      <c r="B708" s="4"/>
      <c r="C708" s="4"/>
      <c r="D708" s="4"/>
      <c r="E708" s="4"/>
      <c r="F708" s="4"/>
    </row>
    <row r="709" spans="1:6" ht="15.75" x14ac:dyDescent="0.3">
      <c r="A709" s="4"/>
      <c r="B709" s="4"/>
      <c r="C709" s="4"/>
      <c r="D709" s="4"/>
      <c r="E709" s="4"/>
      <c r="F709" s="4"/>
    </row>
    <row r="710" spans="1:6" ht="15.75" x14ac:dyDescent="0.3">
      <c r="A710" s="4"/>
      <c r="B710" s="4"/>
      <c r="C710" s="4"/>
      <c r="D710" s="4"/>
      <c r="E710" s="4"/>
      <c r="F710" s="4"/>
    </row>
    <row r="711" spans="1:6" ht="15.75" x14ac:dyDescent="0.3">
      <c r="A711" s="4"/>
      <c r="B711" s="4"/>
      <c r="C711" s="4"/>
      <c r="D711" s="4"/>
      <c r="E711" s="4"/>
      <c r="F711" s="4"/>
    </row>
    <row r="712" spans="1:6" ht="15.75" x14ac:dyDescent="0.3">
      <c r="A712" s="4"/>
      <c r="B712" s="4"/>
      <c r="C712" s="4"/>
      <c r="D712" s="4"/>
      <c r="E712" s="4"/>
      <c r="F712" s="4"/>
    </row>
    <row r="713" spans="1:6" ht="15.75" x14ac:dyDescent="0.3">
      <c r="A713" s="4"/>
      <c r="B713" s="4"/>
      <c r="C713" s="4"/>
      <c r="D713" s="4"/>
      <c r="E713" s="4"/>
      <c r="F713" s="4"/>
    </row>
    <row r="714" spans="1:6" ht="15.75" x14ac:dyDescent="0.3">
      <c r="A714" s="4"/>
      <c r="B714" s="4"/>
      <c r="C714" s="4"/>
      <c r="D714" s="4"/>
      <c r="E714" s="4"/>
      <c r="F714" s="4"/>
    </row>
    <row r="715" spans="1:6" ht="15.75" x14ac:dyDescent="0.3">
      <c r="A715" s="4"/>
      <c r="B715" s="4"/>
      <c r="C715" s="4"/>
      <c r="D715" s="4"/>
      <c r="E715" s="4"/>
      <c r="F715" s="4"/>
    </row>
    <row r="716" spans="1:6" ht="15.75" x14ac:dyDescent="0.3">
      <c r="A716" s="4"/>
      <c r="B716" s="4"/>
      <c r="C716" s="4"/>
      <c r="D716" s="4"/>
      <c r="E716" s="4"/>
      <c r="F716" s="4"/>
    </row>
    <row r="717" spans="1:6" ht="15.75" x14ac:dyDescent="0.3">
      <c r="A717" s="4"/>
      <c r="B717" s="4"/>
      <c r="C717" s="4"/>
      <c r="D717" s="4"/>
      <c r="E717" s="4"/>
      <c r="F717" s="4"/>
    </row>
    <row r="718" spans="1:6" ht="15.75" x14ac:dyDescent="0.3">
      <c r="A718" s="4"/>
      <c r="B718" s="4"/>
      <c r="C718" s="4"/>
      <c r="D718" s="4"/>
      <c r="E718" s="4"/>
      <c r="F718" s="4"/>
    </row>
    <row r="719" spans="1:6" ht="15.75" x14ac:dyDescent="0.3">
      <c r="A719" s="4"/>
      <c r="B719" s="4"/>
      <c r="C719" s="4"/>
      <c r="D719" s="4"/>
      <c r="E719" s="4"/>
      <c r="F719" s="4"/>
    </row>
    <row r="720" spans="1:6" ht="15.75" x14ac:dyDescent="0.3">
      <c r="A720" s="4"/>
      <c r="B720" s="4"/>
      <c r="C720" s="4"/>
      <c r="D720" s="4"/>
      <c r="E720" s="4"/>
      <c r="F720" s="4"/>
    </row>
    <row r="721" spans="1:6" ht="15.75" x14ac:dyDescent="0.3">
      <c r="A721" s="4"/>
      <c r="B721" s="4"/>
      <c r="C721" s="4"/>
      <c r="D721" s="4"/>
      <c r="E721" s="4"/>
      <c r="F721" s="4"/>
    </row>
    <row r="722" spans="1:6" ht="15.75" x14ac:dyDescent="0.3">
      <c r="A722" s="4"/>
      <c r="B722" s="4"/>
      <c r="C722" s="4"/>
      <c r="D722" s="4"/>
      <c r="E722" s="4"/>
      <c r="F722" s="4"/>
    </row>
    <row r="723" spans="1:6" ht="15.75" x14ac:dyDescent="0.3">
      <c r="A723" s="4"/>
      <c r="B723" s="4"/>
      <c r="C723" s="4"/>
      <c r="D723" s="4"/>
      <c r="E723" s="4"/>
      <c r="F723" s="4"/>
    </row>
    <row r="724" spans="1:6" ht="15.75" x14ac:dyDescent="0.3">
      <c r="A724" s="4"/>
      <c r="B724" s="4"/>
      <c r="C724" s="4"/>
      <c r="D724" s="4"/>
      <c r="E724" s="4"/>
      <c r="F724" s="4"/>
    </row>
    <row r="725" spans="1:6" ht="15.75" x14ac:dyDescent="0.3">
      <c r="A725" s="4"/>
      <c r="B725" s="4"/>
      <c r="C725" s="4"/>
      <c r="D725" s="4"/>
      <c r="E725" s="4"/>
      <c r="F725" s="4"/>
    </row>
    <row r="726" spans="1:6" ht="15.75" x14ac:dyDescent="0.3">
      <c r="A726" s="4"/>
      <c r="B726" s="4"/>
      <c r="C726" s="4"/>
      <c r="D726" s="4"/>
      <c r="E726" s="4"/>
      <c r="F726" s="4"/>
    </row>
    <row r="727" spans="1:6" ht="15.75" x14ac:dyDescent="0.3">
      <c r="A727" s="4"/>
      <c r="B727" s="4"/>
      <c r="C727" s="4"/>
      <c r="D727" s="4"/>
      <c r="E727" s="4"/>
      <c r="F727" s="4"/>
    </row>
    <row r="728" spans="1:6" ht="15.75" x14ac:dyDescent="0.3">
      <c r="A728" s="4"/>
      <c r="B728" s="4"/>
      <c r="C728" s="4"/>
      <c r="D728" s="4"/>
      <c r="E728" s="4"/>
      <c r="F728" s="4"/>
    </row>
    <row r="729" spans="1:6" ht="15.75" x14ac:dyDescent="0.3">
      <c r="A729" s="4"/>
      <c r="B729" s="4"/>
      <c r="C729" s="4"/>
      <c r="D729" s="4"/>
      <c r="E729" s="4"/>
      <c r="F729" s="4"/>
    </row>
    <row r="730" spans="1:6" ht="15.75" x14ac:dyDescent="0.3">
      <c r="A730" s="4"/>
      <c r="B730" s="4"/>
      <c r="C730" s="4"/>
      <c r="D730" s="4"/>
      <c r="E730" s="4"/>
      <c r="F730" s="4"/>
    </row>
    <row r="731" spans="1:6" ht="15.75" x14ac:dyDescent="0.3">
      <c r="A731" s="4"/>
      <c r="B731" s="4"/>
      <c r="C731" s="4"/>
      <c r="D731" s="4"/>
      <c r="E731" s="4"/>
      <c r="F731" s="4"/>
    </row>
    <row r="732" spans="1:6" ht="15.75" x14ac:dyDescent="0.3">
      <c r="A732" s="4"/>
      <c r="B732" s="4"/>
      <c r="C732" s="4"/>
      <c r="D732" s="4"/>
      <c r="E732" s="4"/>
      <c r="F732" s="4"/>
    </row>
    <row r="733" spans="1:6" ht="15.75" x14ac:dyDescent="0.3">
      <c r="A733" s="4"/>
      <c r="B733" s="4"/>
      <c r="C733" s="4"/>
      <c r="D733" s="4"/>
      <c r="E733" s="4"/>
      <c r="F733" s="4"/>
    </row>
    <row r="734" spans="1:6" ht="15.75" x14ac:dyDescent="0.3">
      <c r="A734" s="4"/>
      <c r="B734" s="4"/>
      <c r="C734" s="4"/>
      <c r="D734" s="4"/>
      <c r="E734" s="4"/>
      <c r="F734" s="4"/>
    </row>
    <row r="735" spans="1:6" ht="15.75" x14ac:dyDescent="0.3">
      <c r="A735" s="4"/>
      <c r="B735" s="4"/>
      <c r="C735" s="4"/>
      <c r="D735" s="4"/>
      <c r="E735" s="4"/>
      <c r="F735" s="4"/>
    </row>
    <row r="736" spans="1:6" ht="15.75" x14ac:dyDescent="0.3">
      <c r="A736" s="4"/>
      <c r="B736" s="4"/>
      <c r="C736" s="4"/>
      <c r="D736" s="4"/>
      <c r="E736" s="4"/>
      <c r="F736" s="4"/>
    </row>
    <row r="737" spans="1:6" ht="15.75" x14ac:dyDescent="0.3">
      <c r="A737" s="4"/>
      <c r="B737" s="4"/>
      <c r="C737" s="4"/>
      <c r="D737" s="4"/>
      <c r="E737" s="4"/>
      <c r="F737" s="4"/>
    </row>
    <row r="738" spans="1:6" ht="15.75" x14ac:dyDescent="0.3">
      <c r="A738" s="4"/>
      <c r="B738" s="4"/>
      <c r="C738" s="4"/>
      <c r="D738" s="4"/>
      <c r="E738" s="4"/>
      <c r="F738" s="4"/>
    </row>
    <row r="739" spans="1:6" ht="15.75" x14ac:dyDescent="0.3">
      <c r="A739" s="4"/>
      <c r="B739" s="4"/>
      <c r="C739" s="4"/>
      <c r="D739" s="4"/>
      <c r="E739" s="4"/>
      <c r="F739" s="4"/>
    </row>
    <row r="740" spans="1:6" ht="15.75" x14ac:dyDescent="0.3">
      <c r="A740" s="4"/>
      <c r="B740" s="4"/>
      <c r="C740" s="4"/>
      <c r="D740" s="4"/>
      <c r="E740" s="4"/>
      <c r="F740" s="4"/>
    </row>
    <row r="741" spans="1:6" ht="15.75" x14ac:dyDescent="0.3">
      <c r="A741" s="4"/>
      <c r="B741" s="4"/>
      <c r="C741" s="4"/>
      <c r="D741" s="4"/>
      <c r="E741" s="4"/>
      <c r="F741" s="4"/>
    </row>
    <row r="742" spans="1:6" ht="15.75" x14ac:dyDescent="0.3">
      <c r="A742" s="4"/>
      <c r="B742" s="4"/>
      <c r="C742" s="4"/>
      <c r="D742" s="4"/>
      <c r="E742" s="4"/>
      <c r="F742" s="4"/>
    </row>
    <row r="743" spans="1:6" ht="15.75" x14ac:dyDescent="0.3">
      <c r="A743" s="4"/>
      <c r="B743" s="4"/>
      <c r="C743" s="4"/>
      <c r="D743" s="4"/>
      <c r="E743" s="4"/>
      <c r="F743" s="4"/>
    </row>
    <row r="744" spans="1:6" ht="15.75" x14ac:dyDescent="0.3">
      <c r="A744" s="4"/>
      <c r="B744" s="4"/>
      <c r="C744" s="4"/>
      <c r="D744" s="4"/>
      <c r="E744" s="4"/>
      <c r="F744" s="4"/>
    </row>
    <row r="745" spans="1:6" ht="15.75" x14ac:dyDescent="0.3">
      <c r="A745" s="4"/>
      <c r="B745" s="4"/>
      <c r="C745" s="4"/>
      <c r="D745" s="4"/>
      <c r="E745" s="4"/>
      <c r="F745" s="4"/>
    </row>
    <row r="746" spans="1:6" ht="15.75" x14ac:dyDescent="0.3">
      <c r="A746" s="4"/>
      <c r="B746" s="4"/>
      <c r="C746" s="4"/>
      <c r="D746" s="4"/>
      <c r="E746" s="4"/>
      <c r="F746" s="4"/>
    </row>
    <row r="747" spans="1:6" ht="15.75" x14ac:dyDescent="0.3">
      <c r="A747" s="4"/>
      <c r="B747" s="4"/>
      <c r="C747" s="4"/>
      <c r="D747" s="4"/>
      <c r="E747" s="4"/>
      <c r="F747" s="4"/>
    </row>
    <row r="748" spans="1:6" ht="15.75" x14ac:dyDescent="0.3">
      <c r="A748" s="4"/>
      <c r="B748" s="4"/>
      <c r="C748" s="4"/>
      <c r="D748" s="4"/>
      <c r="E748" s="4"/>
      <c r="F748" s="4"/>
    </row>
    <row r="749" spans="1:6" ht="15.75" x14ac:dyDescent="0.3">
      <c r="A749" s="4"/>
      <c r="B749" s="4"/>
      <c r="C749" s="4"/>
      <c r="D749" s="4"/>
      <c r="E749" s="4"/>
      <c r="F749" s="4"/>
    </row>
    <row r="750" spans="1:6" ht="15.75" x14ac:dyDescent="0.3">
      <c r="A750" s="4"/>
      <c r="B750" s="4"/>
      <c r="C750" s="4"/>
      <c r="D750" s="4"/>
      <c r="E750" s="4"/>
      <c r="F750" s="4"/>
    </row>
    <row r="751" spans="1:6" ht="15.75" x14ac:dyDescent="0.3">
      <c r="A751" s="4"/>
      <c r="B751" s="4"/>
      <c r="C751" s="4"/>
      <c r="D751" s="4"/>
      <c r="E751" s="4"/>
      <c r="F751" s="4"/>
    </row>
    <row r="752" spans="1:6" ht="15.75" x14ac:dyDescent="0.3">
      <c r="A752" s="4"/>
      <c r="B752" s="4"/>
      <c r="C752" s="4"/>
      <c r="D752" s="4"/>
      <c r="E752" s="4"/>
      <c r="F752" s="4"/>
    </row>
    <row r="753" spans="1:6" ht="15.75" x14ac:dyDescent="0.3">
      <c r="A753" s="4"/>
      <c r="B753" s="4"/>
      <c r="C753" s="4"/>
      <c r="D753" s="4"/>
      <c r="E753" s="4"/>
      <c r="F753" s="4"/>
    </row>
    <row r="754" spans="1:6" ht="15.75" x14ac:dyDescent="0.3">
      <c r="A754" s="4"/>
      <c r="B754" s="4"/>
      <c r="C754" s="4"/>
      <c r="D754" s="4"/>
      <c r="E754" s="4"/>
      <c r="F754" s="4"/>
    </row>
    <row r="755" spans="1:6" ht="15.75" x14ac:dyDescent="0.3">
      <c r="A755" s="4"/>
      <c r="B755" s="4"/>
      <c r="C755" s="4"/>
      <c r="D755" s="4"/>
      <c r="E755" s="4"/>
      <c r="F755" s="4"/>
    </row>
    <row r="756" spans="1:6" ht="15.75" x14ac:dyDescent="0.3">
      <c r="A756" s="4"/>
      <c r="B756" s="4"/>
      <c r="C756" s="4"/>
      <c r="D756" s="4"/>
      <c r="E756" s="4"/>
      <c r="F756" s="4"/>
    </row>
    <row r="757" spans="1:6" ht="15.75" x14ac:dyDescent="0.3">
      <c r="A757" s="4"/>
      <c r="B757" s="4"/>
      <c r="C757" s="4"/>
      <c r="D757" s="4"/>
      <c r="E757" s="4"/>
      <c r="F757" s="4"/>
    </row>
    <row r="758" spans="1:6" ht="15.75" x14ac:dyDescent="0.3">
      <c r="A758" s="4"/>
      <c r="B758" s="4"/>
      <c r="C758" s="4"/>
      <c r="D758" s="4"/>
      <c r="E758" s="4"/>
      <c r="F758" s="4"/>
    </row>
    <row r="759" spans="1:6" ht="15.75" x14ac:dyDescent="0.3">
      <c r="A759" s="4"/>
      <c r="B759" s="4"/>
      <c r="C759" s="4"/>
      <c r="D759" s="4"/>
      <c r="E759" s="4"/>
      <c r="F759" s="4"/>
    </row>
    <row r="760" spans="1:6" ht="15.75" x14ac:dyDescent="0.3">
      <c r="A760" s="4"/>
      <c r="B760" s="4"/>
      <c r="C760" s="4"/>
      <c r="D760" s="4"/>
      <c r="E760" s="4"/>
      <c r="F760" s="4"/>
    </row>
    <row r="761" spans="1:6" ht="15.75" x14ac:dyDescent="0.3">
      <c r="A761" s="4"/>
      <c r="B761" s="4"/>
      <c r="C761" s="4"/>
      <c r="D761" s="4"/>
      <c r="E761" s="4"/>
      <c r="F761" s="4"/>
    </row>
    <row r="762" spans="1:6" ht="15.75" x14ac:dyDescent="0.3">
      <c r="A762" s="4"/>
      <c r="B762" s="4"/>
      <c r="C762" s="4"/>
      <c r="D762" s="4"/>
      <c r="E762" s="4"/>
      <c r="F762" s="4"/>
    </row>
    <row r="763" spans="1:6" ht="15.75" x14ac:dyDescent="0.3">
      <c r="A763" s="4"/>
      <c r="B763" s="4"/>
      <c r="C763" s="4"/>
      <c r="D763" s="4"/>
      <c r="E763" s="4"/>
      <c r="F763" s="4"/>
    </row>
    <row r="764" spans="1:6" ht="15.75" x14ac:dyDescent="0.3">
      <c r="A764" s="4"/>
      <c r="B764" s="4"/>
      <c r="C764" s="4"/>
      <c r="D764" s="4"/>
      <c r="E764" s="4"/>
      <c r="F764" s="4"/>
    </row>
    <row r="765" spans="1:6" ht="15.75" x14ac:dyDescent="0.3">
      <c r="A765" s="4"/>
      <c r="B765" s="4"/>
      <c r="C765" s="4"/>
      <c r="D765" s="4"/>
      <c r="E765" s="4"/>
      <c r="F765" s="4"/>
    </row>
    <row r="766" spans="1:6" ht="15.75" x14ac:dyDescent="0.3">
      <c r="A766" s="4"/>
      <c r="B766" s="4"/>
      <c r="C766" s="4"/>
      <c r="D766" s="4"/>
      <c r="E766" s="4"/>
      <c r="F766" s="4"/>
    </row>
    <row r="767" spans="1:6" ht="15.75" x14ac:dyDescent="0.3">
      <c r="A767" s="4"/>
      <c r="B767" s="4"/>
      <c r="C767" s="4"/>
      <c r="D767" s="4"/>
      <c r="E767" s="4"/>
      <c r="F767" s="4"/>
    </row>
    <row r="768" spans="1:6" ht="15.75" x14ac:dyDescent="0.3">
      <c r="A768" s="4"/>
      <c r="B768" s="4"/>
      <c r="C768" s="4"/>
      <c r="D768" s="4"/>
      <c r="E768" s="4"/>
      <c r="F768" s="4"/>
    </row>
    <row r="769" spans="1:6" ht="15.75" x14ac:dyDescent="0.3">
      <c r="A769" s="4"/>
      <c r="B769" s="4"/>
      <c r="C769" s="4"/>
      <c r="D769" s="4"/>
      <c r="E769" s="4"/>
      <c r="F769" s="4"/>
    </row>
    <row r="770" spans="1:6" ht="15.75" x14ac:dyDescent="0.3">
      <c r="A770" s="4"/>
      <c r="B770" s="4"/>
      <c r="C770" s="4"/>
      <c r="D770" s="4"/>
      <c r="E770" s="4"/>
      <c r="F770" s="4"/>
    </row>
    <row r="771" spans="1:6" ht="15.75" x14ac:dyDescent="0.3">
      <c r="A771" s="4"/>
      <c r="B771" s="4"/>
      <c r="C771" s="4"/>
      <c r="D771" s="4"/>
      <c r="E771" s="4"/>
      <c r="F771" s="4"/>
    </row>
    <row r="772" spans="1:6" ht="15.75" x14ac:dyDescent="0.3">
      <c r="A772" s="4"/>
      <c r="B772" s="4"/>
      <c r="C772" s="4"/>
      <c r="D772" s="4"/>
      <c r="E772" s="4"/>
      <c r="F772" s="4"/>
    </row>
    <row r="773" spans="1:6" ht="15.75" x14ac:dyDescent="0.3">
      <c r="A773" s="4"/>
      <c r="B773" s="4"/>
      <c r="C773" s="4"/>
      <c r="D773" s="4"/>
      <c r="E773" s="4"/>
      <c r="F773" s="4"/>
    </row>
    <row r="774" spans="1:6" ht="15.75" x14ac:dyDescent="0.3">
      <c r="A774" s="4"/>
      <c r="B774" s="4"/>
      <c r="C774" s="4"/>
      <c r="D774" s="4"/>
      <c r="E774" s="4"/>
      <c r="F774" s="4"/>
    </row>
    <row r="775" spans="1:6" ht="15.75" x14ac:dyDescent="0.3">
      <c r="A775" s="4"/>
      <c r="B775" s="4"/>
      <c r="C775" s="4"/>
      <c r="D775" s="4"/>
      <c r="E775" s="4"/>
      <c r="F775" s="4"/>
    </row>
    <row r="776" spans="1:6" ht="15.75" x14ac:dyDescent="0.3">
      <c r="A776" s="4"/>
      <c r="B776" s="4"/>
      <c r="C776" s="4"/>
      <c r="D776" s="4"/>
      <c r="E776" s="4"/>
      <c r="F776" s="4"/>
    </row>
    <row r="777" spans="1:6" ht="15.75" x14ac:dyDescent="0.3">
      <c r="A777" s="4"/>
      <c r="B777" s="4"/>
      <c r="C777" s="4"/>
      <c r="D777" s="4"/>
      <c r="E777" s="4"/>
      <c r="F777" s="4"/>
    </row>
    <row r="778" spans="1:6" ht="15.75" x14ac:dyDescent="0.3">
      <c r="A778" s="4"/>
      <c r="B778" s="4"/>
      <c r="C778" s="4"/>
      <c r="D778" s="4"/>
      <c r="E778" s="4"/>
      <c r="F778" s="4"/>
    </row>
    <row r="779" spans="1:6" ht="15.75" x14ac:dyDescent="0.3">
      <c r="A779" s="4"/>
      <c r="B779" s="4"/>
      <c r="C779" s="4"/>
      <c r="D779" s="4"/>
      <c r="E779" s="4"/>
      <c r="F779" s="4"/>
    </row>
    <row r="780" spans="1:6" ht="15.75" x14ac:dyDescent="0.3">
      <c r="A780" s="4"/>
      <c r="B780" s="4"/>
      <c r="C780" s="4"/>
      <c r="D780" s="4"/>
      <c r="E780" s="4"/>
      <c r="F780" s="4"/>
    </row>
    <row r="781" spans="1:6" ht="15.75" x14ac:dyDescent="0.3">
      <c r="A781" s="4"/>
      <c r="B781" s="4"/>
      <c r="C781" s="4"/>
      <c r="D781" s="4"/>
      <c r="E781" s="4"/>
      <c r="F781" s="4"/>
    </row>
    <row r="782" spans="1:6" ht="15.75" x14ac:dyDescent="0.3">
      <c r="A782" s="4"/>
      <c r="B782" s="4"/>
      <c r="C782" s="4"/>
      <c r="D782" s="4"/>
      <c r="E782" s="4"/>
      <c r="F782" s="4"/>
    </row>
    <row r="783" spans="1:6" ht="15.75" x14ac:dyDescent="0.3">
      <c r="A783" s="4"/>
      <c r="B783" s="4"/>
      <c r="C783" s="4"/>
      <c r="D783" s="4"/>
      <c r="E783" s="4"/>
      <c r="F783" s="4"/>
    </row>
    <row r="784" spans="1:6" ht="15.75" x14ac:dyDescent="0.3">
      <c r="A784" s="4"/>
      <c r="B784" s="4"/>
      <c r="C784" s="4"/>
      <c r="D784" s="4"/>
      <c r="E784" s="4"/>
      <c r="F784" s="4"/>
    </row>
    <row r="785" spans="1:6" ht="15.75" x14ac:dyDescent="0.3">
      <c r="A785" s="4"/>
      <c r="B785" s="4"/>
      <c r="C785" s="4"/>
      <c r="D785" s="4"/>
      <c r="E785" s="4"/>
      <c r="F785" s="4"/>
    </row>
    <row r="786" spans="1:6" ht="15.75" x14ac:dyDescent="0.3">
      <c r="A786" s="4"/>
      <c r="B786" s="4"/>
      <c r="C786" s="4"/>
      <c r="D786" s="4"/>
      <c r="E786" s="4"/>
      <c r="F786" s="4"/>
    </row>
    <row r="787" spans="1:6" ht="15.75" x14ac:dyDescent="0.3">
      <c r="A787" s="4"/>
      <c r="B787" s="4"/>
      <c r="C787" s="4"/>
      <c r="D787" s="4"/>
      <c r="E787" s="4"/>
      <c r="F787" s="4"/>
    </row>
    <row r="788" spans="1:6" ht="15.75" x14ac:dyDescent="0.3">
      <c r="A788" s="4"/>
      <c r="B788" s="4"/>
      <c r="C788" s="4"/>
      <c r="D788" s="4"/>
      <c r="E788" s="4"/>
      <c r="F788" s="4"/>
    </row>
    <row r="789" spans="1:6" ht="15.75" x14ac:dyDescent="0.3">
      <c r="A789" s="4"/>
      <c r="B789" s="4"/>
      <c r="C789" s="4"/>
      <c r="D789" s="4"/>
      <c r="E789" s="4"/>
      <c r="F789" s="4"/>
    </row>
    <row r="790" spans="1:6" ht="15.75" x14ac:dyDescent="0.3">
      <c r="A790" s="4"/>
      <c r="B790" s="4"/>
      <c r="C790" s="4"/>
      <c r="D790" s="4"/>
      <c r="E790" s="4"/>
      <c r="F790" s="4"/>
    </row>
    <row r="791" spans="1:6" ht="15.75" x14ac:dyDescent="0.3">
      <c r="A791" s="4"/>
      <c r="B791" s="4"/>
      <c r="C791" s="4"/>
      <c r="D791" s="4"/>
      <c r="E791" s="4"/>
      <c r="F791" s="4"/>
    </row>
    <row r="792" spans="1:6" ht="15.75" x14ac:dyDescent="0.3">
      <c r="A792" s="4"/>
      <c r="B792" s="4"/>
      <c r="C792" s="4"/>
      <c r="D792" s="4"/>
      <c r="E792" s="4"/>
      <c r="F792" s="4"/>
    </row>
    <row r="793" spans="1:6" ht="15.75" x14ac:dyDescent="0.3">
      <c r="A793" s="4"/>
      <c r="B793" s="4"/>
      <c r="C793" s="4"/>
      <c r="D793" s="4"/>
      <c r="E793" s="4"/>
      <c r="F793" s="4"/>
    </row>
    <row r="794" spans="1:6" ht="15.75" x14ac:dyDescent="0.3">
      <c r="A794" s="4"/>
      <c r="B794" s="4"/>
      <c r="C794" s="4"/>
      <c r="D794" s="4"/>
      <c r="E794" s="4"/>
      <c r="F794" s="4"/>
    </row>
    <row r="795" spans="1:6" ht="15.75" x14ac:dyDescent="0.3">
      <c r="A795" s="4"/>
      <c r="B795" s="4"/>
      <c r="C795" s="4"/>
      <c r="D795" s="4"/>
      <c r="E795" s="4"/>
      <c r="F795" s="4"/>
    </row>
    <row r="796" spans="1:6" ht="15.75" x14ac:dyDescent="0.3">
      <c r="A796" s="4"/>
      <c r="B796" s="4"/>
      <c r="C796" s="4"/>
      <c r="D796" s="4"/>
      <c r="E796" s="4"/>
      <c r="F796" s="4"/>
    </row>
    <row r="797" spans="1:6" ht="15.75" x14ac:dyDescent="0.3">
      <c r="A797" s="4"/>
      <c r="B797" s="4"/>
      <c r="C797" s="4"/>
      <c r="D797" s="4"/>
      <c r="E797" s="4"/>
      <c r="F797" s="4"/>
    </row>
    <row r="798" spans="1:6" ht="15.75" x14ac:dyDescent="0.3">
      <c r="A798" s="4"/>
      <c r="B798" s="4"/>
      <c r="C798" s="4"/>
      <c r="D798" s="4"/>
      <c r="E798" s="4"/>
      <c r="F798" s="4"/>
    </row>
    <row r="799" spans="1:6" ht="15.75" x14ac:dyDescent="0.3">
      <c r="A799" s="4"/>
      <c r="B799" s="4"/>
      <c r="C799" s="4"/>
      <c r="D799" s="4"/>
      <c r="E799" s="4"/>
      <c r="F799" s="4"/>
    </row>
    <row r="800" spans="1:6" ht="15.75" x14ac:dyDescent="0.3">
      <c r="A800" s="4"/>
      <c r="B800" s="4"/>
      <c r="C800" s="4"/>
      <c r="D800" s="4"/>
      <c r="E800" s="4"/>
      <c r="F800" s="4"/>
    </row>
    <row r="801" spans="1:6" ht="15.75" x14ac:dyDescent="0.3">
      <c r="A801" s="4"/>
      <c r="B801" s="4"/>
      <c r="C801" s="4"/>
      <c r="D801" s="4"/>
      <c r="E801" s="4"/>
      <c r="F801" s="4"/>
    </row>
    <row r="802" spans="1:6" ht="15.75" x14ac:dyDescent="0.3">
      <c r="A802" s="4"/>
      <c r="B802" s="4"/>
      <c r="C802" s="4"/>
      <c r="D802" s="4"/>
      <c r="E802" s="4"/>
      <c r="F802" s="4"/>
    </row>
    <row r="803" spans="1:6" ht="15.75" x14ac:dyDescent="0.3">
      <c r="A803" s="4"/>
      <c r="B803" s="4"/>
      <c r="C803" s="4"/>
      <c r="D803" s="4"/>
      <c r="E803" s="4"/>
      <c r="F803" s="4"/>
    </row>
    <row r="804" spans="1:6" ht="15.75" x14ac:dyDescent="0.3">
      <c r="A804" s="4"/>
      <c r="B804" s="4"/>
      <c r="C804" s="4"/>
      <c r="D804" s="4"/>
      <c r="E804" s="4"/>
      <c r="F804" s="4"/>
    </row>
    <row r="805" spans="1:6" ht="15.75" x14ac:dyDescent="0.3">
      <c r="A805" s="4"/>
      <c r="B805" s="4"/>
      <c r="C805" s="4"/>
      <c r="D805" s="4"/>
      <c r="E805" s="4"/>
      <c r="F805" s="4"/>
    </row>
    <row r="806" spans="1:6" ht="15.75" x14ac:dyDescent="0.3">
      <c r="A806" s="4"/>
      <c r="B806" s="4"/>
      <c r="C806" s="4"/>
      <c r="D806" s="4"/>
      <c r="E806" s="4"/>
      <c r="F806" s="4"/>
    </row>
    <row r="807" spans="1:6" ht="15.75" x14ac:dyDescent="0.3">
      <c r="A807" s="4"/>
      <c r="B807" s="4"/>
      <c r="C807" s="4"/>
      <c r="D807" s="4"/>
      <c r="E807" s="4"/>
      <c r="F807" s="4"/>
    </row>
    <row r="808" spans="1:6" ht="15.75" x14ac:dyDescent="0.3">
      <c r="A808" s="4"/>
      <c r="B808" s="4"/>
      <c r="C808" s="4"/>
      <c r="D808" s="4"/>
      <c r="E808" s="4"/>
      <c r="F808" s="4"/>
    </row>
    <row r="809" spans="1:6" ht="15.75" x14ac:dyDescent="0.3">
      <c r="A809" s="4"/>
      <c r="B809" s="4"/>
      <c r="C809" s="4"/>
      <c r="D809" s="4"/>
      <c r="E809" s="4"/>
      <c r="F809" s="4"/>
    </row>
    <row r="810" spans="1:6" ht="15.75" x14ac:dyDescent="0.3">
      <c r="A810" s="4"/>
      <c r="B810" s="4"/>
      <c r="C810" s="4"/>
      <c r="D810" s="4"/>
      <c r="E810" s="4"/>
      <c r="F810" s="4"/>
    </row>
    <row r="811" spans="1:6" ht="15.75" x14ac:dyDescent="0.3">
      <c r="A811" s="4"/>
      <c r="B811" s="4"/>
      <c r="C811" s="4"/>
      <c r="D811" s="4"/>
      <c r="E811" s="4"/>
      <c r="F811" s="4"/>
    </row>
    <row r="812" spans="1:6" ht="15.75" x14ac:dyDescent="0.3">
      <c r="A812" s="4"/>
      <c r="B812" s="4"/>
      <c r="C812" s="4"/>
      <c r="D812" s="4"/>
      <c r="E812" s="4"/>
      <c r="F812" s="4"/>
    </row>
    <row r="813" spans="1:6" ht="15.75" x14ac:dyDescent="0.3">
      <c r="A813" s="4"/>
      <c r="B813" s="4"/>
      <c r="C813" s="4"/>
      <c r="D813" s="4"/>
      <c r="E813" s="4"/>
      <c r="F813" s="4"/>
    </row>
    <row r="814" spans="1:6" ht="15.75" x14ac:dyDescent="0.3">
      <c r="A814" s="4"/>
      <c r="B814" s="4"/>
      <c r="C814" s="4"/>
      <c r="D814" s="4"/>
      <c r="E814" s="4"/>
      <c r="F814" s="4"/>
    </row>
    <row r="815" spans="1:6" ht="15.75" x14ac:dyDescent="0.3">
      <c r="A815" s="4"/>
      <c r="B815" s="4"/>
      <c r="C815" s="4"/>
      <c r="D815" s="4"/>
      <c r="E815" s="4"/>
      <c r="F815" s="4"/>
    </row>
    <row r="816" spans="1:6" ht="15.75" x14ac:dyDescent="0.3">
      <c r="A816" s="4"/>
      <c r="B816" s="4"/>
      <c r="C816" s="4"/>
      <c r="D816" s="4"/>
      <c r="E816" s="4"/>
      <c r="F816" s="4"/>
    </row>
    <row r="817" spans="1:6" ht="15.75" x14ac:dyDescent="0.3">
      <c r="A817" s="4"/>
      <c r="B817" s="4"/>
      <c r="C817" s="4"/>
      <c r="D817" s="4"/>
      <c r="E817" s="4"/>
      <c r="F817" s="4"/>
    </row>
    <row r="818" spans="1:6" ht="15.75" x14ac:dyDescent="0.3">
      <c r="A818" s="4"/>
      <c r="B818" s="4"/>
      <c r="C818" s="4"/>
      <c r="D818" s="4"/>
      <c r="E818" s="4"/>
      <c r="F818" s="4"/>
    </row>
    <row r="819" spans="1:6" ht="15.75" x14ac:dyDescent="0.3">
      <c r="A819" s="4"/>
      <c r="B819" s="4"/>
      <c r="C819" s="4"/>
      <c r="D819" s="4"/>
      <c r="E819" s="4"/>
      <c r="F819" s="4"/>
    </row>
    <row r="820" spans="1:6" ht="15.75" x14ac:dyDescent="0.3">
      <c r="A820" s="4"/>
      <c r="B820" s="4"/>
      <c r="C820" s="4"/>
      <c r="D820" s="4"/>
      <c r="E820" s="4"/>
      <c r="F820" s="4"/>
    </row>
    <row r="821" spans="1:6" ht="15.75" x14ac:dyDescent="0.3">
      <c r="A821" s="4"/>
      <c r="B821" s="4"/>
      <c r="C821" s="4"/>
      <c r="D821" s="4"/>
      <c r="E821" s="4"/>
      <c r="F821" s="4"/>
    </row>
    <row r="822" spans="1:6" ht="15.75" x14ac:dyDescent="0.3">
      <c r="A822" s="4"/>
      <c r="B822" s="4"/>
      <c r="C822" s="4"/>
      <c r="D822" s="4"/>
      <c r="E822" s="4"/>
      <c r="F822" s="4"/>
    </row>
    <row r="823" spans="1:6" ht="15.75" x14ac:dyDescent="0.3">
      <c r="A823" s="4"/>
      <c r="B823" s="4"/>
      <c r="C823" s="4"/>
      <c r="D823" s="4"/>
      <c r="E823" s="4"/>
      <c r="F823" s="4"/>
    </row>
    <row r="824" spans="1:6" ht="15.75" x14ac:dyDescent="0.3">
      <c r="A824" s="4"/>
      <c r="B824" s="4"/>
      <c r="C824" s="4"/>
      <c r="D824" s="4"/>
      <c r="E824" s="4"/>
      <c r="F824" s="4"/>
    </row>
    <row r="825" spans="1:6" ht="15.75" x14ac:dyDescent="0.3">
      <c r="A825" s="4"/>
      <c r="B825" s="4"/>
      <c r="C825" s="4"/>
      <c r="D825" s="4"/>
      <c r="E825" s="4"/>
      <c r="F825" s="4"/>
    </row>
    <row r="826" spans="1:6" ht="15.75" x14ac:dyDescent="0.3">
      <c r="A826" s="4"/>
      <c r="B826" s="4"/>
      <c r="C826" s="4"/>
      <c r="D826" s="4"/>
      <c r="E826" s="4"/>
      <c r="F826" s="4"/>
    </row>
    <row r="827" spans="1:6" ht="15.75" x14ac:dyDescent="0.3">
      <c r="A827" s="4"/>
      <c r="B827" s="4"/>
      <c r="C827" s="4"/>
      <c r="D827" s="4"/>
      <c r="E827" s="4"/>
      <c r="F827" s="4"/>
    </row>
    <row r="828" spans="1:6" ht="15.75" x14ac:dyDescent="0.3">
      <c r="A828" s="4"/>
      <c r="B828" s="4"/>
      <c r="C828" s="4"/>
      <c r="D828" s="4"/>
      <c r="E828" s="4"/>
      <c r="F828" s="4"/>
    </row>
    <row r="829" spans="1:6" ht="15.75" x14ac:dyDescent="0.3">
      <c r="A829" s="4"/>
      <c r="B829" s="4"/>
      <c r="C829" s="4"/>
      <c r="D829" s="4"/>
      <c r="E829" s="4"/>
      <c r="F829" s="4"/>
    </row>
    <row r="830" spans="1:6" ht="15.75" x14ac:dyDescent="0.3">
      <c r="A830" s="4"/>
      <c r="B830" s="4"/>
      <c r="C830" s="4"/>
      <c r="D830" s="4"/>
      <c r="E830" s="4"/>
      <c r="F830" s="4"/>
    </row>
    <row r="831" spans="1:6" ht="15.75" x14ac:dyDescent="0.3">
      <c r="A831" s="4"/>
      <c r="B831" s="4"/>
      <c r="C831" s="4"/>
      <c r="D831" s="4"/>
      <c r="E831" s="4"/>
      <c r="F831" s="4"/>
    </row>
    <row r="832" spans="1:6" ht="15.75" x14ac:dyDescent="0.3">
      <c r="A832" s="4"/>
      <c r="B832" s="4"/>
      <c r="C832" s="4"/>
      <c r="D832" s="4"/>
      <c r="E832" s="4"/>
      <c r="F832" s="4"/>
    </row>
    <row r="833" spans="1:6" ht="15.75" x14ac:dyDescent="0.3">
      <c r="A833" s="4"/>
      <c r="B833" s="4"/>
      <c r="C833" s="4"/>
      <c r="D833" s="4"/>
      <c r="E833" s="4"/>
      <c r="F833" s="4"/>
    </row>
    <row r="834" spans="1:6" ht="15.75" x14ac:dyDescent="0.3">
      <c r="A834" s="4"/>
      <c r="B834" s="4"/>
      <c r="C834" s="4"/>
      <c r="D834" s="4"/>
      <c r="E834" s="4"/>
      <c r="F834" s="4"/>
    </row>
    <row r="835" spans="1:6" ht="15.75" x14ac:dyDescent="0.3">
      <c r="A835" s="4"/>
      <c r="B835" s="4"/>
      <c r="C835" s="4"/>
      <c r="D835" s="4"/>
      <c r="E835" s="4"/>
      <c r="F835" s="4"/>
    </row>
    <row r="836" spans="1:6" ht="15.75" x14ac:dyDescent="0.3">
      <c r="A836" s="4"/>
      <c r="B836" s="4"/>
      <c r="C836" s="4"/>
      <c r="D836" s="4"/>
      <c r="E836" s="4"/>
      <c r="F836" s="4"/>
    </row>
    <row r="837" spans="1:6" ht="15.75" x14ac:dyDescent="0.3">
      <c r="A837" s="4"/>
      <c r="B837" s="4"/>
      <c r="C837" s="4"/>
      <c r="D837" s="4"/>
      <c r="E837" s="4"/>
      <c r="F837" s="4"/>
    </row>
    <row r="838" spans="1:6" ht="15.75" x14ac:dyDescent="0.3">
      <c r="A838" s="4"/>
      <c r="B838" s="4"/>
      <c r="C838" s="4"/>
      <c r="D838" s="4"/>
      <c r="E838" s="4"/>
      <c r="F838" s="4"/>
    </row>
    <row r="839" spans="1:6" ht="15.75" x14ac:dyDescent="0.3">
      <c r="A839" s="4"/>
      <c r="B839" s="4"/>
      <c r="C839" s="4"/>
      <c r="D839" s="4"/>
      <c r="E839" s="4"/>
      <c r="F839" s="4"/>
    </row>
    <row r="840" spans="1:6" ht="15.75" x14ac:dyDescent="0.3">
      <c r="A840" s="4"/>
      <c r="B840" s="4"/>
      <c r="C840" s="4"/>
      <c r="D840" s="4"/>
      <c r="E840" s="4"/>
      <c r="F840" s="4"/>
    </row>
    <row r="841" spans="1:6" ht="15.75" x14ac:dyDescent="0.3">
      <c r="A841" s="4"/>
      <c r="B841" s="4"/>
      <c r="C841" s="4"/>
      <c r="D841" s="4"/>
      <c r="E841" s="4"/>
      <c r="F841" s="4"/>
    </row>
    <row r="842" spans="1:6" ht="15.75" x14ac:dyDescent="0.3">
      <c r="A842" s="4"/>
      <c r="B842" s="4"/>
      <c r="C842" s="4"/>
      <c r="D842" s="4"/>
      <c r="E842" s="4"/>
      <c r="F842" s="4"/>
    </row>
    <row r="843" spans="1:6" ht="15.75" x14ac:dyDescent="0.3">
      <c r="A843" s="4"/>
      <c r="B843" s="4"/>
      <c r="C843" s="4"/>
      <c r="D843" s="4"/>
      <c r="E843" s="4"/>
      <c r="F843" s="4"/>
    </row>
    <row r="844" spans="1:6" ht="15.75" x14ac:dyDescent="0.3">
      <c r="A844" s="4"/>
      <c r="B844" s="4"/>
      <c r="C844" s="4"/>
      <c r="D844" s="4"/>
      <c r="E844" s="4"/>
      <c r="F844" s="4"/>
    </row>
    <row r="845" spans="1:6" ht="15.75" x14ac:dyDescent="0.3">
      <c r="A845" s="4"/>
      <c r="B845" s="4"/>
      <c r="C845" s="4"/>
      <c r="D845" s="4"/>
      <c r="E845" s="4"/>
      <c r="F845" s="4"/>
    </row>
    <row r="846" spans="1:6" ht="15.75" x14ac:dyDescent="0.3">
      <c r="A846" s="4"/>
      <c r="B846" s="4"/>
      <c r="C846" s="4"/>
      <c r="D846" s="4"/>
      <c r="E846" s="4"/>
      <c r="F846" s="4"/>
    </row>
    <row r="847" spans="1:6" ht="15.75" x14ac:dyDescent="0.3">
      <c r="A847" s="4"/>
      <c r="B847" s="4"/>
      <c r="C847" s="4"/>
      <c r="D847" s="4"/>
      <c r="E847" s="4"/>
      <c r="F847" s="4"/>
    </row>
    <row r="848" spans="1:6" ht="15.75" x14ac:dyDescent="0.3">
      <c r="A848" s="4"/>
      <c r="B848" s="4"/>
      <c r="C848" s="4"/>
      <c r="D848" s="4"/>
      <c r="E848" s="4"/>
      <c r="F848" s="4"/>
    </row>
    <row r="849" spans="1:6" ht="15.75" x14ac:dyDescent="0.3">
      <c r="A849" s="4"/>
      <c r="B849" s="4"/>
      <c r="C849" s="4"/>
      <c r="D849" s="4"/>
      <c r="E849" s="4"/>
      <c r="F849" s="4"/>
    </row>
    <row r="850" spans="1:6" ht="15.75" x14ac:dyDescent="0.3">
      <c r="A850" s="4"/>
      <c r="B850" s="4"/>
      <c r="C850" s="4"/>
      <c r="D850" s="4"/>
      <c r="E850" s="4"/>
      <c r="F850" s="4"/>
    </row>
    <row r="851" spans="1:6" ht="15.75" x14ac:dyDescent="0.3">
      <c r="A851" s="4"/>
      <c r="B851" s="4"/>
      <c r="C851" s="4"/>
      <c r="D851" s="4"/>
      <c r="E851" s="4"/>
      <c r="F851" s="4"/>
    </row>
    <row r="852" spans="1:6" ht="15.75" x14ac:dyDescent="0.3">
      <c r="A852" s="4"/>
      <c r="B852" s="4"/>
      <c r="C852" s="4"/>
      <c r="D852" s="4"/>
      <c r="E852" s="4"/>
      <c r="F852" s="4"/>
    </row>
    <row r="853" spans="1:6" ht="15.75" x14ac:dyDescent="0.3">
      <c r="A853" s="4"/>
      <c r="B853" s="4"/>
      <c r="C853" s="4"/>
      <c r="D853" s="4"/>
      <c r="E853" s="4"/>
      <c r="F853" s="4"/>
    </row>
    <row r="854" spans="1:6" ht="15.75" x14ac:dyDescent="0.3">
      <c r="A854" s="4"/>
      <c r="B854" s="4"/>
      <c r="C854" s="4"/>
      <c r="D854" s="4"/>
      <c r="E854" s="4"/>
      <c r="F854" s="4"/>
    </row>
    <row r="855" spans="1:6" ht="15.75" x14ac:dyDescent="0.3">
      <c r="A855" s="4"/>
      <c r="B855" s="4"/>
      <c r="C855" s="4"/>
      <c r="D855" s="4"/>
      <c r="E855" s="4"/>
      <c r="F855" s="4"/>
    </row>
    <row r="856" spans="1:6" ht="15.75" x14ac:dyDescent="0.3">
      <c r="A856" s="4"/>
      <c r="B856" s="4"/>
      <c r="C856" s="4"/>
      <c r="D856" s="4"/>
      <c r="E856" s="4"/>
      <c r="F856" s="4"/>
    </row>
    <row r="857" spans="1:6" ht="15.75" x14ac:dyDescent="0.3">
      <c r="A857" s="4"/>
      <c r="B857" s="4"/>
      <c r="C857" s="4"/>
      <c r="D857" s="4"/>
      <c r="E857" s="4"/>
      <c r="F857" s="4"/>
    </row>
    <row r="858" spans="1:6" ht="15.75" x14ac:dyDescent="0.3">
      <c r="A858" s="4"/>
      <c r="B858" s="4"/>
      <c r="C858" s="4"/>
      <c r="D858" s="4"/>
      <c r="E858" s="4"/>
      <c r="F858" s="4"/>
    </row>
    <row r="859" spans="1:6" ht="15.75" x14ac:dyDescent="0.3">
      <c r="A859" s="4"/>
      <c r="B859" s="4"/>
      <c r="C859" s="4"/>
      <c r="D859" s="4"/>
      <c r="E859" s="4"/>
      <c r="F859" s="4"/>
    </row>
    <row r="860" spans="1:6" ht="15.75" x14ac:dyDescent="0.3">
      <c r="A860" s="4"/>
      <c r="B860" s="4"/>
      <c r="C860" s="4"/>
      <c r="D860" s="4"/>
      <c r="E860" s="4"/>
      <c r="F860" s="4"/>
    </row>
    <row r="861" spans="1:6" ht="15.75" x14ac:dyDescent="0.3">
      <c r="A861" s="4"/>
      <c r="B861" s="4"/>
      <c r="C861" s="4"/>
      <c r="D861" s="4"/>
      <c r="E861" s="4"/>
      <c r="F861" s="4"/>
    </row>
    <row r="862" spans="1:6" ht="15.75" x14ac:dyDescent="0.3">
      <c r="A862" s="4"/>
      <c r="B862" s="4"/>
      <c r="C862" s="4"/>
      <c r="D862" s="4"/>
      <c r="E862" s="4"/>
      <c r="F862" s="4"/>
    </row>
    <row r="863" spans="1:6" ht="15.75" x14ac:dyDescent="0.3">
      <c r="A863" s="4"/>
      <c r="B863" s="4"/>
      <c r="C863" s="4"/>
      <c r="D863" s="4"/>
      <c r="E863" s="4"/>
      <c r="F863" s="4"/>
    </row>
    <row r="864" spans="1:6" ht="15.75" x14ac:dyDescent="0.3">
      <c r="A864" s="4"/>
      <c r="B864" s="4"/>
      <c r="C864" s="4"/>
      <c r="D864" s="4"/>
      <c r="E864" s="4"/>
      <c r="F864" s="4"/>
    </row>
    <row r="865" spans="1:6" ht="15.75" x14ac:dyDescent="0.3">
      <c r="A865" s="4"/>
      <c r="B865" s="4"/>
      <c r="C865" s="4"/>
      <c r="D865" s="4"/>
      <c r="E865" s="4"/>
      <c r="F865" s="4"/>
    </row>
    <row r="866" spans="1:6" ht="15.75" x14ac:dyDescent="0.3">
      <c r="A866" s="4"/>
      <c r="B866" s="4"/>
      <c r="C866" s="4"/>
      <c r="D866" s="4"/>
      <c r="E866" s="4"/>
      <c r="F866" s="4"/>
    </row>
    <row r="867" spans="1:6" ht="15.75" x14ac:dyDescent="0.3">
      <c r="A867" s="4"/>
      <c r="B867" s="4"/>
      <c r="C867" s="4"/>
      <c r="D867" s="4"/>
      <c r="E867" s="4"/>
      <c r="F867" s="4"/>
    </row>
    <row r="868" spans="1:6" ht="15.75" x14ac:dyDescent="0.3">
      <c r="A868" s="4"/>
      <c r="B868" s="4"/>
      <c r="C868" s="4"/>
      <c r="D868" s="4"/>
      <c r="E868" s="4"/>
      <c r="F868" s="4"/>
    </row>
    <row r="869" spans="1:6" ht="15.75" x14ac:dyDescent="0.3">
      <c r="A869" s="4"/>
      <c r="B869" s="4"/>
      <c r="C869" s="4"/>
      <c r="D869" s="4"/>
      <c r="E869" s="4"/>
      <c r="F869" s="4"/>
    </row>
    <row r="870" spans="1:6" ht="15.75" x14ac:dyDescent="0.3">
      <c r="A870" s="4"/>
      <c r="B870" s="4"/>
      <c r="C870" s="4"/>
      <c r="D870" s="4"/>
      <c r="E870" s="4"/>
      <c r="F870" s="4"/>
    </row>
    <row r="871" spans="1:6" ht="15.75" x14ac:dyDescent="0.3">
      <c r="A871" s="4"/>
      <c r="B871" s="4"/>
      <c r="C871" s="4"/>
      <c r="D871" s="4"/>
      <c r="E871" s="4"/>
      <c r="F871" s="4"/>
    </row>
    <row r="872" spans="1:6" ht="15.75" x14ac:dyDescent="0.3">
      <c r="A872" s="4"/>
      <c r="B872" s="4"/>
      <c r="C872" s="4"/>
      <c r="D872" s="4"/>
      <c r="E872" s="4"/>
      <c r="F872" s="4"/>
    </row>
    <row r="873" spans="1:6" ht="15.75" x14ac:dyDescent="0.3">
      <c r="A873" s="4"/>
      <c r="B873" s="4"/>
      <c r="C873" s="4"/>
      <c r="D873" s="4"/>
      <c r="E873" s="4"/>
      <c r="F873" s="4"/>
    </row>
    <row r="874" spans="1:6" ht="15.75" x14ac:dyDescent="0.3">
      <c r="A874" s="4"/>
      <c r="B874" s="4"/>
      <c r="C874" s="4"/>
      <c r="D874" s="4"/>
      <c r="E874" s="4"/>
      <c r="F874" s="4"/>
    </row>
    <row r="875" spans="1:6" ht="15.75" x14ac:dyDescent="0.3">
      <c r="A875" s="4"/>
      <c r="B875" s="4"/>
      <c r="C875" s="4"/>
      <c r="D875" s="4"/>
      <c r="E875" s="4"/>
      <c r="F875" s="4"/>
    </row>
    <row r="876" spans="1:6" ht="15.75" x14ac:dyDescent="0.3">
      <c r="A876" s="4"/>
      <c r="B876" s="4"/>
      <c r="C876" s="4"/>
      <c r="D876" s="4"/>
      <c r="E876" s="4"/>
      <c r="F876" s="4"/>
    </row>
    <row r="877" spans="1:6" ht="15.75" x14ac:dyDescent="0.3">
      <c r="A877" s="4"/>
      <c r="B877" s="4"/>
      <c r="C877" s="4"/>
      <c r="D877" s="4"/>
      <c r="E877" s="4"/>
      <c r="F877" s="4"/>
    </row>
    <row r="878" spans="1:6" ht="15.75" x14ac:dyDescent="0.3">
      <c r="A878" s="4"/>
      <c r="B878" s="4"/>
      <c r="C878" s="4"/>
      <c r="D878" s="4"/>
      <c r="E878" s="4"/>
      <c r="F878" s="4"/>
    </row>
    <row r="879" spans="1:6" ht="15.75" x14ac:dyDescent="0.3">
      <c r="A879" s="4"/>
      <c r="B879" s="4"/>
      <c r="C879" s="4"/>
      <c r="D879" s="4"/>
      <c r="E879" s="4"/>
      <c r="F879" s="4"/>
    </row>
    <row r="880" spans="1:6" ht="15.75" x14ac:dyDescent="0.3">
      <c r="A880" s="4"/>
      <c r="B880" s="4"/>
      <c r="C880" s="4"/>
      <c r="D880" s="4"/>
      <c r="E880" s="4"/>
      <c r="F880" s="4"/>
    </row>
    <row r="881" spans="1:6" ht="15.75" x14ac:dyDescent="0.3">
      <c r="A881" s="4"/>
      <c r="B881" s="4"/>
      <c r="C881" s="4"/>
      <c r="D881" s="4"/>
      <c r="E881" s="4"/>
      <c r="F881" s="4"/>
    </row>
    <row r="882" spans="1:6" ht="15.75" x14ac:dyDescent="0.3">
      <c r="A882" s="4"/>
      <c r="B882" s="4"/>
      <c r="C882" s="4"/>
      <c r="D882" s="4"/>
      <c r="E882" s="4"/>
      <c r="F882" s="4"/>
    </row>
    <row r="883" spans="1:6" ht="15.75" x14ac:dyDescent="0.3">
      <c r="A883" s="4"/>
      <c r="B883" s="4"/>
      <c r="C883" s="4"/>
      <c r="D883" s="4"/>
      <c r="E883" s="4"/>
      <c r="F883" s="4"/>
    </row>
    <row r="884" spans="1:6" ht="15.75" x14ac:dyDescent="0.3">
      <c r="A884" s="4"/>
      <c r="B884" s="4"/>
      <c r="C884" s="4"/>
      <c r="D884" s="4"/>
      <c r="E884" s="4"/>
      <c r="F884" s="4"/>
    </row>
    <row r="885" spans="1:6" ht="15.75" x14ac:dyDescent="0.3">
      <c r="A885" s="4"/>
      <c r="B885" s="4"/>
      <c r="C885" s="4"/>
      <c r="D885" s="4"/>
      <c r="E885" s="4"/>
      <c r="F885" s="4"/>
    </row>
    <row r="886" spans="1:6" ht="15.75" x14ac:dyDescent="0.3">
      <c r="A886" s="4"/>
      <c r="B886" s="4"/>
      <c r="C886" s="4"/>
      <c r="D886" s="4"/>
      <c r="E886" s="4"/>
      <c r="F886" s="4"/>
    </row>
    <row r="887" spans="1:6" ht="15.75" x14ac:dyDescent="0.3">
      <c r="A887" s="4"/>
      <c r="B887" s="4"/>
      <c r="C887" s="4"/>
      <c r="D887" s="4"/>
      <c r="E887" s="4"/>
      <c r="F887" s="4"/>
    </row>
    <row r="888" spans="1:6" ht="15.75" x14ac:dyDescent="0.3">
      <c r="A888" s="4"/>
      <c r="B888" s="4"/>
      <c r="C888" s="4"/>
      <c r="D888" s="4"/>
      <c r="E888" s="4"/>
      <c r="F888" s="4"/>
    </row>
    <row r="889" spans="1:6" ht="15.75" x14ac:dyDescent="0.3">
      <c r="A889" s="4"/>
      <c r="B889" s="4"/>
      <c r="C889" s="4"/>
      <c r="D889" s="4"/>
      <c r="E889" s="4"/>
      <c r="F889" s="4"/>
    </row>
    <row r="890" spans="1:6" ht="15.75" x14ac:dyDescent="0.3">
      <c r="A890" s="4"/>
      <c r="B890" s="4"/>
      <c r="C890" s="4"/>
      <c r="D890" s="4"/>
      <c r="E890" s="4"/>
      <c r="F890" s="4"/>
    </row>
    <row r="891" spans="1:6" ht="15.75" x14ac:dyDescent="0.3">
      <c r="A891" s="4"/>
      <c r="B891" s="4"/>
      <c r="C891" s="4"/>
      <c r="D891" s="4"/>
      <c r="E891" s="4"/>
      <c r="F891" s="4"/>
    </row>
    <row r="892" spans="1:6" ht="15.75" x14ac:dyDescent="0.3">
      <c r="A892" s="4"/>
      <c r="B892" s="4"/>
      <c r="C892" s="4"/>
      <c r="D892" s="4"/>
      <c r="E892" s="4"/>
      <c r="F892" s="4"/>
    </row>
    <row r="893" spans="1:6" ht="15.75" x14ac:dyDescent="0.3">
      <c r="A893" s="4"/>
      <c r="B893" s="4"/>
      <c r="C893" s="4"/>
      <c r="D893" s="4"/>
      <c r="E893" s="4"/>
      <c r="F893" s="4"/>
    </row>
    <row r="894" spans="1:6" ht="15.75" x14ac:dyDescent="0.3">
      <c r="A894" s="4"/>
      <c r="B894" s="4"/>
      <c r="C894" s="4"/>
      <c r="D894" s="4"/>
      <c r="E894" s="4"/>
      <c r="F894" s="4"/>
    </row>
    <row r="895" spans="1:6" ht="15.75" x14ac:dyDescent="0.3">
      <c r="A895" s="4"/>
      <c r="B895" s="4"/>
      <c r="C895" s="4"/>
      <c r="D895" s="4"/>
      <c r="E895" s="4"/>
      <c r="F895" s="4"/>
    </row>
    <row r="896" spans="1:6" ht="15.75" x14ac:dyDescent="0.3">
      <c r="A896" s="4"/>
      <c r="B896" s="4"/>
      <c r="C896" s="4"/>
      <c r="D896" s="4"/>
      <c r="E896" s="4"/>
      <c r="F896" s="4"/>
    </row>
    <row r="897" spans="1:6" ht="15.75" x14ac:dyDescent="0.3">
      <c r="A897" s="4"/>
      <c r="B897" s="4"/>
      <c r="C897" s="4"/>
      <c r="D897" s="4"/>
      <c r="E897" s="4"/>
      <c r="F897" s="4"/>
    </row>
    <row r="898" spans="1:6" ht="15.75" x14ac:dyDescent="0.3">
      <c r="A898" s="4"/>
      <c r="B898" s="4"/>
      <c r="C898" s="4"/>
      <c r="D898" s="4"/>
      <c r="E898" s="4"/>
      <c r="F898" s="4"/>
    </row>
    <row r="899" spans="1:6" ht="15.75" x14ac:dyDescent="0.3">
      <c r="A899" s="4"/>
      <c r="B899" s="4"/>
      <c r="C899" s="4"/>
      <c r="D899" s="4"/>
      <c r="E899" s="4"/>
      <c r="F899" s="4"/>
    </row>
    <row r="900" spans="1:6" ht="15.75" x14ac:dyDescent="0.3">
      <c r="A900" s="4"/>
      <c r="B900" s="4"/>
      <c r="C900" s="4"/>
      <c r="D900" s="4"/>
      <c r="E900" s="4"/>
      <c r="F900" s="4"/>
    </row>
    <row r="901" spans="1:6" ht="15.75" x14ac:dyDescent="0.3">
      <c r="A901" s="4"/>
      <c r="B901" s="4"/>
      <c r="C901" s="4"/>
      <c r="D901" s="4"/>
      <c r="E901" s="4"/>
      <c r="F901" s="4"/>
    </row>
    <row r="902" spans="1:6" ht="15.75" x14ac:dyDescent="0.3">
      <c r="A902" s="4"/>
      <c r="B902" s="4"/>
      <c r="C902" s="4"/>
      <c r="D902" s="4"/>
      <c r="E902" s="4"/>
      <c r="F902" s="4"/>
    </row>
    <row r="903" spans="1:6" ht="15.75" x14ac:dyDescent="0.3">
      <c r="A903" s="4"/>
      <c r="B903" s="4"/>
      <c r="C903" s="4"/>
      <c r="D903" s="4"/>
      <c r="E903" s="4"/>
      <c r="F903" s="4"/>
    </row>
    <row r="904" spans="1:6" ht="15.75" x14ac:dyDescent="0.3">
      <c r="A904" s="4"/>
      <c r="B904" s="4"/>
      <c r="C904" s="4"/>
      <c r="D904" s="4"/>
      <c r="E904" s="4"/>
      <c r="F904" s="4"/>
    </row>
    <row r="905" spans="1:6" ht="15.75" x14ac:dyDescent="0.3">
      <c r="A905" s="4"/>
      <c r="B905" s="4"/>
      <c r="C905" s="4"/>
      <c r="D905" s="4"/>
      <c r="E905" s="4"/>
      <c r="F905" s="4"/>
    </row>
    <row r="906" spans="1:6" ht="15.75" x14ac:dyDescent="0.3">
      <c r="A906" s="4"/>
      <c r="B906" s="4"/>
      <c r="C906" s="4"/>
      <c r="D906" s="4"/>
      <c r="E906" s="4"/>
      <c r="F906" s="4"/>
    </row>
    <row r="907" spans="1:6" ht="15.75" x14ac:dyDescent="0.3">
      <c r="A907" s="4"/>
      <c r="B907" s="4"/>
      <c r="C907" s="4"/>
      <c r="D907" s="4"/>
      <c r="E907" s="4"/>
      <c r="F907" s="4"/>
    </row>
    <row r="908" spans="1:6" ht="15.75" x14ac:dyDescent="0.3">
      <c r="A908" s="4"/>
      <c r="B908" s="4"/>
      <c r="C908" s="4"/>
      <c r="D908" s="4"/>
      <c r="E908" s="4"/>
      <c r="F908" s="4"/>
    </row>
    <row r="909" spans="1:6" ht="15.75" x14ac:dyDescent="0.3">
      <c r="A909" s="4"/>
      <c r="B909" s="4"/>
      <c r="C909" s="4"/>
      <c r="D909" s="4"/>
      <c r="E909" s="4"/>
      <c r="F909" s="4"/>
    </row>
    <row r="910" spans="1:6" ht="15.75" x14ac:dyDescent="0.3">
      <c r="A910" s="4"/>
      <c r="B910" s="4"/>
      <c r="C910" s="4"/>
      <c r="D910" s="4"/>
      <c r="E910" s="4"/>
      <c r="F910" s="4"/>
    </row>
    <row r="911" spans="1:6" ht="15.75" x14ac:dyDescent="0.3">
      <c r="A911" s="4"/>
      <c r="B911" s="4"/>
      <c r="C911" s="4"/>
      <c r="D911" s="4"/>
      <c r="E911" s="4"/>
      <c r="F911" s="4"/>
    </row>
    <row r="912" spans="1:6" ht="15.75" x14ac:dyDescent="0.3">
      <c r="A912" s="4"/>
      <c r="B912" s="4"/>
      <c r="C912" s="4"/>
      <c r="D912" s="4"/>
      <c r="E912" s="4"/>
      <c r="F912" s="4"/>
    </row>
    <row r="913" spans="1:6" ht="15.75" x14ac:dyDescent="0.3">
      <c r="A913" s="4"/>
      <c r="B913" s="4"/>
      <c r="C913" s="4"/>
      <c r="D913" s="4"/>
      <c r="E913" s="4"/>
      <c r="F913" s="4"/>
    </row>
    <row r="914" spans="1:6" ht="15.75" x14ac:dyDescent="0.3">
      <c r="A914" s="4"/>
      <c r="B914" s="4"/>
      <c r="C914" s="4"/>
      <c r="D914" s="4"/>
      <c r="E914" s="4"/>
      <c r="F914" s="4"/>
    </row>
    <row r="915" spans="1:6" ht="15.75" x14ac:dyDescent="0.3">
      <c r="A915" s="4"/>
      <c r="B915" s="4"/>
      <c r="C915" s="4"/>
      <c r="D915" s="4"/>
      <c r="E915" s="4"/>
      <c r="F915" s="4"/>
    </row>
    <row r="916" spans="1:6" ht="15.75" x14ac:dyDescent="0.3">
      <c r="A916" s="4"/>
      <c r="B916" s="4"/>
      <c r="C916" s="4"/>
      <c r="D916" s="4"/>
      <c r="E916" s="4"/>
      <c r="F916" s="4"/>
    </row>
    <row r="917" spans="1:6" ht="15.75" x14ac:dyDescent="0.3">
      <c r="A917" s="4"/>
      <c r="B917" s="4"/>
      <c r="C917" s="4"/>
      <c r="D917" s="4"/>
      <c r="E917" s="4"/>
      <c r="F917" s="4"/>
    </row>
    <row r="918" spans="1:6" ht="15.75" x14ac:dyDescent="0.3">
      <c r="A918" s="4"/>
      <c r="B918" s="4"/>
      <c r="C918" s="4"/>
      <c r="D918" s="4"/>
      <c r="E918" s="4"/>
      <c r="F918" s="4"/>
    </row>
    <row r="919" spans="1:6" ht="15.75" x14ac:dyDescent="0.3">
      <c r="A919" s="4"/>
      <c r="B919" s="4"/>
      <c r="C919" s="4"/>
      <c r="D919" s="4"/>
      <c r="E919" s="4"/>
      <c r="F919" s="4"/>
    </row>
    <row r="920" spans="1:6" ht="15.75" x14ac:dyDescent="0.3">
      <c r="A920" s="4"/>
      <c r="B920" s="4"/>
      <c r="C920" s="4"/>
      <c r="D920" s="4"/>
      <c r="E920" s="4"/>
      <c r="F920" s="4"/>
    </row>
    <row r="921" spans="1:6" ht="15.75" x14ac:dyDescent="0.3">
      <c r="A921" s="4"/>
      <c r="B921" s="4"/>
      <c r="C921" s="4"/>
      <c r="D921" s="4"/>
      <c r="E921" s="4"/>
      <c r="F921" s="4"/>
    </row>
    <row r="922" spans="1:6" ht="15.75" x14ac:dyDescent="0.3">
      <c r="A922" s="4"/>
      <c r="B922" s="4"/>
      <c r="C922" s="4"/>
      <c r="D922" s="4"/>
      <c r="E922" s="4"/>
      <c r="F922" s="4"/>
    </row>
    <row r="923" spans="1:6" ht="15.75" x14ac:dyDescent="0.3">
      <c r="A923" s="4"/>
      <c r="B923" s="4"/>
      <c r="C923" s="4"/>
      <c r="D923" s="4"/>
      <c r="E923" s="4"/>
      <c r="F923" s="4"/>
    </row>
    <row r="924" spans="1:6" ht="15.75" x14ac:dyDescent="0.3">
      <c r="A924" s="4"/>
      <c r="B924" s="4"/>
      <c r="C924" s="4"/>
      <c r="D924" s="4"/>
      <c r="E924" s="4"/>
      <c r="F924" s="4"/>
    </row>
    <row r="925" spans="1:6" ht="15.75" x14ac:dyDescent="0.3">
      <c r="A925" s="4"/>
      <c r="B925" s="4"/>
      <c r="C925" s="4"/>
      <c r="D925" s="4"/>
      <c r="E925" s="4"/>
      <c r="F925" s="4"/>
    </row>
    <row r="926" spans="1:6" ht="15.75" x14ac:dyDescent="0.3">
      <c r="A926" s="4"/>
      <c r="B926" s="4"/>
      <c r="C926" s="4"/>
      <c r="D926" s="4"/>
      <c r="E926" s="4"/>
      <c r="F926" s="4"/>
    </row>
    <row r="927" spans="1:6" ht="15.75" x14ac:dyDescent="0.3">
      <c r="A927" s="4"/>
      <c r="B927" s="4"/>
      <c r="C927" s="4"/>
      <c r="D927" s="4"/>
      <c r="E927" s="4"/>
      <c r="F927" s="4"/>
    </row>
    <row r="928" spans="1:6" ht="15.75" x14ac:dyDescent="0.3">
      <c r="A928" s="4"/>
      <c r="B928" s="4"/>
      <c r="C928" s="4"/>
      <c r="D928" s="4"/>
      <c r="E928" s="4"/>
      <c r="F928" s="4"/>
    </row>
    <row r="929" spans="1:6" ht="15.75" x14ac:dyDescent="0.3">
      <c r="A929" s="4"/>
      <c r="B929" s="4"/>
      <c r="C929" s="4"/>
      <c r="D929" s="4"/>
      <c r="E929" s="4"/>
      <c r="F929" s="4"/>
    </row>
    <row r="930" spans="1:6" ht="15.75" x14ac:dyDescent="0.3">
      <c r="A930" s="4"/>
      <c r="B930" s="4"/>
      <c r="C930" s="4"/>
      <c r="D930" s="4"/>
      <c r="E930" s="4"/>
      <c r="F930" s="4"/>
    </row>
    <row r="931" spans="1:6" ht="15.75" x14ac:dyDescent="0.3">
      <c r="A931" s="4"/>
      <c r="B931" s="4"/>
      <c r="C931" s="4"/>
      <c r="D931" s="4"/>
      <c r="E931" s="4"/>
      <c r="F931" s="4"/>
    </row>
    <row r="932" spans="1:6" ht="15.75" x14ac:dyDescent="0.3">
      <c r="A932" s="4"/>
      <c r="B932" s="4"/>
      <c r="C932" s="4"/>
      <c r="D932" s="4"/>
      <c r="E932" s="4"/>
      <c r="F932" s="4"/>
    </row>
    <row r="933" spans="1:6" ht="15.75" x14ac:dyDescent="0.3">
      <c r="A933" s="4"/>
      <c r="B933" s="4"/>
      <c r="C933" s="4"/>
      <c r="D933" s="4"/>
      <c r="E933" s="4"/>
      <c r="F933" s="4"/>
    </row>
    <row r="934" spans="1:6" ht="15.75" x14ac:dyDescent="0.3">
      <c r="A934" s="4"/>
      <c r="B934" s="4"/>
      <c r="C934" s="4"/>
      <c r="D934" s="4"/>
      <c r="E934" s="4"/>
      <c r="F934" s="4"/>
    </row>
    <row r="935" spans="1:6" ht="15.75" x14ac:dyDescent="0.3">
      <c r="A935" s="4"/>
      <c r="B935" s="4"/>
      <c r="C935" s="4"/>
      <c r="D935" s="4"/>
      <c r="E935" s="4"/>
      <c r="F935" s="4"/>
    </row>
    <row r="936" spans="1:6" ht="15.75" x14ac:dyDescent="0.3">
      <c r="A936" s="4"/>
      <c r="B936" s="4"/>
      <c r="C936" s="4"/>
      <c r="D936" s="4"/>
      <c r="E936" s="4"/>
      <c r="F936" s="4"/>
    </row>
    <row r="937" spans="1:6" ht="15.75" x14ac:dyDescent="0.3">
      <c r="A937" s="4"/>
      <c r="B937" s="4"/>
      <c r="C937" s="4"/>
      <c r="D937" s="4"/>
      <c r="E937" s="4"/>
      <c r="F937" s="4"/>
    </row>
    <row r="938" spans="1:6" ht="15.75" x14ac:dyDescent="0.3">
      <c r="A938" s="4"/>
      <c r="B938" s="4"/>
      <c r="C938" s="4"/>
      <c r="D938" s="4"/>
      <c r="E938" s="4"/>
      <c r="F938" s="4"/>
    </row>
    <row r="939" spans="1:6" ht="15.75" x14ac:dyDescent="0.3">
      <c r="A939" s="4"/>
      <c r="B939" s="4"/>
      <c r="C939" s="4"/>
      <c r="D939" s="4"/>
      <c r="E939" s="4"/>
      <c r="F939" s="4"/>
    </row>
    <row r="940" spans="1:6" ht="15.75" x14ac:dyDescent="0.3">
      <c r="A940" s="4"/>
      <c r="B940" s="4"/>
      <c r="C940" s="4"/>
      <c r="D940" s="4"/>
      <c r="E940" s="4"/>
      <c r="F940" s="4"/>
    </row>
    <row r="941" spans="1:6" ht="15.75" x14ac:dyDescent="0.3">
      <c r="A941" s="4"/>
      <c r="B941" s="4"/>
      <c r="C941" s="4"/>
      <c r="D941" s="4"/>
      <c r="E941" s="4"/>
      <c r="F941" s="4"/>
    </row>
    <row r="942" spans="1:6" ht="15.75" x14ac:dyDescent="0.3">
      <c r="A942" s="4"/>
      <c r="B942" s="4"/>
      <c r="C942" s="4"/>
      <c r="D942" s="4"/>
      <c r="E942" s="4"/>
      <c r="F942" s="4"/>
    </row>
    <row r="943" spans="1:6" ht="15.75" x14ac:dyDescent="0.3">
      <c r="A943" s="4"/>
      <c r="B943" s="4"/>
      <c r="C943" s="4"/>
      <c r="D943" s="4"/>
      <c r="E943" s="4"/>
      <c r="F943" s="4"/>
    </row>
    <row r="944" spans="1:6" ht="15.75" x14ac:dyDescent="0.3">
      <c r="A944" s="4"/>
      <c r="B944" s="4"/>
      <c r="C944" s="4"/>
      <c r="D944" s="4"/>
      <c r="E944" s="4"/>
      <c r="F944" s="4"/>
    </row>
    <row r="945" spans="1:6" ht="15.75" x14ac:dyDescent="0.3">
      <c r="A945" s="4"/>
      <c r="B945" s="4"/>
      <c r="C945" s="4"/>
      <c r="D945" s="4"/>
      <c r="E945" s="4"/>
      <c r="F945" s="4"/>
    </row>
    <row r="946" spans="1:6" ht="15.75" x14ac:dyDescent="0.3">
      <c r="A946" s="4"/>
      <c r="B946" s="4"/>
      <c r="C946" s="4"/>
      <c r="D946" s="4"/>
      <c r="E946" s="4"/>
      <c r="F946" s="4"/>
    </row>
    <row r="947" spans="1:6" ht="15.75" x14ac:dyDescent="0.3">
      <c r="A947" s="4"/>
      <c r="B947" s="4"/>
      <c r="C947" s="4"/>
      <c r="D947" s="4"/>
      <c r="E947" s="4"/>
      <c r="F947" s="4"/>
    </row>
    <row r="948" spans="1:6" ht="15.75" x14ac:dyDescent="0.3">
      <c r="A948" s="4"/>
      <c r="B948" s="4"/>
      <c r="C948" s="4"/>
      <c r="D948" s="4"/>
      <c r="E948" s="4"/>
      <c r="F948" s="4"/>
    </row>
    <row r="949" spans="1:6" ht="15.75" x14ac:dyDescent="0.3">
      <c r="A949" s="4"/>
      <c r="B949" s="4"/>
      <c r="C949" s="4"/>
      <c r="D949" s="4"/>
      <c r="E949" s="4"/>
      <c r="F949" s="4"/>
    </row>
    <row r="950" spans="1:6" ht="15.75" x14ac:dyDescent="0.3">
      <c r="A950" s="4"/>
      <c r="B950" s="4"/>
      <c r="C950" s="4"/>
      <c r="D950" s="4"/>
      <c r="E950" s="4"/>
      <c r="F950" s="4"/>
    </row>
    <row r="951" spans="1:6" ht="15.75" x14ac:dyDescent="0.3">
      <c r="A951" s="4"/>
      <c r="B951" s="4"/>
      <c r="C951" s="4"/>
      <c r="D951" s="4"/>
      <c r="E951" s="4"/>
      <c r="F951" s="4"/>
    </row>
    <row r="952" spans="1:6" ht="15.75" x14ac:dyDescent="0.3">
      <c r="A952" s="4"/>
      <c r="B952" s="4"/>
      <c r="C952" s="4"/>
      <c r="D952" s="4"/>
      <c r="E952" s="4"/>
      <c r="F952" s="4"/>
    </row>
    <row r="953" spans="1:6" ht="15.75" x14ac:dyDescent="0.3">
      <c r="A953" s="4"/>
      <c r="B953" s="4"/>
      <c r="C953" s="4"/>
      <c r="D953" s="4"/>
      <c r="E953" s="4"/>
      <c r="F953" s="4"/>
    </row>
    <row r="954" spans="1:6" ht="15.75" x14ac:dyDescent="0.3">
      <c r="A954" s="4"/>
      <c r="B954" s="4"/>
      <c r="C954" s="4"/>
      <c r="D954" s="4"/>
      <c r="E954" s="4"/>
      <c r="F954" s="4"/>
    </row>
    <row r="955" spans="1:6" ht="15.75" x14ac:dyDescent="0.3">
      <c r="A955" s="4"/>
      <c r="B955" s="4"/>
      <c r="C955" s="4"/>
      <c r="D955" s="4"/>
      <c r="E955" s="4"/>
      <c r="F955" s="4"/>
    </row>
    <row r="956" spans="1:6" ht="15.75" x14ac:dyDescent="0.3">
      <c r="A956" s="4"/>
      <c r="B956" s="4"/>
      <c r="C956" s="4"/>
      <c r="D956" s="4"/>
      <c r="E956" s="4"/>
      <c r="F956" s="4"/>
    </row>
    <row r="957" spans="1:6" ht="15.75" x14ac:dyDescent="0.3">
      <c r="A957" s="4"/>
      <c r="B957" s="4"/>
      <c r="C957" s="4"/>
      <c r="D957" s="4"/>
      <c r="E957" s="4"/>
      <c r="F957" s="4"/>
    </row>
    <row r="958" spans="1:6" ht="15.75" x14ac:dyDescent="0.3">
      <c r="A958" s="4"/>
      <c r="B958" s="4"/>
      <c r="C958" s="4"/>
      <c r="D958" s="4"/>
      <c r="E958" s="4"/>
      <c r="F958" s="4"/>
    </row>
    <row r="959" spans="1:6" ht="15.75" x14ac:dyDescent="0.3">
      <c r="A959" s="4"/>
      <c r="B959" s="4"/>
      <c r="C959" s="4"/>
      <c r="D959" s="4"/>
      <c r="E959" s="4"/>
      <c r="F959" s="4"/>
    </row>
    <row r="960" spans="1:6" ht="15.75" x14ac:dyDescent="0.3">
      <c r="A960" s="4"/>
      <c r="B960" s="4"/>
      <c r="C960" s="4"/>
      <c r="D960" s="4"/>
      <c r="E960" s="4"/>
      <c r="F960" s="4"/>
    </row>
    <row r="961" spans="1:6" ht="15.75" x14ac:dyDescent="0.3">
      <c r="A961" s="4"/>
      <c r="B961" s="4"/>
      <c r="C961" s="4"/>
      <c r="D961" s="4"/>
      <c r="E961" s="4"/>
      <c r="F961" s="4"/>
    </row>
    <row r="962" spans="1:6" ht="15.75" x14ac:dyDescent="0.3">
      <c r="A962" s="4"/>
      <c r="B962" s="4"/>
      <c r="C962" s="4"/>
      <c r="D962" s="4"/>
      <c r="E962" s="4"/>
      <c r="F962" s="4"/>
    </row>
    <row r="963" spans="1:6" ht="15.75" x14ac:dyDescent="0.3">
      <c r="A963" s="4"/>
      <c r="B963" s="4"/>
      <c r="C963" s="4"/>
      <c r="D963" s="4"/>
      <c r="E963" s="4"/>
      <c r="F963" s="4"/>
    </row>
    <row r="964" spans="1:6" ht="15.75" x14ac:dyDescent="0.3">
      <c r="A964" s="4"/>
      <c r="B964" s="4"/>
      <c r="C964" s="4"/>
      <c r="D964" s="4"/>
      <c r="E964" s="4"/>
      <c r="F964" s="4"/>
    </row>
    <row r="965" spans="1:6" ht="15.75" x14ac:dyDescent="0.3">
      <c r="A965" s="4"/>
      <c r="B965" s="4"/>
      <c r="C965" s="4"/>
      <c r="D965" s="4"/>
      <c r="E965" s="4"/>
      <c r="F965" s="4"/>
    </row>
    <row r="966" spans="1:6" ht="15.75" x14ac:dyDescent="0.3">
      <c r="A966" s="4"/>
      <c r="B966" s="4"/>
      <c r="C966" s="4"/>
      <c r="D966" s="4"/>
      <c r="E966" s="4"/>
      <c r="F966" s="4"/>
    </row>
    <row r="967" spans="1:6" ht="15.75" x14ac:dyDescent="0.3">
      <c r="A967" s="4"/>
      <c r="B967" s="4"/>
      <c r="C967" s="4"/>
      <c r="D967" s="4"/>
      <c r="E967" s="4"/>
      <c r="F967" s="4"/>
    </row>
    <row r="968" spans="1:6" ht="15.75" x14ac:dyDescent="0.3">
      <c r="A968" s="4"/>
      <c r="B968" s="4"/>
      <c r="C968" s="4"/>
      <c r="D968" s="4"/>
      <c r="E968" s="4"/>
      <c r="F968" s="4"/>
    </row>
    <row r="969" spans="1:6" ht="15.75" x14ac:dyDescent="0.3">
      <c r="A969" s="4"/>
      <c r="B969" s="4"/>
      <c r="C969" s="4"/>
      <c r="D969" s="4"/>
      <c r="E969" s="4"/>
      <c r="F969" s="4"/>
    </row>
    <row r="970" spans="1:6" ht="15.75" x14ac:dyDescent="0.3">
      <c r="A970" s="4"/>
      <c r="B970" s="4"/>
      <c r="C970" s="4"/>
      <c r="D970" s="4"/>
      <c r="E970" s="4"/>
      <c r="F970" s="4"/>
    </row>
    <row r="971" spans="1:6" ht="15.75" x14ac:dyDescent="0.3">
      <c r="A971" s="4"/>
      <c r="B971" s="4"/>
      <c r="C971" s="4"/>
      <c r="D971" s="4"/>
      <c r="E971" s="4"/>
      <c r="F971" s="4"/>
    </row>
    <row r="972" spans="1:6" ht="15.75" x14ac:dyDescent="0.3">
      <c r="A972" s="4"/>
      <c r="B972" s="4"/>
      <c r="C972" s="4"/>
      <c r="D972" s="4"/>
      <c r="E972" s="4"/>
      <c r="F972" s="4"/>
    </row>
    <row r="973" spans="1:6" ht="15.75" x14ac:dyDescent="0.3">
      <c r="A973" s="4"/>
      <c r="B973" s="4"/>
      <c r="C973" s="4"/>
      <c r="D973" s="4"/>
      <c r="E973" s="4"/>
      <c r="F973" s="4"/>
    </row>
    <row r="974" spans="1:6" ht="15.75" x14ac:dyDescent="0.3">
      <c r="A974" s="4"/>
      <c r="B974" s="4"/>
      <c r="C974" s="4"/>
      <c r="D974" s="4"/>
      <c r="E974" s="4"/>
      <c r="F974" s="4"/>
    </row>
    <row r="975" spans="1:6" ht="15.75" x14ac:dyDescent="0.3">
      <c r="A975" s="4"/>
      <c r="B975" s="4"/>
      <c r="C975" s="4"/>
      <c r="D975" s="4"/>
      <c r="E975" s="4"/>
      <c r="F975" s="4"/>
    </row>
    <row r="976" spans="1:6" ht="15.75" x14ac:dyDescent="0.3">
      <c r="A976" s="4"/>
      <c r="B976" s="4"/>
      <c r="C976" s="4"/>
      <c r="D976" s="4"/>
      <c r="E976" s="4"/>
      <c r="F976" s="4"/>
    </row>
    <row r="977" spans="1:6" ht="15.75" x14ac:dyDescent="0.3">
      <c r="A977" s="4"/>
      <c r="B977" s="4"/>
      <c r="C977" s="4"/>
      <c r="D977" s="4"/>
      <c r="E977" s="4"/>
      <c r="F977" s="4"/>
    </row>
    <row r="978" spans="1:6" ht="15.75" x14ac:dyDescent="0.3">
      <c r="A978" s="4"/>
      <c r="B978" s="4"/>
      <c r="C978" s="4"/>
      <c r="D978" s="4"/>
      <c r="E978" s="4"/>
      <c r="F978" s="4"/>
    </row>
    <row r="979" spans="1:6" ht="15.75" x14ac:dyDescent="0.3">
      <c r="A979" s="4"/>
      <c r="B979" s="4"/>
      <c r="C979" s="4"/>
      <c r="D979" s="4"/>
      <c r="E979" s="4"/>
      <c r="F979" s="4"/>
    </row>
    <row r="980" spans="1:6" ht="15.75" x14ac:dyDescent="0.3">
      <c r="A980" s="4"/>
      <c r="B980" s="4"/>
      <c r="C980" s="4"/>
      <c r="D980" s="4"/>
      <c r="E980" s="4"/>
      <c r="F980" s="4"/>
    </row>
    <row r="981" spans="1:6" ht="15.75" x14ac:dyDescent="0.3">
      <c r="A981" s="4"/>
      <c r="B981" s="4"/>
      <c r="C981" s="4"/>
      <c r="D981" s="4"/>
      <c r="E981" s="4"/>
      <c r="F981" s="4"/>
    </row>
    <row r="982" spans="1:6" ht="15.75" x14ac:dyDescent="0.3">
      <c r="A982" s="4"/>
      <c r="B982" s="4"/>
      <c r="C982" s="4"/>
      <c r="D982" s="4"/>
      <c r="E982" s="4"/>
      <c r="F982" s="4"/>
    </row>
    <row r="983" spans="1:6" ht="15.75" x14ac:dyDescent="0.3">
      <c r="A983" s="4"/>
      <c r="B983" s="4"/>
      <c r="C983" s="4"/>
      <c r="D983" s="4"/>
      <c r="E983" s="4"/>
      <c r="F983" s="4"/>
    </row>
    <row r="984" spans="1:6" ht="15.75" x14ac:dyDescent="0.3">
      <c r="A984" s="4"/>
      <c r="B984" s="4"/>
      <c r="C984" s="4"/>
      <c r="D984" s="4"/>
      <c r="E984" s="4"/>
      <c r="F984" s="4"/>
    </row>
    <row r="985" spans="1:6" ht="15.75" x14ac:dyDescent="0.3">
      <c r="A985" s="4"/>
      <c r="B985" s="4"/>
      <c r="C985" s="4"/>
      <c r="D985" s="4"/>
      <c r="E985" s="4"/>
      <c r="F985" s="4"/>
    </row>
    <row r="986" spans="1:6" ht="15.75" x14ac:dyDescent="0.3">
      <c r="A986" s="4"/>
      <c r="B986" s="4"/>
      <c r="C986" s="4"/>
      <c r="D986" s="4"/>
      <c r="E986" s="4"/>
      <c r="F986" s="4"/>
    </row>
    <row r="987" spans="1:6" ht="15.75" x14ac:dyDescent="0.3">
      <c r="A987" s="4"/>
      <c r="B987" s="4"/>
      <c r="C987" s="4"/>
      <c r="D987" s="4"/>
      <c r="E987" s="4"/>
      <c r="F987" s="4"/>
    </row>
    <row r="988" spans="1:6" ht="15.75" x14ac:dyDescent="0.3">
      <c r="A988" s="4"/>
      <c r="B988" s="4"/>
      <c r="C988" s="4"/>
      <c r="D988" s="4"/>
      <c r="E988" s="4"/>
      <c r="F988" s="4"/>
    </row>
    <row r="989" spans="1:6" ht="15.75" x14ac:dyDescent="0.3">
      <c r="A989" s="4"/>
      <c r="B989" s="4"/>
      <c r="C989" s="4"/>
      <c r="D989" s="4"/>
      <c r="E989" s="4"/>
      <c r="F989" s="4"/>
    </row>
    <row r="990" spans="1:6" ht="15.75" x14ac:dyDescent="0.3">
      <c r="A990" s="4"/>
      <c r="B990" s="4"/>
      <c r="C990" s="4"/>
      <c r="D990" s="4"/>
      <c r="E990" s="4"/>
      <c r="F990" s="4"/>
    </row>
    <row r="991" spans="1:6" ht="15.75" x14ac:dyDescent="0.3">
      <c r="A991" s="4"/>
      <c r="B991" s="4"/>
      <c r="C991" s="4"/>
      <c r="D991" s="4"/>
      <c r="E991" s="4"/>
      <c r="F991" s="4"/>
    </row>
    <row r="992" spans="1:6" ht="15.75" x14ac:dyDescent="0.3">
      <c r="A992" s="4"/>
      <c r="B992" s="4"/>
      <c r="C992" s="4"/>
      <c r="D992" s="4"/>
      <c r="E992" s="4"/>
      <c r="F992" s="4"/>
    </row>
    <row r="993" spans="1:6" ht="15.75" x14ac:dyDescent="0.3">
      <c r="A993" s="4"/>
      <c r="B993" s="4"/>
      <c r="C993" s="4"/>
      <c r="D993" s="4"/>
      <c r="E993" s="4"/>
      <c r="F993" s="4"/>
    </row>
    <row r="994" spans="1:6" ht="15.75" x14ac:dyDescent="0.3">
      <c r="A994" s="4"/>
      <c r="B994" s="4"/>
      <c r="C994" s="4"/>
      <c r="D994" s="4"/>
      <c r="E994" s="4"/>
      <c r="F994" s="4"/>
    </row>
    <row r="995" spans="1:6" ht="15.75" x14ac:dyDescent="0.3">
      <c r="A995" s="4"/>
      <c r="B995" s="4"/>
      <c r="C995" s="4"/>
      <c r="D995" s="4"/>
      <c r="E995" s="4"/>
      <c r="F995" s="4"/>
    </row>
    <row r="996" spans="1:6" ht="15.75" x14ac:dyDescent="0.3">
      <c r="A996" s="4"/>
      <c r="B996" s="4"/>
      <c r="C996" s="4"/>
      <c r="D996" s="4"/>
      <c r="E996" s="4"/>
      <c r="F996" s="4"/>
    </row>
    <row r="997" spans="1:6" ht="15.75" x14ac:dyDescent="0.3">
      <c r="A997" s="4"/>
      <c r="B997" s="4"/>
      <c r="C997" s="4"/>
      <c r="D997" s="4"/>
      <c r="E997" s="4"/>
      <c r="F997" s="4"/>
    </row>
    <row r="998" spans="1:6" ht="15.75" x14ac:dyDescent="0.3">
      <c r="A998" s="4"/>
      <c r="B998" s="4"/>
      <c r="C998" s="4"/>
      <c r="D998" s="4"/>
      <c r="E998" s="4"/>
      <c r="F998" s="4"/>
    </row>
    <row r="999" spans="1:6" ht="15.75" x14ac:dyDescent="0.3">
      <c r="A999" s="4"/>
      <c r="B999" s="4"/>
      <c r="C999" s="4"/>
      <c r="D999" s="4"/>
      <c r="E999" s="4"/>
      <c r="F999" s="4"/>
    </row>
    <row r="1000" spans="1:6" ht="15.75" x14ac:dyDescent="0.3">
      <c r="A1000" s="4"/>
      <c r="B1000" s="4"/>
      <c r="C1000" s="4"/>
      <c r="D1000" s="4"/>
      <c r="E1000" s="4"/>
      <c r="F1000" s="4"/>
    </row>
    <row r="1001" spans="1:6" ht="15.75" x14ac:dyDescent="0.3">
      <c r="A1001" s="4"/>
      <c r="B1001" s="4"/>
      <c r="C1001" s="4"/>
      <c r="D1001" s="4"/>
      <c r="E1001" s="4"/>
      <c r="F1001" s="4"/>
    </row>
    <row r="1002" spans="1:6" ht="15.75" x14ac:dyDescent="0.3">
      <c r="A1002" s="4"/>
      <c r="B1002" s="4"/>
      <c r="C1002" s="4"/>
      <c r="D1002" s="4"/>
      <c r="E1002" s="4"/>
      <c r="F1002" s="4"/>
    </row>
    <row r="1003" spans="1:6" ht="15.75" x14ac:dyDescent="0.3">
      <c r="A1003" s="4"/>
      <c r="B1003" s="4"/>
      <c r="C1003" s="4"/>
      <c r="D1003" s="4"/>
      <c r="E1003" s="4"/>
      <c r="F1003" s="4"/>
    </row>
    <row r="1004" spans="1:6" ht="15.75" x14ac:dyDescent="0.3">
      <c r="A1004" s="4"/>
      <c r="B1004" s="4"/>
      <c r="C1004" s="4"/>
      <c r="D1004" s="4"/>
      <c r="E1004" s="4"/>
      <c r="F1004" s="4"/>
    </row>
    <row r="1005" spans="1:6" ht="15.75" x14ac:dyDescent="0.3">
      <c r="A1005" s="4"/>
      <c r="B1005" s="4"/>
      <c r="C1005" s="4"/>
      <c r="D1005" s="4"/>
      <c r="E1005" s="4"/>
      <c r="F1005" s="4"/>
    </row>
    <row r="1006" spans="1:6" ht="15.75" x14ac:dyDescent="0.3">
      <c r="A1006" s="4"/>
      <c r="B1006" s="4"/>
      <c r="C1006" s="4"/>
      <c r="D1006" s="4"/>
      <c r="E1006" s="4"/>
      <c r="F1006" s="4"/>
    </row>
    <row r="1007" spans="1:6" ht="15.75" x14ac:dyDescent="0.3">
      <c r="A1007" s="4"/>
      <c r="B1007" s="4"/>
      <c r="C1007" s="4"/>
      <c r="D1007" s="4"/>
      <c r="E1007" s="4"/>
      <c r="F1007" s="4"/>
    </row>
    <row r="1008" spans="1:6" ht="15.75" x14ac:dyDescent="0.3">
      <c r="A1008" s="4"/>
      <c r="B1008" s="4"/>
      <c r="C1008" s="4"/>
      <c r="D1008" s="4"/>
      <c r="E1008" s="4"/>
      <c r="F1008" s="4"/>
    </row>
    <row r="1009" spans="1:6" ht="15.75" x14ac:dyDescent="0.3">
      <c r="A1009" s="4"/>
      <c r="B1009" s="4"/>
      <c r="C1009" s="4"/>
      <c r="D1009" s="4"/>
      <c r="E1009" s="4"/>
      <c r="F1009" s="4"/>
    </row>
    <row r="1010" spans="1:6" ht="15.75" x14ac:dyDescent="0.3">
      <c r="A1010" s="4"/>
      <c r="B1010" s="4"/>
      <c r="C1010" s="4"/>
      <c r="D1010" s="4"/>
      <c r="E1010" s="4"/>
      <c r="F1010" s="4"/>
    </row>
    <row r="1011" spans="1:6" ht="15.75" x14ac:dyDescent="0.3">
      <c r="A1011" s="4"/>
      <c r="B1011" s="4"/>
      <c r="C1011" s="4"/>
      <c r="D1011" s="4"/>
      <c r="E1011" s="4"/>
      <c r="F1011" s="4"/>
    </row>
    <row r="1012" spans="1:6" ht="15.75" x14ac:dyDescent="0.3">
      <c r="A1012" s="4"/>
      <c r="B1012" s="4"/>
      <c r="C1012" s="4"/>
      <c r="D1012" s="4"/>
      <c r="E1012" s="4"/>
      <c r="F1012" s="4"/>
    </row>
    <row r="1013" spans="1:6" ht="15.75" x14ac:dyDescent="0.3">
      <c r="A1013" s="4"/>
      <c r="B1013" s="4"/>
      <c r="C1013" s="4"/>
      <c r="D1013" s="4"/>
      <c r="E1013" s="4"/>
      <c r="F1013" s="4"/>
    </row>
    <row r="1014" spans="1:6" ht="15.75" x14ac:dyDescent="0.3">
      <c r="A1014" s="4"/>
      <c r="B1014" s="4"/>
      <c r="C1014" s="4"/>
      <c r="D1014" s="4"/>
      <c r="E1014" s="4"/>
      <c r="F1014" s="4"/>
    </row>
    <row r="1015" spans="1:6" ht="15.75" x14ac:dyDescent="0.3">
      <c r="A1015" s="4"/>
      <c r="B1015" s="4"/>
      <c r="C1015" s="4"/>
      <c r="D1015" s="4"/>
      <c r="E1015" s="4"/>
      <c r="F1015" s="4"/>
    </row>
    <row r="1016" spans="1:6" ht="15.75" x14ac:dyDescent="0.3">
      <c r="A1016" s="4"/>
      <c r="B1016" s="4"/>
      <c r="C1016" s="4"/>
      <c r="D1016" s="4"/>
      <c r="E1016" s="4"/>
      <c r="F1016" s="4"/>
    </row>
    <row r="1017" spans="1:6" ht="15.75" x14ac:dyDescent="0.3">
      <c r="A1017" s="4"/>
      <c r="B1017" s="4"/>
      <c r="C1017" s="4"/>
      <c r="D1017" s="4"/>
      <c r="E1017" s="4"/>
      <c r="F1017" s="4"/>
    </row>
    <row r="1018" spans="1:6" ht="15.75" x14ac:dyDescent="0.3">
      <c r="A1018" s="4"/>
      <c r="B1018" s="4"/>
      <c r="C1018" s="4"/>
      <c r="D1018" s="4"/>
      <c r="E1018" s="4"/>
      <c r="F1018" s="4"/>
    </row>
    <row r="1019" spans="1:6" ht="15.75" x14ac:dyDescent="0.3">
      <c r="A1019" s="4"/>
      <c r="B1019" s="4"/>
      <c r="C1019" s="4"/>
      <c r="D1019" s="4"/>
      <c r="E1019" s="4"/>
      <c r="F1019" s="4"/>
    </row>
    <row r="1020" spans="1:6" ht="15.75" x14ac:dyDescent="0.3">
      <c r="A1020" s="4"/>
      <c r="B1020" s="4"/>
      <c r="C1020" s="4"/>
      <c r="D1020" s="4"/>
      <c r="E1020" s="4"/>
      <c r="F1020" s="4"/>
    </row>
    <row r="1021" spans="1:6" ht="15.75" x14ac:dyDescent="0.3">
      <c r="A1021" s="4"/>
      <c r="B1021" s="4"/>
      <c r="C1021" s="4"/>
      <c r="D1021" s="4"/>
      <c r="E1021" s="4"/>
      <c r="F1021" s="4"/>
    </row>
    <row r="1022" spans="1:6" ht="15.75" x14ac:dyDescent="0.3">
      <c r="A1022" s="4"/>
      <c r="B1022" s="4"/>
      <c r="C1022" s="4"/>
      <c r="D1022" s="4"/>
      <c r="E1022" s="4"/>
      <c r="F1022" s="4"/>
    </row>
    <row r="1023" spans="1:6" ht="15.75" x14ac:dyDescent="0.3">
      <c r="A1023" s="4"/>
      <c r="B1023" s="4"/>
      <c r="C1023" s="4"/>
      <c r="D1023" s="4"/>
      <c r="E1023" s="4"/>
      <c r="F1023" s="4"/>
    </row>
    <row r="1024" spans="1:6" ht="15.75" x14ac:dyDescent="0.3">
      <c r="A1024" s="4"/>
      <c r="B1024" s="4"/>
      <c r="C1024" s="4"/>
      <c r="D1024" s="4"/>
      <c r="E1024" s="4"/>
      <c r="F1024" s="4"/>
    </row>
    <row r="1025" spans="1:6" ht="15.75" x14ac:dyDescent="0.3">
      <c r="A1025" s="4"/>
      <c r="B1025" s="4"/>
      <c r="C1025" s="4"/>
      <c r="D1025" s="4"/>
      <c r="E1025" s="4"/>
      <c r="F1025" s="4"/>
    </row>
    <row r="1026" spans="1:6" ht="15.75" x14ac:dyDescent="0.3">
      <c r="A1026" s="4"/>
      <c r="B1026" s="4"/>
      <c r="C1026" s="4"/>
      <c r="D1026" s="4"/>
      <c r="E1026" s="4"/>
      <c r="F1026" s="4"/>
    </row>
    <row r="1027" spans="1:6" ht="15.75" x14ac:dyDescent="0.3">
      <c r="A1027" s="4"/>
      <c r="B1027" s="4"/>
      <c r="C1027" s="4"/>
      <c r="D1027" s="4"/>
      <c r="E1027" s="4"/>
      <c r="F1027" s="4"/>
    </row>
    <row r="1028" spans="1:6" ht="15.75" x14ac:dyDescent="0.3">
      <c r="A1028" s="4"/>
      <c r="B1028" s="4"/>
      <c r="C1028" s="4"/>
      <c r="D1028" s="4"/>
      <c r="E1028" s="4"/>
      <c r="F1028" s="4"/>
    </row>
    <row r="1029" spans="1:6" ht="15.75" x14ac:dyDescent="0.3">
      <c r="A1029" s="4"/>
      <c r="B1029" s="4"/>
      <c r="C1029" s="4"/>
      <c r="D1029" s="4"/>
      <c r="E1029" s="4"/>
      <c r="F1029" s="4"/>
    </row>
    <row r="1030" spans="1:6" ht="15.75" x14ac:dyDescent="0.3">
      <c r="A1030" s="4"/>
      <c r="B1030" s="4"/>
      <c r="C1030" s="4"/>
      <c r="D1030" s="4"/>
      <c r="E1030" s="4"/>
      <c r="F1030" s="4"/>
    </row>
    <row r="1031" spans="1:6" ht="15.75" x14ac:dyDescent="0.3">
      <c r="A1031" s="4"/>
      <c r="B1031" s="4"/>
      <c r="C1031" s="4"/>
      <c r="D1031" s="4"/>
      <c r="E1031" s="4"/>
      <c r="F1031" s="4"/>
    </row>
    <row r="1032" spans="1:6" ht="15.75" x14ac:dyDescent="0.3">
      <c r="A1032" s="4"/>
      <c r="B1032" s="4"/>
      <c r="C1032" s="4"/>
      <c r="D1032" s="4"/>
      <c r="E1032" s="4"/>
      <c r="F1032" s="4"/>
    </row>
    <row r="1033" spans="1:6" ht="15.75" x14ac:dyDescent="0.3">
      <c r="A1033" s="4"/>
      <c r="B1033" s="4"/>
      <c r="C1033" s="4"/>
      <c r="D1033" s="4"/>
      <c r="E1033" s="4"/>
      <c r="F1033" s="4"/>
    </row>
    <row r="1034" spans="1:6" ht="15.75" x14ac:dyDescent="0.3">
      <c r="A1034" s="4"/>
      <c r="B1034" s="4"/>
      <c r="C1034" s="4"/>
      <c r="D1034" s="4"/>
      <c r="E1034" s="4"/>
      <c r="F1034" s="4"/>
    </row>
    <row r="1035" spans="1:6" ht="15.75" x14ac:dyDescent="0.3">
      <c r="A1035" s="4"/>
      <c r="B1035" s="4"/>
      <c r="C1035" s="4"/>
      <c r="D1035" s="4"/>
      <c r="E1035" s="4"/>
      <c r="F1035" s="4"/>
    </row>
    <row r="1036" spans="1:6" ht="15.75" x14ac:dyDescent="0.3">
      <c r="A1036" s="4"/>
      <c r="B1036" s="4"/>
      <c r="C1036" s="4"/>
      <c r="D1036" s="4"/>
      <c r="E1036" s="4"/>
      <c r="F1036" s="4"/>
    </row>
    <row r="1037" spans="1:6" ht="15.75" x14ac:dyDescent="0.3">
      <c r="A1037" s="4"/>
      <c r="B1037" s="4"/>
      <c r="C1037" s="4"/>
      <c r="D1037" s="4"/>
      <c r="E1037" s="4"/>
      <c r="F1037" s="4"/>
    </row>
    <row r="1038" spans="1:6" ht="15.75" x14ac:dyDescent="0.3">
      <c r="A1038" s="4"/>
      <c r="B1038" s="4"/>
      <c r="C1038" s="4"/>
      <c r="D1038" s="4"/>
      <c r="E1038" s="4"/>
      <c r="F1038" s="4"/>
    </row>
    <row r="1039" spans="1:6" ht="15.75" x14ac:dyDescent="0.3">
      <c r="A1039" s="4"/>
      <c r="B1039" s="4"/>
      <c r="C1039" s="4"/>
      <c r="D1039" s="4"/>
      <c r="E1039" s="4"/>
      <c r="F1039" s="4"/>
    </row>
    <row r="1040" spans="1:6" ht="15.75" x14ac:dyDescent="0.3">
      <c r="A1040" s="4"/>
      <c r="B1040" s="4"/>
      <c r="C1040" s="4"/>
      <c r="D1040" s="4"/>
      <c r="E1040" s="4"/>
      <c r="F1040" s="4"/>
    </row>
    <row r="1041" spans="1:6" ht="15.75" x14ac:dyDescent="0.3">
      <c r="A1041" s="4"/>
      <c r="B1041" s="4"/>
      <c r="C1041" s="4"/>
      <c r="D1041" s="4"/>
      <c r="E1041" s="4"/>
      <c r="F1041" s="4"/>
    </row>
    <row r="1042" spans="1:6" ht="15.75" x14ac:dyDescent="0.3">
      <c r="A1042" s="4"/>
      <c r="B1042" s="4"/>
      <c r="C1042" s="4"/>
      <c r="D1042" s="4"/>
      <c r="E1042" s="4"/>
      <c r="F1042" s="4"/>
    </row>
    <row r="1043" spans="1:6" ht="15.75" x14ac:dyDescent="0.3">
      <c r="A1043" s="4"/>
      <c r="B1043" s="4"/>
      <c r="C1043" s="4"/>
      <c r="D1043" s="4"/>
      <c r="E1043" s="4"/>
      <c r="F1043" s="4"/>
    </row>
    <row r="1044" spans="1:6" ht="15.75" x14ac:dyDescent="0.3">
      <c r="A1044" s="4"/>
      <c r="B1044" s="4"/>
      <c r="C1044" s="4"/>
      <c r="D1044" s="4"/>
      <c r="E1044" s="4"/>
      <c r="F1044" s="4"/>
    </row>
    <row r="1045" spans="1:6" ht="15.75" x14ac:dyDescent="0.3">
      <c r="A1045" s="4"/>
      <c r="B1045" s="4"/>
      <c r="C1045" s="4"/>
      <c r="D1045" s="4"/>
      <c r="E1045" s="4"/>
      <c r="F1045" s="4"/>
    </row>
    <row r="1046" spans="1:6" ht="15.75" x14ac:dyDescent="0.3">
      <c r="A1046" s="4"/>
      <c r="B1046" s="4"/>
      <c r="C1046" s="4"/>
      <c r="D1046" s="4"/>
      <c r="E1046" s="4"/>
      <c r="F1046" s="4"/>
    </row>
    <row r="1047" spans="1:6" ht="15.75" x14ac:dyDescent="0.3">
      <c r="A1047" s="4"/>
      <c r="B1047" s="4"/>
      <c r="C1047" s="4"/>
      <c r="D1047" s="4"/>
      <c r="E1047" s="4"/>
      <c r="F1047" s="4"/>
    </row>
    <row r="1048" spans="1:6" ht="15.75" x14ac:dyDescent="0.3">
      <c r="A1048" s="4"/>
      <c r="B1048" s="4"/>
      <c r="C1048" s="4"/>
      <c r="D1048" s="4"/>
      <c r="E1048" s="4"/>
      <c r="F1048" s="4"/>
    </row>
    <row r="1049" spans="1:6" ht="15.75" x14ac:dyDescent="0.3">
      <c r="A1049" s="4"/>
      <c r="B1049" s="4"/>
      <c r="C1049" s="4"/>
      <c r="D1049" s="4"/>
      <c r="E1049" s="4"/>
      <c r="F1049" s="4"/>
    </row>
    <row r="1050" spans="1:6" ht="15.75" x14ac:dyDescent="0.3">
      <c r="A1050" s="4"/>
      <c r="B1050" s="4"/>
      <c r="C1050" s="4"/>
      <c r="D1050" s="4"/>
      <c r="E1050" s="4"/>
      <c r="F1050" s="4"/>
    </row>
    <row r="1051" spans="1:6" ht="15.75" x14ac:dyDescent="0.3">
      <c r="A1051" s="4"/>
      <c r="B1051" s="4"/>
      <c r="C1051" s="4"/>
      <c r="D1051" s="4"/>
      <c r="E1051" s="4"/>
      <c r="F1051" s="4"/>
    </row>
    <row r="1052" spans="1:6" ht="15.75" x14ac:dyDescent="0.3">
      <c r="A1052" s="4"/>
      <c r="B1052" s="4"/>
      <c r="C1052" s="4"/>
      <c r="D1052" s="4"/>
      <c r="E1052" s="4"/>
      <c r="F1052" s="4"/>
    </row>
    <row r="1053" spans="1:6" ht="15.75" x14ac:dyDescent="0.3">
      <c r="A1053" s="4"/>
      <c r="B1053" s="4"/>
      <c r="C1053" s="4"/>
      <c r="D1053" s="4"/>
      <c r="E1053" s="4"/>
      <c r="F1053" s="4"/>
    </row>
    <row r="1054" spans="1:6" ht="15.75" x14ac:dyDescent="0.3">
      <c r="A1054" s="4"/>
      <c r="B1054" s="4"/>
      <c r="C1054" s="4"/>
      <c r="D1054" s="4"/>
      <c r="E1054" s="4"/>
      <c r="F1054" s="4"/>
    </row>
    <row r="1055" spans="1:6" ht="15.75" x14ac:dyDescent="0.3">
      <c r="A1055" s="4"/>
      <c r="B1055" s="4"/>
      <c r="C1055" s="4"/>
      <c r="D1055" s="4"/>
      <c r="E1055" s="4"/>
      <c r="F1055" s="4"/>
    </row>
    <row r="1056" spans="1:6" ht="15.75" x14ac:dyDescent="0.3">
      <c r="A1056" s="4"/>
      <c r="B1056" s="4"/>
      <c r="C1056" s="4"/>
      <c r="D1056" s="4"/>
      <c r="E1056" s="4"/>
      <c r="F1056" s="4"/>
    </row>
    <row r="1057" spans="1:6" ht="15.75" x14ac:dyDescent="0.3">
      <c r="A1057" s="4"/>
      <c r="B1057" s="4"/>
      <c r="C1057" s="4"/>
      <c r="D1057" s="4"/>
      <c r="E1057" s="4"/>
      <c r="F1057" s="4"/>
    </row>
    <row r="1058" spans="1:6" ht="15.75" x14ac:dyDescent="0.3">
      <c r="A1058" s="4"/>
      <c r="B1058" s="4"/>
      <c r="C1058" s="4"/>
      <c r="D1058" s="4"/>
      <c r="E1058" s="4"/>
      <c r="F1058" s="4"/>
    </row>
    <row r="1059" spans="1:6" ht="15.75" x14ac:dyDescent="0.3">
      <c r="A1059" s="4"/>
      <c r="B1059" s="4"/>
      <c r="C1059" s="4"/>
      <c r="D1059" s="4"/>
      <c r="E1059" s="4"/>
      <c r="F1059" s="4"/>
    </row>
    <row r="1060" spans="1:6" ht="15.75" x14ac:dyDescent="0.3">
      <c r="A1060" s="4"/>
      <c r="B1060" s="4"/>
      <c r="C1060" s="4"/>
      <c r="D1060" s="4"/>
      <c r="E1060" s="4"/>
      <c r="F1060" s="4"/>
    </row>
    <row r="1061" spans="1:6" ht="15.75" x14ac:dyDescent="0.3">
      <c r="A1061" s="4"/>
      <c r="B1061" s="4"/>
      <c r="C1061" s="4"/>
      <c r="D1061" s="4"/>
      <c r="E1061" s="4"/>
      <c r="F1061" s="4"/>
    </row>
    <row r="1062" spans="1:6" ht="15.75" x14ac:dyDescent="0.3">
      <c r="A1062" s="4"/>
      <c r="B1062" s="4"/>
      <c r="C1062" s="4"/>
      <c r="D1062" s="4"/>
      <c r="E1062" s="4"/>
      <c r="F1062" s="4"/>
    </row>
    <row r="1063" spans="1:6" ht="15.75" x14ac:dyDescent="0.3">
      <c r="A1063" s="4"/>
      <c r="B1063" s="4"/>
      <c r="C1063" s="4"/>
      <c r="D1063" s="4"/>
      <c r="E1063" s="4"/>
      <c r="F1063" s="4"/>
    </row>
    <row r="1064" spans="1:6" ht="15.75" x14ac:dyDescent="0.3">
      <c r="A1064" s="4"/>
      <c r="B1064" s="4"/>
      <c r="C1064" s="4"/>
      <c r="D1064" s="4"/>
      <c r="E1064" s="4"/>
      <c r="F1064" s="4"/>
    </row>
    <row r="1065" spans="1:6" ht="15.75" x14ac:dyDescent="0.3">
      <c r="A1065" s="4"/>
      <c r="B1065" s="4"/>
      <c r="C1065" s="4"/>
      <c r="D1065" s="4"/>
      <c r="E1065" s="4"/>
      <c r="F1065" s="4"/>
    </row>
    <row r="1066" spans="1:6" ht="15.75" x14ac:dyDescent="0.3">
      <c r="A1066" s="4"/>
      <c r="B1066" s="4"/>
      <c r="C1066" s="4"/>
      <c r="D1066" s="4"/>
      <c r="E1066" s="4"/>
      <c r="F1066" s="4"/>
    </row>
    <row r="1067" spans="1:6" ht="15.75" x14ac:dyDescent="0.3">
      <c r="A1067" s="4"/>
      <c r="B1067" s="4"/>
      <c r="C1067" s="4"/>
      <c r="D1067" s="4"/>
      <c r="E1067" s="4"/>
      <c r="F1067" s="4"/>
    </row>
    <row r="1068" spans="1:6" ht="15.75" x14ac:dyDescent="0.3">
      <c r="A1068" s="4"/>
      <c r="B1068" s="4"/>
      <c r="C1068" s="4"/>
      <c r="D1068" s="4"/>
      <c r="E1068" s="4"/>
      <c r="F1068" s="4"/>
    </row>
    <row r="1069" spans="1:6" ht="15.75" x14ac:dyDescent="0.3">
      <c r="A1069" s="4"/>
      <c r="B1069" s="4"/>
      <c r="C1069" s="4"/>
      <c r="D1069" s="4"/>
      <c r="E1069" s="4"/>
      <c r="F1069" s="4"/>
    </row>
    <row r="1070" spans="1:6" ht="15.75" x14ac:dyDescent="0.3">
      <c r="A1070" s="4"/>
      <c r="B1070" s="4"/>
      <c r="C1070" s="4"/>
      <c r="D1070" s="4"/>
      <c r="E1070" s="4"/>
      <c r="F1070" s="4"/>
    </row>
    <row r="1071" spans="1:6" ht="15.75" x14ac:dyDescent="0.3">
      <c r="A1071" s="4"/>
      <c r="B1071" s="4"/>
      <c r="C1071" s="4"/>
      <c r="D1071" s="4"/>
      <c r="E1071" s="4"/>
      <c r="F1071" s="4"/>
    </row>
    <row r="1072" spans="1:6" ht="15.75" x14ac:dyDescent="0.3">
      <c r="A1072" s="4"/>
      <c r="B1072" s="4"/>
      <c r="C1072" s="4"/>
      <c r="D1072" s="4"/>
      <c r="E1072" s="4"/>
      <c r="F1072" s="4"/>
    </row>
    <row r="1073" spans="1:6" ht="15.75" x14ac:dyDescent="0.3">
      <c r="A1073" s="4"/>
      <c r="B1073" s="4"/>
      <c r="C1073" s="4"/>
      <c r="D1073" s="4"/>
      <c r="E1073" s="4"/>
      <c r="F1073" s="4"/>
    </row>
    <row r="1074" spans="1:6" ht="15.75" x14ac:dyDescent="0.3">
      <c r="A1074" s="4"/>
      <c r="B1074" s="4"/>
      <c r="C1074" s="4"/>
      <c r="D1074" s="4"/>
      <c r="E1074" s="4"/>
      <c r="F1074" s="4"/>
    </row>
    <row r="1075" spans="1:6" ht="15.75" x14ac:dyDescent="0.3">
      <c r="A1075" s="4"/>
      <c r="B1075" s="4"/>
      <c r="C1075" s="4"/>
      <c r="D1075" s="4"/>
      <c r="E1075" s="4"/>
      <c r="F1075" s="4"/>
    </row>
    <row r="1076" spans="1:6" ht="15.75" x14ac:dyDescent="0.3">
      <c r="A1076" s="4"/>
      <c r="B1076" s="4"/>
      <c r="C1076" s="4"/>
      <c r="D1076" s="4"/>
      <c r="E1076" s="4"/>
      <c r="F1076" s="4"/>
    </row>
    <row r="1077" spans="1:6" ht="15.75" x14ac:dyDescent="0.3">
      <c r="A1077" s="4"/>
      <c r="B1077" s="4"/>
      <c r="C1077" s="4"/>
      <c r="D1077" s="4"/>
      <c r="E1077" s="4"/>
      <c r="F1077" s="4"/>
    </row>
    <row r="1078" spans="1:6" ht="15.75" x14ac:dyDescent="0.3">
      <c r="A1078" s="4"/>
      <c r="B1078" s="4"/>
      <c r="C1078" s="4"/>
      <c r="D1078" s="4"/>
      <c r="E1078" s="4"/>
      <c r="F1078" s="4"/>
    </row>
    <row r="1079" spans="1:6" ht="15.75" x14ac:dyDescent="0.3">
      <c r="A1079" s="4"/>
      <c r="B1079" s="4"/>
      <c r="C1079" s="4"/>
      <c r="D1079" s="4"/>
      <c r="E1079" s="4"/>
      <c r="F1079" s="4"/>
    </row>
    <row r="1080" spans="1:6" ht="15.75" x14ac:dyDescent="0.3">
      <c r="A1080" s="4"/>
      <c r="B1080" s="4"/>
      <c r="C1080" s="4"/>
      <c r="D1080" s="4"/>
      <c r="E1080" s="4"/>
      <c r="F1080" s="4"/>
    </row>
    <row r="1081" spans="1:6" ht="15.75" x14ac:dyDescent="0.3">
      <c r="A1081" s="4"/>
      <c r="B1081" s="4"/>
      <c r="C1081" s="4"/>
      <c r="D1081" s="4"/>
      <c r="E1081" s="4"/>
      <c r="F1081" s="4"/>
    </row>
    <row r="1082" spans="1:6" ht="15.75" x14ac:dyDescent="0.3">
      <c r="A1082" s="4"/>
      <c r="B1082" s="4"/>
      <c r="C1082" s="4"/>
      <c r="D1082" s="4"/>
      <c r="E1082" s="4"/>
      <c r="F1082" s="4"/>
    </row>
    <row r="1083" spans="1:6" ht="15.75" x14ac:dyDescent="0.3">
      <c r="A1083" s="4"/>
      <c r="B1083" s="4"/>
      <c r="C1083" s="4"/>
      <c r="D1083" s="4"/>
      <c r="E1083" s="4"/>
      <c r="F1083" s="4"/>
    </row>
    <row r="1084" spans="1:6" ht="15.75" x14ac:dyDescent="0.3">
      <c r="A1084" s="4"/>
      <c r="B1084" s="4"/>
      <c r="C1084" s="4"/>
      <c r="D1084" s="4"/>
      <c r="E1084" s="4"/>
      <c r="F1084" s="4"/>
    </row>
    <row r="1085" spans="1:6" ht="15.75" x14ac:dyDescent="0.3">
      <c r="A1085" s="4"/>
      <c r="B1085" s="4"/>
      <c r="C1085" s="4"/>
      <c r="D1085" s="4"/>
      <c r="E1085" s="4"/>
      <c r="F1085" s="4"/>
    </row>
    <row r="1086" spans="1:6" ht="15.75" x14ac:dyDescent="0.3">
      <c r="A1086" s="4"/>
      <c r="B1086" s="4"/>
      <c r="C1086" s="4"/>
      <c r="D1086" s="4"/>
      <c r="E1086" s="4"/>
      <c r="F1086" s="4"/>
    </row>
    <row r="1087" spans="1:6" ht="15.75" x14ac:dyDescent="0.3">
      <c r="A1087" s="4"/>
      <c r="B1087" s="4"/>
      <c r="C1087" s="4"/>
      <c r="D1087" s="4"/>
      <c r="E1087" s="4"/>
      <c r="F1087" s="4"/>
    </row>
    <row r="1088" spans="1:6" ht="15.75" x14ac:dyDescent="0.3">
      <c r="A1088" s="4"/>
      <c r="B1088" s="4"/>
      <c r="C1088" s="4"/>
      <c r="D1088" s="4"/>
      <c r="E1088" s="4"/>
      <c r="F1088" s="4"/>
    </row>
    <row r="1089" spans="1:6" ht="15.75" x14ac:dyDescent="0.3">
      <c r="A1089" s="4"/>
      <c r="B1089" s="4"/>
      <c r="C1089" s="4"/>
      <c r="D1089" s="4"/>
      <c r="E1089" s="4"/>
      <c r="F1089" s="4"/>
    </row>
    <row r="1090" spans="1:6" ht="15.75" x14ac:dyDescent="0.3">
      <c r="A1090" s="4"/>
      <c r="B1090" s="4"/>
      <c r="C1090" s="4"/>
      <c r="D1090" s="4"/>
      <c r="E1090" s="4"/>
      <c r="F1090" s="4"/>
    </row>
    <row r="1091" spans="1:6" ht="15.75" x14ac:dyDescent="0.3">
      <c r="A1091" s="4"/>
      <c r="B1091" s="4"/>
      <c r="C1091" s="4"/>
      <c r="D1091" s="4"/>
      <c r="E1091" s="4"/>
      <c r="F1091" s="4"/>
    </row>
    <row r="1092" spans="1:6" ht="15.75" x14ac:dyDescent="0.3">
      <c r="A1092" s="4"/>
      <c r="B1092" s="4"/>
      <c r="C1092" s="4"/>
      <c r="D1092" s="4"/>
      <c r="E1092" s="4"/>
      <c r="F1092" s="4"/>
    </row>
    <row r="1093" spans="1:6" ht="15.75" x14ac:dyDescent="0.3">
      <c r="A1093" s="4"/>
      <c r="B1093" s="4"/>
      <c r="C1093" s="4"/>
      <c r="D1093" s="4"/>
      <c r="E1093" s="4"/>
      <c r="F1093" s="4"/>
    </row>
    <row r="1094" spans="1:6" ht="15.75" x14ac:dyDescent="0.3">
      <c r="A1094" s="4"/>
      <c r="B1094" s="4"/>
      <c r="C1094" s="4"/>
      <c r="D1094" s="4"/>
      <c r="E1094" s="4"/>
      <c r="F1094" s="4"/>
    </row>
    <row r="1095" spans="1:6" ht="15.75" x14ac:dyDescent="0.3">
      <c r="A1095" s="4"/>
      <c r="B1095" s="4"/>
      <c r="C1095" s="4"/>
      <c r="D1095" s="4"/>
      <c r="E1095" s="4"/>
      <c r="F1095" s="4"/>
    </row>
    <row r="1096" spans="1:6" ht="15.75" x14ac:dyDescent="0.3">
      <c r="A1096" s="4"/>
      <c r="B1096" s="4"/>
      <c r="C1096" s="4"/>
      <c r="D1096" s="4"/>
      <c r="E1096" s="4"/>
      <c r="F1096" s="4"/>
    </row>
    <row r="1097" spans="1:6" ht="15.75" x14ac:dyDescent="0.3">
      <c r="A1097" s="4"/>
      <c r="B1097" s="4"/>
      <c r="C1097" s="4"/>
      <c r="D1097" s="4"/>
      <c r="E1097" s="4"/>
      <c r="F1097" s="4"/>
    </row>
    <row r="1098" spans="1:6" ht="15.75" x14ac:dyDescent="0.3">
      <c r="A1098" s="4"/>
      <c r="B1098" s="4"/>
      <c r="C1098" s="4"/>
      <c r="D1098" s="4"/>
      <c r="E1098" s="4"/>
      <c r="F1098" s="4"/>
    </row>
    <row r="1099" spans="1:6" ht="15.75" x14ac:dyDescent="0.3">
      <c r="A1099" s="4"/>
      <c r="B1099" s="4"/>
      <c r="C1099" s="4"/>
      <c r="D1099" s="4"/>
      <c r="E1099" s="4"/>
      <c r="F1099" s="4"/>
    </row>
    <row r="1100" spans="1:6" ht="15.75" x14ac:dyDescent="0.3">
      <c r="A1100" s="4"/>
      <c r="B1100" s="4"/>
      <c r="C1100" s="4"/>
      <c r="D1100" s="4"/>
      <c r="E1100" s="4"/>
      <c r="F1100" s="4"/>
    </row>
    <row r="1101" spans="1:6" ht="15.75" x14ac:dyDescent="0.3">
      <c r="A1101" s="4"/>
      <c r="B1101" s="4"/>
      <c r="C1101" s="4"/>
      <c r="D1101" s="4"/>
      <c r="E1101" s="4"/>
      <c r="F1101" s="4"/>
    </row>
    <row r="1102" spans="1:6" ht="15.75" x14ac:dyDescent="0.3">
      <c r="A1102" s="4"/>
      <c r="B1102" s="4"/>
      <c r="C1102" s="4"/>
      <c r="D1102" s="4"/>
      <c r="E1102" s="4"/>
      <c r="F1102" s="4"/>
    </row>
    <row r="1103" spans="1:6" ht="15.75" x14ac:dyDescent="0.3">
      <c r="A1103" s="4"/>
      <c r="B1103" s="4"/>
      <c r="C1103" s="4"/>
      <c r="D1103" s="4"/>
      <c r="E1103" s="4"/>
      <c r="F1103" s="4"/>
    </row>
    <row r="1104" spans="1:6" ht="15.75" x14ac:dyDescent="0.3">
      <c r="A1104" s="4"/>
      <c r="B1104" s="4"/>
      <c r="C1104" s="4"/>
      <c r="D1104" s="4"/>
      <c r="E1104" s="4"/>
      <c r="F1104" s="4"/>
    </row>
    <row r="1105" spans="1:6" ht="15.75" x14ac:dyDescent="0.3">
      <c r="A1105" s="4"/>
      <c r="B1105" s="4"/>
      <c r="C1105" s="4"/>
      <c r="D1105" s="4"/>
      <c r="E1105" s="4"/>
      <c r="F1105" s="4"/>
    </row>
    <row r="1106" spans="1:6" ht="15.75" x14ac:dyDescent="0.3">
      <c r="A1106" s="4"/>
      <c r="B1106" s="4"/>
      <c r="C1106" s="4"/>
      <c r="D1106" s="4"/>
      <c r="E1106" s="4"/>
      <c r="F1106" s="4"/>
    </row>
    <row r="1107" spans="1:6" ht="15.75" x14ac:dyDescent="0.3">
      <c r="A1107" s="4"/>
      <c r="B1107" s="4"/>
      <c r="C1107" s="4"/>
      <c r="D1107" s="4"/>
      <c r="E1107" s="4"/>
      <c r="F1107" s="4"/>
    </row>
    <row r="1108" spans="1:6" ht="15.75" x14ac:dyDescent="0.3">
      <c r="A1108" s="4"/>
      <c r="B1108" s="4"/>
      <c r="C1108" s="4"/>
      <c r="D1108" s="4"/>
      <c r="E1108" s="4"/>
      <c r="F1108" s="4"/>
    </row>
    <row r="1109" spans="1:6" ht="15.75" x14ac:dyDescent="0.3">
      <c r="A1109" s="4"/>
      <c r="B1109" s="4"/>
      <c r="C1109" s="4"/>
      <c r="D1109" s="4"/>
      <c r="E1109" s="4"/>
      <c r="F1109" s="4"/>
    </row>
    <row r="1110" spans="1:6" ht="15.75" x14ac:dyDescent="0.3">
      <c r="A1110" s="4"/>
      <c r="B1110" s="4"/>
      <c r="C1110" s="4"/>
      <c r="D1110" s="4"/>
      <c r="E1110" s="4"/>
      <c r="F1110" s="4"/>
    </row>
    <row r="1111" spans="1:6" ht="15.75" x14ac:dyDescent="0.3">
      <c r="A1111" s="4"/>
      <c r="B1111" s="4"/>
      <c r="C1111" s="4"/>
      <c r="D1111" s="4"/>
      <c r="E1111" s="4"/>
      <c r="F1111" s="4"/>
    </row>
    <row r="1112" spans="1:6" ht="15.75" x14ac:dyDescent="0.3">
      <c r="A1112" s="4"/>
      <c r="B1112" s="4"/>
      <c r="C1112" s="4"/>
      <c r="D1112" s="4"/>
      <c r="E1112" s="4"/>
      <c r="F1112" s="4"/>
    </row>
    <row r="1113" spans="1:6" ht="15.75" x14ac:dyDescent="0.3">
      <c r="A1113" s="4"/>
      <c r="B1113" s="4"/>
      <c r="C1113" s="4"/>
      <c r="D1113" s="4"/>
      <c r="E1113" s="4"/>
      <c r="F1113" s="4"/>
    </row>
    <row r="1114" spans="1:6" ht="15.75" x14ac:dyDescent="0.3">
      <c r="A1114" s="4"/>
      <c r="B1114" s="4"/>
      <c r="C1114" s="4"/>
      <c r="D1114" s="4"/>
      <c r="E1114" s="4"/>
      <c r="F1114" s="4"/>
    </row>
    <row r="1115" spans="1:6" ht="15.75" x14ac:dyDescent="0.3">
      <c r="A1115" s="4"/>
      <c r="B1115" s="4"/>
      <c r="C1115" s="4"/>
      <c r="D1115" s="4"/>
      <c r="E1115" s="4"/>
      <c r="F1115" s="4"/>
    </row>
    <row r="1116" spans="1:6" ht="15.75" x14ac:dyDescent="0.3">
      <c r="A1116" s="4"/>
      <c r="B1116" s="4"/>
      <c r="C1116" s="4"/>
      <c r="D1116" s="4"/>
      <c r="E1116" s="4"/>
      <c r="F1116" s="4"/>
    </row>
    <row r="1117" spans="1:6" ht="15.75" x14ac:dyDescent="0.3">
      <c r="A1117" s="4"/>
      <c r="B1117" s="4"/>
      <c r="C1117" s="4"/>
      <c r="D1117" s="4"/>
      <c r="E1117" s="4"/>
      <c r="F1117" s="4"/>
    </row>
    <row r="1118" spans="1:6" ht="15.75" x14ac:dyDescent="0.3">
      <c r="A1118" s="4"/>
      <c r="B1118" s="4"/>
      <c r="C1118" s="4"/>
      <c r="D1118" s="4"/>
      <c r="E1118" s="4"/>
      <c r="F1118" s="4"/>
    </row>
    <row r="1119" spans="1:6" ht="15.75" x14ac:dyDescent="0.3">
      <c r="A1119" s="4"/>
      <c r="B1119" s="4"/>
      <c r="C1119" s="4"/>
      <c r="D1119" s="4"/>
      <c r="E1119" s="4"/>
      <c r="F1119" s="4"/>
    </row>
    <row r="1120" spans="1:6" ht="15.75" x14ac:dyDescent="0.3">
      <c r="A1120" s="4"/>
      <c r="B1120" s="4"/>
      <c r="C1120" s="4"/>
      <c r="D1120" s="4"/>
      <c r="E1120" s="4"/>
      <c r="F1120" s="4"/>
    </row>
    <row r="1121" spans="1:6" ht="15.75" x14ac:dyDescent="0.3">
      <c r="A1121" s="4"/>
      <c r="B1121" s="4"/>
      <c r="C1121" s="4"/>
      <c r="D1121" s="4"/>
      <c r="E1121" s="4"/>
      <c r="F1121" s="4"/>
    </row>
    <row r="1122" spans="1:6" ht="15.75" x14ac:dyDescent="0.3">
      <c r="A1122" s="4"/>
      <c r="B1122" s="4"/>
      <c r="C1122" s="4"/>
      <c r="D1122" s="4"/>
      <c r="E1122" s="4"/>
      <c r="F1122" s="4"/>
    </row>
    <row r="1123" spans="1:6" ht="15.75" x14ac:dyDescent="0.3">
      <c r="A1123" s="4"/>
      <c r="B1123" s="4"/>
      <c r="C1123" s="4"/>
      <c r="D1123" s="4"/>
      <c r="E1123" s="4"/>
      <c r="F1123" s="4"/>
    </row>
    <row r="1124" spans="1:6" ht="15.75" x14ac:dyDescent="0.3">
      <c r="A1124" s="4"/>
      <c r="B1124" s="4"/>
      <c r="C1124" s="4"/>
      <c r="D1124" s="4"/>
      <c r="E1124" s="4"/>
      <c r="F1124" s="4"/>
    </row>
    <row r="1125" spans="1:6" ht="15.75" x14ac:dyDescent="0.3">
      <c r="A1125" s="4"/>
      <c r="B1125" s="4"/>
      <c r="C1125" s="4"/>
      <c r="D1125" s="4"/>
      <c r="E1125" s="4"/>
      <c r="F1125" s="4"/>
    </row>
    <row r="1126" spans="1:6" ht="15.75" x14ac:dyDescent="0.3">
      <c r="A1126" s="4"/>
      <c r="B1126" s="4"/>
      <c r="C1126" s="4"/>
      <c r="D1126" s="4"/>
      <c r="E1126" s="4"/>
      <c r="F1126" s="4"/>
    </row>
    <row r="1127" spans="1:6" ht="15.75" x14ac:dyDescent="0.3">
      <c r="A1127" s="4"/>
      <c r="B1127" s="4"/>
      <c r="C1127" s="4"/>
      <c r="D1127" s="4"/>
      <c r="E1127" s="4"/>
      <c r="F1127" s="4"/>
    </row>
    <row r="1128" spans="1:6" ht="15.75" x14ac:dyDescent="0.3">
      <c r="A1128" s="4"/>
      <c r="B1128" s="4"/>
      <c r="C1128" s="4"/>
      <c r="D1128" s="4"/>
      <c r="E1128" s="4"/>
      <c r="F1128" s="4"/>
    </row>
    <row r="1129" spans="1:6" ht="15.75" x14ac:dyDescent="0.3">
      <c r="A1129" s="4"/>
      <c r="B1129" s="4"/>
      <c r="C1129" s="4"/>
      <c r="D1129" s="4"/>
      <c r="E1129" s="4"/>
      <c r="F1129" s="4"/>
    </row>
    <row r="1130" spans="1:6" ht="15.75" x14ac:dyDescent="0.3">
      <c r="A1130" s="4"/>
      <c r="B1130" s="4"/>
      <c r="C1130" s="4"/>
      <c r="D1130" s="4"/>
      <c r="E1130" s="4"/>
      <c r="F1130" s="4"/>
    </row>
    <row r="1131" spans="1:6" ht="15.75" x14ac:dyDescent="0.3">
      <c r="A1131" s="4"/>
      <c r="B1131" s="4"/>
      <c r="C1131" s="4"/>
      <c r="D1131" s="4"/>
      <c r="E1131" s="4"/>
      <c r="F1131" s="4"/>
    </row>
    <row r="1132" spans="1:6" ht="15.75" x14ac:dyDescent="0.3">
      <c r="A1132" s="4"/>
      <c r="B1132" s="4"/>
      <c r="C1132" s="4"/>
      <c r="D1132" s="4"/>
      <c r="E1132" s="4"/>
      <c r="F1132" s="4"/>
    </row>
    <row r="1133" spans="1:6" ht="15.75" x14ac:dyDescent="0.3">
      <c r="A1133" s="4"/>
      <c r="B1133" s="4"/>
      <c r="C1133" s="4"/>
      <c r="D1133" s="4"/>
      <c r="E1133" s="4"/>
      <c r="F1133" s="4"/>
    </row>
    <row r="1134" spans="1:6" ht="15.75" x14ac:dyDescent="0.3">
      <c r="A1134" s="4"/>
      <c r="B1134" s="4"/>
      <c r="C1134" s="4"/>
      <c r="D1134" s="4"/>
      <c r="E1134" s="4"/>
      <c r="F1134" s="4"/>
    </row>
    <row r="1135" spans="1:6" ht="15.75" x14ac:dyDescent="0.3">
      <c r="A1135" s="4"/>
      <c r="B1135" s="4"/>
      <c r="C1135" s="4"/>
      <c r="D1135" s="4"/>
      <c r="E1135" s="4"/>
      <c r="F1135" s="4"/>
    </row>
    <row r="1136" spans="1:6" ht="15.75" x14ac:dyDescent="0.3">
      <c r="A1136" s="4"/>
      <c r="B1136" s="4"/>
      <c r="C1136" s="4"/>
      <c r="D1136" s="4"/>
      <c r="E1136" s="4"/>
      <c r="F1136" s="4"/>
    </row>
    <row r="1137" spans="1:6" ht="15.75" x14ac:dyDescent="0.3">
      <c r="A1137" s="4"/>
      <c r="B1137" s="4"/>
      <c r="C1137" s="4"/>
      <c r="D1137" s="4"/>
      <c r="E1137" s="4"/>
      <c r="F1137" s="4"/>
    </row>
    <row r="1138" spans="1:6" ht="15.75" x14ac:dyDescent="0.3">
      <c r="A1138" s="4"/>
      <c r="B1138" s="4"/>
      <c r="C1138" s="4"/>
      <c r="D1138" s="4"/>
      <c r="E1138" s="4"/>
      <c r="F1138" s="4"/>
    </row>
    <row r="1139" spans="1:6" ht="15.75" x14ac:dyDescent="0.3">
      <c r="A1139" s="4"/>
      <c r="B1139" s="4"/>
      <c r="C1139" s="4"/>
      <c r="D1139" s="4"/>
      <c r="E1139" s="4"/>
      <c r="F1139" s="4"/>
    </row>
    <row r="1140" spans="1:6" ht="15.75" x14ac:dyDescent="0.3">
      <c r="A1140" s="4"/>
      <c r="B1140" s="4"/>
      <c r="C1140" s="4"/>
      <c r="D1140" s="4"/>
      <c r="E1140" s="4"/>
      <c r="F1140" s="4"/>
    </row>
    <row r="1141" spans="1:6" ht="15.75" x14ac:dyDescent="0.3">
      <c r="A1141" s="4"/>
      <c r="B1141" s="4"/>
      <c r="C1141" s="4"/>
      <c r="D1141" s="4"/>
      <c r="E1141" s="4"/>
      <c r="F1141" s="4"/>
    </row>
    <row r="1142" spans="1:6" ht="15.75" x14ac:dyDescent="0.3">
      <c r="A1142" s="4"/>
      <c r="B1142" s="4"/>
      <c r="C1142" s="4"/>
      <c r="D1142" s="4"/>
      <c r="E1142" s="4"/>
      <c r="F1142" s="4"/>
    </row>
    <row r="1143" spans="1:6" ht="15.75" x14ac:dyDescent="0.3">
      <c r="A1143" s="4"/>
      <c r="B1143" s="4"/>
      <c r="C1143" s="4"/>
      <c r="D1143" s="4"/>
      <c r="E1143" s="4"/>
      <c r="F1143" s="4"/>
    </row>
    <row r="1144" spans="1:6" ht="15.75" x14ac:dyDescent="0.3">
      <c r="A1144" s="4"/>
      <c r="B1144" s="4"/>
      <c r="C1144" s="4"/>
      <c r="D1144" s="4"/>
      <c r="E1144" s="4"/>
      <c r="F1144" s="4"/>
    </row>
    <row r="1145" spans="1:6" ht="15.75" x14ac:dyDescent="0.3">
      <c r="A1145" s="4"/>
      <c r="B1145" s="4"/>
      <c r="C1145" s="4"/>
      <c r="D1145" s="4"/>
      <c r="E1145" s="4"/>
      <c r="F1145" s="4"/>
    </row>
    <row r="1146" spans="1:6" ht="15.75" x14ac:dyDescent="0.3">
      <c r="A1146" s="4"/>
      <c r="B1146" s="4"/>
      <c r="C1146" s="4"/>
      <c r="D1146" s="4"/>
      <c r="E1146" s="4"/>
      <c r="F1146" s="4"/>
    </row>
    <row r="1147" spans="1:6" ht="15.75" x14ac:dyDescent="0.3">
      <c r="A1147" s="4"/>
      <c r="B1147" s="4"/>
      <c r="C1147" s="4"/>
      <c r="D1147" s="4"/>
      <c r="E1147" s="4"/>
      <c r="F1147" s="4"/>
    </row>
    <row r="1148" spans="1:6" ht="15.75" x14ac:dyDescent="0.3">
      <c r="A1148" s="4"/>
      <c r="B1148" s="4"/>
      <c r="C1148" s="4"/>
      <c r="D1148" s="4"/>
      <c r="E1148" s="4"/>
      <c r="F1148" s="4"/>
    </row>
    <row r="1149" spans="1:6" ht="15.75" x14ac:dyDescent="0.3">
      <c r="A1149" s="4"/>
      <c r="B1149" s="4"/>
      <c r="C1149" s="4"/>
      <c r="D1149" s="4"/>
      <c r="E1149" s="4"/>
      <c r="F1149" s="4"/>
    </row>
    <row r="1150" spans="1:6" ht="15.75" x14ac:dyDescent="0.3">
      <c r="A1150" s="4"/>
      <c r="B1150" s="4"/>
      <c r="C1150" s="4"/>
      <c r="D1150" s="4"/>
      <c r="E1150" s="4"/>
      <c r="F1150" s="4"/>
    </row>
    <row r="1151" spans="1:6" ht="15.75" x14ac:dyDescent="0.3">
      <c r="A1151" s="4"/>
      <c r="B1151" s="4"/>
      <c r="C1151" s="4"/>
      <c r="D1151" s="4"/>
      <c r="E1151" s="4"/>
      <c r="F1151" s="4"/>
    </row>
    <row r="1152" spans="1:6" ht="15.75" x14ac:dyDescent="0.3">
      <c r="A1152" s="4"/>
      <c r="B1152" s="4"/>
      <c r="C1152" s="4"/>
      <c r="D1152" s="4"/>
      <c r="E1152" s="4"/>
      <c r="F1152" s="4"/>
    </row>
    <row r="1153" spans="1:6" ht="15.75" x14ac:dyDescent="0.3">
      <c r="A1153" s="4"/>
      <c r="B1153" s="4"/>
      <c r="C1153" s="4"/>
      <c r="D1153" s="4"/>
      <c r="E1153" s="4"/>
      <c r="F1153" s="4"/>
    </row>
    <row r="1154" spans="1:6" ht="15.75" x14ac:dyDescent="0.3">
      <c r="A1154" s="4"/>
      <c r="B1154" s="4"/>
      <c r="C1154" s="4"/>
      <c r="D1154" s="4"/>
      <c r="E1154" s="4"/>
      <c r="F1154" s="4"/>
    </row>
    <row r="1155" spans="1:6" ht="15.75" x14ac:dyDescent="0.3">
      <c r="A1155" s="4"/>
      <c r="B1155" s="4"/>
      <c r="C1155" s="4"/>
      <c r="D1155" s="4"/>
      <c r="E1155" s="4"/>
      <c r="F1155" s="4"/>
    </row>
    <row r="1156" spans="1:6" ht="15.75" x14ac:dyDescent="0.3">
      <c r="A1156" s="4"/>
      <c r="B1156" s="4"/>
      <c r="C1156" s="4"/>
      <c r="D1156" s="4"/>
      <c r="E1156" s="4"/>
      <c r="F1156" s="4"/>
    </row>
    <row r="1157" spans="1:6" ht="15.75" x14ac:dyDescent="0.3">
      <c r="A1157" s="4"/>
      <c r="B1157" s="4"/>
      <c r="C1157" s="4"/>
      <c r="D1157" s="4"/>
      <c r="E1157" s="4"/>
      <c r="F1157" s="4"/>
    </row>
    <row r="1158" spans="1:6" ht="15.75" x14ac:dyDescent="0.3">
      <c r="A1158" s="4"/>
      <c r="B1158" s="4"/>
      <c r="C1158" s="4"/>
      <c r="D1158" s="4"/>
      <c r="E1158" s="4"/>
      <c r="F1158" s="4"/>
    </row>
    <row r="1159" spans="1:6" ht="15.75" x14ac:dyDescent="0.3">
      <c r="A1159" s="4"/>
      <c r="B1159" s="4"/>
      <c r="C1159" s="4"/>
      <c r="D1159" s="4"/>
      <c r="E1159" s="4"/>
      <c r="F1159" s="4"/>
    </row>
    <row r="1160" spans="1:6" ht="15.75" x14ac:dyDescent="0.3">
      <c r="A1160" s="4"/>
      <c r="B1160" s="4"/>
      <c r="C1160" s="4"/>
      <c r="D1160" s="4"/>
      <c r="E1160" s="4"/>
      <c r="F1160" s="4"/>
    </row>
    <row r="1161" spans="1:6" ht="15.75" x14ac:dyDescent="0.3">
      <c r="A1161" s="4"/>
      <c r="B1161" s="4"/>
      <c r="C1161" s="4"/>
      <c r="D1161" s="4"/>
      <c r="E1161" s="4"/>
      <c r="F1161" s="4"/>
    </row>
    <row r="1162" spans="1:6" ht="15.75" x14ac:dyDescent="0.3">
      <c r="A1162" s="4"/>
      <c r="B1162" s="4"/>
      <c r="C1162" s="4"/>
      <c r="D1162" s="4"/>
      <c r="E1162" s="4"/>
      <c r="F1162" s="4"/>
    </row>
    <row r="1163" spans="1:6" ht="15.75" x14ac:dyDescent="0.3">
      <c r="A1163" s="4"/>
      <c r="B1163" s="4"/>
      <c r="C1163" s="4"/>
      <c r="D1163" s="4"/>
      <c r="E1163" s="4"/>
      <c r="F1163" s="4"/>
    </row>
    <row r="1164" spans="1:6" ht="15.75" x14ac:dyDescent="0.3">
      <c r="A1164" s="4"/>
      <c r="B1164" s="4"/>
      <c r="C1164" s="4"/>
      <c r="D1164" s="4"/>
      <c r="E1164" s="4"/>
      <c r="F1164" s="4"/>
    </row>
    <row r="1165" spans="1:6" ht="15.75" x14ac:dyDescent="0.3">
      <c r="A1165" s="4"/>
      <c r="B1165" s="4"/>
      <c r="C1165" s="4"/>
      <c r="D1165" s="4"/>
      <c r="E1165" s="4"/>
      <c r="F1165" s="4"/>
    </row>
    <row r="1166" spans="1:6" ht="15.75" x14ac:dyDescent="0.3">
      <c r="A1166" s="4"/>
      <c r="B1166" s="4"/>
      <c r="C1166" s="4"/>
      <c r="D1166" s="4"/>
      <c r="E1166" s="4"/>
      <c r="F1166" s="4"/>
    </row>
    <row r="1167" spans="1:6" ht="15.75" x14ac:dyDescent="0.3">
      <c r="A1167" s="4"/>
      <c r="B1167" s="4"/>
      <c r="C1167" s="4"/>
      <c r="D1167" s="4"/>
      <c r="E1167" s="4"/>
      <c r="F1167" s="4"/>
    </row>
    <row r="1168" spans="1:6" ht="15.75" x14ac:dyDescent="0.3">
      <c r="A1168" s="4"/>
      <c r="B1168" s="4"/>
      <c r="C1168" s="4"/>
      <c r="D1168" s="4"/>
      <c r="E1168" s="4"/>
      <c r="F1168" s="4"/>
    </row>
    <row r="1169" spans="1:6" ht="15.75" x14ac:dyDescent="0.3">
      <c r="A1169" s="4"/>
      <c r="B1169" s="4"/>
      <c r="C1169" s="4"/>
      <c r="D1169" s="4"/>
      <c r="E1169" s="4"/>
      <c r="F1169" s="4"/>
    </row>
    <row r="1170" spans="1:6" ht="15.75" x14ac:dyDescent="0.3">
      <c r="A1170" s="4"/>
      <c r="B1170" s="4"/>
      <c r="C1170" s="4"/>
      <c r="D1170" s="4"/>
      <c r="E1170" s="4"/>
      <c r="F1170" s="4"/>
    </row>
    <row r="1171" spans="1:6" ht="15.75" x14ac:dyDescent="0.3">
      <c r="A1171" s="4"/>
      <c r="B1171" s="4"/>
      <c r="C1171" s="4"/>
      <c r="D1171" s="4"/>
      <c r="E1171" s="4"/>
      <c r="F1171" s="4"/>
    </row>
    <row r="1172" spans="1:6" ht="15.75" x14ac:dyDescent="0.3">
      <c r="A1172" s="4"/>
      <c r="B1172" s="4"/>
      <c r="C1172" s="4"/>
      <c r="D1172" s="4"/>
      <c r="E1172" s="4"/>
      <c r="F1172" s="4"/>
    </row>
    <row r="1173" spans="1:6" ht="15.75" x14ac:dyDescent="0.3">
      <c r="A1173" s="4"/>
      <c r="B1173" s="4"/>
      <c r="C1173" s="4"/>
      <c r="D1173" s="4"/>
      <c r="E1173" s="4"/>
      <c r="F1173" s="4"/>
    </row>
    <row r="1174" spans="1:6" ht="15.75" x14ac:dyDescent="0.3">
      <c r="A1174" s="4"/>
      <c r="B1174" s="4"/>
      <c r="C1174" s="4"/>
      <c r="D1174" s="4"/>
      <c r="E1174" s="4"/>
      <c r="F1174" s="4"/>
    </row>
    <row r="1175" spans="1:6" ht="15.75" x14ac:dyDescent="0.3">
      <c r="A1175" s="4"/>
      <c r="B1175" s="4"/>
      <c r="C1175" s="4"/>
      <c r="D1175" s="4"/>
      <c r="E1175" s="4"/>
      <c r="F1175" s="4"/>
    </row>
    <row r="1176" spans="1:6" ht="15.75" x14ac:dyDescent="0.3">
      <c r="A1176" s="4"/>
      <c r="B1176" s="4"/>
      <c r="C1176" s="4"/>
      <c r="D1176" s="4"/>
      <c r="E1176" s="4"/>
      <c r="F1176" s="4"/>
    </row>
    <row r="1177" spans="1:6" ht="15.75" x14ac:dyDescent="0.3">
      <c r="A1177" s="4"/>
      <c r="B1177" s="4"/>
      <c r="C1177" s="4"/>
      <c r="D1177" s="4"/>
      <c r="E1177" s="4"/>
      <c r="F1177" s="4"/>
    </row>
    <row r="1178" spans="1:6" ht="15.75" x14ac:dyDescent="0.3">
      <c r="A1178" s="4"/>
      <c r="B1178" s="4"/>
      <c r="C1178" s="4"/>
      <c r="D1178" s="4"/>
      <c r="E1178" s="4"/>
      <c r="F1178" s="4"/>
    </row>
    <row r="1179" spans="1:6" ht="15.75" x14ac:dyDescent="0.3">
      <c r="A1179" s="4"/>
      <c r="B1179" s="4"/>
      <c r="C1179" s="4"/>
      <c r="D1179" s="4"/>
      <c r="E1179" s="4"/>
      <c r="F1179" s="4"/>
    </row>
    <row r="1180" spans="1:6" ht="15.75" x14ac:dyDescent="0.3">
      <c r="A1180" s="4"/>
      <c r="B1180" s="4"/>
      <c r="C1180" s="4"/>
      <c r="D1180" s="4"/>
      <c r="E1180" s="4"/>
      <c r="F1180" s="4"/>
    </row>
    <row r="1181" spans="1:6" ht="15.75" x14ac:dyDescent="0.3">
      <c r="A1181" s="4"/>
      <c r="B1181" s="4"/>
      <c r="C1181" s="4"/>
      <c r="D1181" s="4"/>
      <c r="E1181" s="4"/>
      <c r="F1181" s="4"/>
    </row>
    <row r="1182" spans="1:6" ht="15.75" x14ac:dyDescent="0.3">
      <c r="A1182" s="4"/>
      <c r="B1182" s="4"/>
      <c r="C1182" s="4"/>
      <c r="D1182" s="4"/>
      <c r="E1182" s="4"/>
      <c r="F1182" s="4"/>
    </row>
    <row r="1183" spans="1:6" ht="15.75" x14ac:dyDescent="0.3">
      <c r="A1183" s="4"/>
      <c r="B1183" s="4"/>
      <c r="C1183" s="4"/>
      <c r="D1183" s="4"/>
      <c r="E1183" s="4"/>
      <c r="F1183" s="4"/>
    </row>
    <row r="1184" spans="1:6" ht="15.75" x14ac:dyDescent="0.3">
      <c r="A1184" s="4"/>
      <c r="B1184" s="4"/>
      <c r="C1184" s="4"/>
      <c r="D1184" s="4"/>
      <c r="E1184" s="4"/>
      <c r="F1184" s="4"/>
    </row>
    <row r="1185" spans="1:6" ht="15.75" x14ac:dyDescent="0.3">
      <c r="A1185" s="4"/>
      <c r="B1185" s="4"/>
      <c r="C1185" s="4"/>
      <c r="D1185" s="4"/>
      <c r="E1185" s="4"/>
      <c r="F1185" s="4"/>
    </row>
    <row r="1186" spans="1:6" ht="15.75" x14ac:dyDescent="0.3">
      <c r="A1186" s="4"/>
      <c r="B1186" s="4"/>
      <c r="C1186" s="4"/>
      <c r="D1186" s="4"/>
      <c r="E1186" s="4"/>
      <c r="F1186" s="4"/>
    </row>
    <row r="1187" spans="1:6" ht="15.75" x14ac:dyDescent="0.3">
      <c r="A1187" s="4"/>
      <c r="B1187" s="4"/>
      <c r="C1187" s="4"/>
      <c r="D1187" s="4"/>
      <c r="E1187" s="4"/>
      <c r="F1187" s="4"/>
    </row>
    <row r="1188" spans="1:6" ht="15.75" x14ac:dyDescent="0.3">
      <c r="A1188" s="4"/>
      <c r="B1188" s="4"/>
      <c r="C1188" s="4"/>
      <c r="D1188" s="4"/>
      <c r="E1188" s="4"/>
      <c r="F1188" s="4"/>
    </row>
    <row r="1189" spans="1:6" ht="15.75" x14ac:dyDescent="0.3">
      <c r="A1189" s="4"/>
      <c r="B1189" s="4"/>
      <c r="C1189" s="4"/>
      <c r="D1189" s="4"/>
      <c r="E1189" s="4"/>
      <c r="F1189" s="4"/>
    </row>
    <row r="1190" spans="1:6" ht="15.75" x14ac:dyDescent="0.3">
      <c r="A1190" s="4"/>
      <c r="B1190" s="4"/>
      <c r="C1190" s="4"/>
      <c r="D1190" s="4"/>
      <c r="E1190" s="4"/>
      <c r="F1190" s="4"/>
    </row>
    <row r="1191" spans="1:6" ht="15.75" x14ac:dyDescent="0.3">
      <c r="A1191" s="4"/>
      <c r="B1191" s="4"/>
      <c r="C1191" s="4"/>
      <c r="D1191" s="4"/>
      <c r="E1191" s="4"/>
      <c r="F1191" s="4"/>
    </row>
    <row r="1192" spans="1:6" ht="15.75" x14ac:dyDescent="0.3">
      <c r="A1192" s="4"/>
      <c r="B1192" s="4"/>
      <c r="C1192" s="4"/>
      <c r="D1192" s="4"/>
      <c r="E1192" s="4"/>
      <c r="F1192" s="4"/>
    </row>
    <row r="1193" spans="1:6" ht="15.75" x14ac:dyDescent="0.3">
      <c r="A1193" s="4"/>
      <c r="B1193" s="4"/>
      <c r="C1193" s="4"/>
      <c r="D1193" s="4"/>
      <c r="E1193" s="4"/>
      <c r="F1193" s="4"/>
    </row>
    <row r="1194" spans="1:6" ht="15.75" x14ac:dyDescent="0.3">
      <c r="A1194" s="4"/>
      <c r="B1194" s="4"/>
      <c r="C1194" s="4"/>
      <c r="D1194" s="4"/>
      <c r="E1194" s="4"/>
      <c r="F1194" s="4"/>
    </row>
    <row r="1195" spans="1:6" ht="15.75" x14ac:dyDescent="0.3">
      <c r="A1195" s="4"/>
      <c r="B1195" s="4"/>
      <c r="C1195" s="4"/>
      <c r="D1195" s="4"/>
      <c r="E1195" s="4"/>
      <c r="F1195" s="4"/>
    </row>
    <row r="1196" spans="1:6" ht="15.75" x14ac:dyDescent="0.3">
      <c r="A1196" s="4"/>
      <c r="B1196" s="4"/>
      <c r="C1196" s="4"/>
      <c r="D1196" s="4"/>
      <c r="E1196" s="4"/>
      <c r="F1196" s="4"/>
    </row>
    <row r="1197" spans="1:6" ht="15.75" x14ac:dyDescent="0.3">
      <c r="A1197" s="4"/>
      <c r="B1197" s="4"/>
      <c r="C1197" s="4"/>
      <c r="D1197" s="4"/>
      <c r="E1197" s="4"/>
      <c r="F1197" s="4"/>
    </row>
    <row r="1198" spans="1:6" ht="15.75" x14ac:dyDescent="0.3">
      <c r="A1198" s="4"/>
      <c r="B1198" s="4"/>
      <c r="C1198" s="4"/>
      <c r="D1198" s="4"/>
      <c r="E1198" s="4"/>
      <c r="F1198" s="4"/>
    </row>
    <row r="1199" spans="1:6" ht="15.75" x14ac:dyDescent="0.3">
      <c r="A1199" s="4"/>
      <c r="B1199" s="4"/>
      <c r="C1199" s="4"/>
      <c r="D1199" s="4"/>
      <c r="E1199" s="4"/>
      <c r="F1199" s="4"/>
    </row>
    <row r="1200" spans="1:6" ht="15.75" x14ac:dyDescent="0.3">
      <c r="A1200" s="4"/>
      <c r="B1200" s="4"/>
      <c r="C1200" s="4"/>
      <c r="D1200" s="4"/>
      <c r="E1200" s="4"/>
      <c r="F1200" s="4"/>
    </row>
    <row r="1201" spans="1:6" ht="15.75" x14ac:dyDescent="0.3">
      <c r="A1201" s="4"/>
      <c r="B1201" s="4"/>
      <c r="C1201" s="4"/>
      <c r="D1201" s="4"/>
      <c r="E1201" s="4"/>
      <c r="F1201" s="4"/>
    </row>
    <row r="1202" spans="1:6" ht="15.75" x14ac:dyDescent="0.3">
      <c r="A1202" s="4"/>
      <c r="B1202" s="4"/>
      <c r="C1202" s="4"/>
      <c r="D1202" s="4"/>
      <c r="E1202" s="4"/>
      <c r="F1202" s="4"/>
    </row>
    <row r="1203" spans="1:6" ht="15.75" x14ac:dyDescent="0.3">
      <c r="A1203" s="4"/>
      <c r="B1203" s="4"/>
      <c r="C1203" s="4"/>
      <c r="D1203" s="4"/>
      <c r="E1203" s="4"/>
      <c r="F1203" s="4"/>
    </row>
    <row r="1204" spans="1:6" ht="15.75" x14ac:dyDescent="0.3">
      <c r="A1204" s="4"/>
      <c r="B1204" s="4"/>
      <c r="C1204" s="4"/>
      <c r="D1204" s="4"/>
      <c r="E1204" s="4"/>
      <c r="F1204" s="4"/>
    </row>
    <row r="1205" spans="1:6" ht="15.75" x14ac:dyDescent="0.3">
      <c r="A1205" s="4"/>
      <c r="B1205" s="4"/>
      <c r="C1205" s="4"/>
      <c r="D1205" s="4"/>
      <c r="E1205" s="4"/>
      <c r="F1205" s="4"/>
    </row>
    <row r="1206" spans="1:6" ht="15.75" x14ac:dyDescent="0.3">
      <c r="A1206" s="4"/>
      <c r="B1206" s="4"/>
      <c r="C1206" s="4"/>
      <c r="D1206" s="4"/>
      <c r="E1206" s="4"/>
      <c r="F1206" s="4"/>
    </row>
    <row r="1207" spans="1:6" ht="15.75" x14ac:dyDescent="0.3">
      <c r="A1207" s="4"/>
      <c r="B1207" s="4"/>
      <c r="C1207" s="4"/>
      <c r="D1207" s="4"/>
      <c r="E1207" s="4"/>
      <c r="F1207" s="4"/>
    </row>
    <row r="1208" spans="1:6" ht="15.75" x14ac:dyDescent="0.3">
      <c r="A1208" s="4"/>
      <c r="B1208" s="4"/>
      <c r="C1208" s="4"/>
      <c r="D1208" s="4"/>
      <c r="E1208" s="4"/>
      <c r="F1208" s="4"/>
    </row>
    <row r="1209" spans="1:6" ht="15.75" x14ac:dyDescent="0.3">
      <c r="A1209" s="4"/>
      <c r="B1209" s="4"/>
      <c r="C1209" s="4"/>
      <c r="D1209" s="4"/>
      <c r="E1209" s="4"/>
      <c r="F1209" s="4"/>
    </row>
    <row r="1210" spans="1:6" ht="15.75" x14ac:dyDescent="0.3">
      <c r="A1210" s="4"/>
      <c r="B1210" s="4"/>
      <c r="C1210" s="4"/>
      <c r="D1210" s="4"/>
      <c r="E1210" s="4"/>
      <c r="F1210" s="4"/>
    </row>
    <row r="1211" spans="1:6" ht="15.75" x14ac:dyDescent="0.3">
      <c r="A1211" s="4"/>
      <c r="B1211" s="4"/>
      <c r="C1211" s="4"/>
      <c r="D1211" s="4"/>
      <c r="E1211" s="4"/>
      <c r="F1211" s="4"/>
    </row>
    <row r="1212" spans="1:6" ht="15.75" x14ac:dyDescent="0.3">
      <c r="A1212" s="4"/>
      <c r="B1212" s="4"/>
      <c r="C1212" s="4"/>
      <c r="D1212" s="4"/>
      <c r="E1212" s="4"/>
      <c r="F1212" s="4"/>
    </row>
    <row r="1213" spans="1:6" ht="15.75" x14ac:dyDescent="0.3">
      <c r="A1213" s="4"/>
      <c r="B1213" s="4"/>
      <c r="C1213" s="4"/>
      <c r="D1213" s="4"/>
      <c r="E1213" s="4"/>
      <c r="F1213" s="4"/>
    </row>
    <row r="1214" spans="1:6" ht="15.75" x14ac:dyDescent="0.3">
      <c r="A1214" s="4"/>
      <c r="B1214" s="4"/>
      <c r="C1214" s="4"/>
      <c r="D1214" s="4"/>
      <c r="E1214" s="4"/>
      <c r="F1214" s="4"/>
    </row>
    <row r="1215" spans="1:6" ht="15.75" x14ac:dyDescent="0.3">
      <c r="A1215" s="4"/>
      <c r="B1215" s="4"/>
      <c r="C1215" s="4"/>
      <c r="D1215" s="4"/>
      <c r="E1215" s="4"/>
      <c r="F1215" s="4"/>
    </row>
    <row r="1216" spans="1:6" ht="15.75" x14ac:dyDescent="0.3">
      <c r="A1216" s="4"/>
      <c r="B1216" s="4"/>
      <c r="C1216" s="4"/>
      <c r="D1216" s="4"/>
      <c r="E1216" s="4"/>
      <c r="F1216" s="4"/>
    </row>
    <row r="1217" spans="1:6" ht="15.75" x14ac:dyDescent="0.3">
      <c r="A1217" s="4"/>
      <c r="B1217" s="4"/>
      <c r="C1217" s="4"/>
      <c r="D1217" s="4"/>
      <c r="E1217" s="4"/>
      <c r="F1217" s="4"/>
    </row>
    <row r="1218" spans="1:6" ht="15.75" x14ac:dyDescent="0.3">
      <c r="A1218" s="4"/>
      <c r="B1218" s="4"/>
      <c r="C1218" s="4"/>
      <c r="D1218" s="4"/>
      <c r="E1218" s="4"/>
      <c r="F1218" s="4"/>
    </row>
    <row r="1219" spans="1:6" ht="15.75" x14ac:dyDescent="0.3">
      <c r="A1219" s="4"/>
      <c r="B1219" s="4"/>
      <c r="C1219" s="4"/>
      <c r="D1219" s="4"/>
      <c r="E1219" s="4"/>
      <c r="F1219" s="4"/>
    </row>
    <row r="1220" spans="1:6" ht="15.75" x14ac:dyDescent="0.3">
      <c r="A1220" s="4"/>
      <c r="B1220" s="4"/>
      <c r="C1220" s="4"/>
      <c r="D1220" s="4"/>
      <c r="E1220" s="4"/>
      <c r="F1220" s="4"/>
    </row>
    <row r="1221" spans="1:6" ht="15.75" x14ac:dyDescent="0.3">
      <c r="A1221" s="4"/>
      <c r="B1221" s="4"/>
      <c r="C1221" s="4"/>
      <c r="D1221" s="4"/>
      <c r="E1221" s="4"/>
      <c r="F1221" s="4"/>
    </row>
    <row r="1222" spans="1:6" ht="15.75" x14ac:dyDescent="0.3">
      <c r="A1222" s="4"/>
      <c r="B1222" s="4"/>
      <c r="C1222" s="4"/>
      <c r="D1222" s="4"/>
      <c r="E1222" s="4"/>
      <c r="F1222" s="4"/>
    </row>
    <row r="1223" spans="1:6" ht="15.75" x14ac:dyDescent="0.3">
      <c r="A1223" s="4"/>
      <c r="B1223" s="4"/>
      <c r="C1223" s="4"/>
      <c r="D1223" s="4"/>
      <c r="E1223" s="4"/>
      <c r="F1223" s="4"/>
    </row>
    <row r="1224" spans="1:6" ht="15.75" x14ac:dyDescent="0.3">
      <c r="A1224" s="4"/>
      <c r="B1224" s="4"/>
      <c r="C1224" s="4"/>
      <c r="D1224" s="4"/>
      <c r="E1224" s="4"/>
      <c r="F1224" s="4"/>
    </row>
    <row r="1225" spans="1:6" ht="15.75" x14ac:dyDescent="0.3">
      <c r="A1225" s="4"/>
      <c r="B1225" s="4"/>
      <c r="C1225" s="4"/>
      <c r="D1225" s="4"/>
      <c r="E1225" s="4"/>
      <c r="F1225" s="4"/>
    </row>
    <row r="1226" spans="1:6" ht="15.75" x14ac:dyDescent="0.3">
      <c r="A1226" s="4"/>
      <c r="B1226" s="4"/>
      <c r="C1226" s="4"/>
      <c r="D1226" s="4"/>
      <c r="E1226" s="4"/>
      <c r="F1226" s="4"/>
    </row>
    <row r="1227" spans="1:6" ht="15.75" x14ac:dyDescent="0.3">
      <c r="A1227" s="4"/>
      <c r="B1227" s="4"/>
      <c r="C1227" s="4"/>
      <c r="D1227" s="4"/>
      <c r="E1227" s="4"/>
      <c r="F1227" s="4"/>
    </row>
    <row r="1228" spans="1:6" ht="15.75" x14ac:dyDescent="0.3">
      <c r="A1228" s="4"/>
      <c r="B1228" s="4"/>
      <c r="C1228" s="4"/>
      <c r="D1228" s="4"/>
      <c r="E1228" s="4"/>
      <c r="F1228" s="4"/>
    </row>
    <row r="1229" spans="1:6" ht="15.75" x14ac:dyDescent="0.3">
      <c r="A1229" s="4"/>
      <c r="B1229" s="4"/>
      <c r="C1229" s="4"/>
      <c r="D1229" s="4"/>
      <c r="E1229" s="4"/>
      <c r="F1229" s="4"/>
    </row>
    <row r="1230" spans="1:6" ht="15.75" x14ac:dyDescent="0.3">
      <c r="A1230" s="4"/>
      <c r="B1230" s="4"/>
      <c r="C1230" s="4"/>
      <c r="D1230" s="4"/>
      <c r="E1230" s="4"/>
      <c r="F1230" s="4"/>
    </row>
    <row r="1231" spans="1:6" ht="15.75" x14ac:dyDescent="0.3">
      <c r="A1231" s="4"/>
      <c r="B1231" s="4"/>
      <c r="C1231" s="4"/>
      <c r="D1231" s="4"/>
      <c r="E1231" s="4"/>
      <c r="F1231" s="4"/>
    </row>
    <row r="1232" spans="1:6" ht="15.75" x14ac:dyDescent="0.3">
      <c r="A1232" s="4"/>
      <c r="B1232" s="4"/>
      <c r="C1232" s="4"/>
      <c r="D1232" s="4"/>
      <c r="E1232" s="4"/>
      <c r="F1232" s="4"/>
    </row>
    <row r="1233" spans="1:6" ht="15.75" x14ac:dyDescent="0.3">
      <c r="A1233" s="4"/>
      <c r="B1233" s="4"/>
      <c r="C1233" s="4"/>
      <c r="D1233" s="4"/>
      <c r="E1233" s="4"/>
      <c r="F1233" s="4"/>
    </row>
    <row r="1234" spans="1:6" ht="15.75" x14ac:dyDescent="0.3">
      <c r="A1234" s="4"/>
      <c r="B1234" s="4"/>
      <c r="C1234" s="4"/>
      <c r="D1234" s="4"/>
      <c r="E1234" s="4"/>
      <c r="F1234" s="4"/>
    </row>
    <row r="1235" spans="1:6" ht="15.75" x14ac:dyDescent="0.3">
      <c r="A1235" s="4"/>
      <c r="B1235" s="4"/>
      <c r="C1235" s="4"/>
      <c r="D1235" s="4"/>
      <c r="E1235" s="4"/>
      <c r="F1235" s="4"/>
    </row>
    <row r="1236" spans="1:6" ht="15.75" x14ac:dyDescent="0.3">
      <c r="A1236" s="4"/>
      <c r="B1236" s="4"/>
      <c r="C1236" s="4"/>
      <c r="D1236" s="4"/>
      <c r="E1236" s="4"/>
      <c r="F1236" s="4"/>
    </row>
    <row r="1237" spans="1:6" ht="15.75" x14ac:dyDescent="0.3">
      <c r="A1237" s="4"/>
      <c r="B1237" s="4"/>
      <c r="C1237" s="4"/>
      <c r="D1237" s="4"/>
      <c r="E1237" s="4"/>
      <c r="F1237" s="4"/>
    </row>
    <row r="1238" spans="1:6" ht="15.75" x14ac:dyDescent="0.3">
      <c r="A1238" s="4"/>
      <c r="B1238" s="4"/>
      <c r="C1238" s="4"/>
      <c r="D1238" s="4"/>
      <c r="E1238" s="4"/>
      <c r="F1238" s="4"/>
    </row>
    <row r="1239" spans="1:6" ht="15.75" x14ac:dyDescent="0.3">
      <c r="A1239" s="4"/>
      <c r="B1239" s="4"/>
      <c r="C1239" s="4"/>
      <c r="D1239" s="4"/>
      <c r="E1239" s="4"/>
      <c r="F1239" s="4"/>
    </row>
    <row r="1240" spans="1:6" ht="15.75" x14ac:dyDescent="0.3">
      <c r="A1240" s="4"/>
      <c r="B1240" s="4"/>
      <c r="C1240" s="4"/>
      <c r="D1240" s="4"/>
      <c r="E1240" s="4"/>
      <c r="F1240" s="4"/>
    </row>
    <row r="1241" spans="1:6" ht="15.75" x14ac:dyDescent="0.3">
      <c r="A1241" s="4"/>
      <c r="B1241" s="4"/>
      <c r="C1241" s="4"/>
      <c r="D1241" s="4"/>
      <c r="E1241" s="4"/>
      <c r="F1241" s="4"/>
    </row>
    <row r="1242" spans="1:6" ht="15.75" x14ac:dyDescent="0.3">
      <c r="A1242" s="4"/>
      <c r="B1242" s="4"/>
      <c r="C1242" s="4"/>
      <c r="D1242" s="4"/>
      <c r="E1242" s="4"/>
      <c r="F1242" s="4"/>
    </row>
    <row r="1243" spans="1:6" ht="15.75" x14ac:dyDescent="0.3">
      <c r="A1243" s="4"/>
      <c r="B1243" s="4"/>
      <c r="C1243" s="4"/>
      <c r="D1243" s="4"/>
      <c r="E1243" s="4"/>
      <c r="F1243" s="4"/>
    </row>
    <row r="1244" spans="1:6" ht="15.75" x14ac:dyDescent="0.3">
      <c r="A1244" s="4"/>
      <c r="B1244" s="4"/>
      <c r="C1244" s="4"/>
      <c r="D1244" s="4"/>
      <c r="E1244" s="4"/>
      <c r="F1244" s="4"/>
    </row>
    <row r="1245" spans="1:6" ht="15.75" x14ac:dyDescent="0.3">
      <c r="A1245" s="4"/>
      <c r="B1245" s="4"/>
      <c r="C1245" s="4"/>
      <c r="D1245" s="4"/>
      <c r="E1245" s="4"/>
      <c r="F1245" s="4"/>
    </row>
    <row r="1246" spans="1:6" ht="15.75" x14ac:dyDescent="0.3">
      <c r="A1246" s="4"/>
      <c r="B1246" s="4"/>
      <c r="C1246" s="4"/>
      <c r="D1246" s="4"/>
      <c r="E1246" s="4"/>
      <c r="F1246" s="4"/>
    </row>
    <row r="1247" spans="1:6" ht="15.75" x14ac:dyDescent="0.3">
      <c r="A1247" s="4"/>
      <c r="B1247" s="4"/>
      <c r="C1247" s="4"/>
      <c r="D1247" s="4"/>
      <c r="E1247" s="4"/>
      <c r="F1247" s="4"/>
    </row>
  </sheetData>
  <mergeCells count="1">
    <mergeCell ref="A4:C4"/>
  </mergeCells>
  <pageMargins left="0.70866141732283472" right="0.70866141732283472" top="0.74803149606299213" bottom="0.74803149606299213" header="0.31496062992125984" footer="0.31496062992125984"/>
  <pageSetup paperSize="9" scale="90" orientation="portrait" r:id="rId1"/>
  <headerFooter>
    <oddHeader xml:space="preserve">&amp;C
</oddHeader>
    <oddFooter>Página &amp;P</oddFooter>
  </headerFooter>
  <rowBreaks count="2" manualBreakCount="2">
    <brk id="15" max="5" man="1"/>
    <brk id="19" max="5" man="1"/>
  </rowBreaks>
  <legacyDrawingHF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1508"/>
  <sheetViews>
    <sheetView view="pageBreakPreview" topLeftCell="B1" zoomScale="115" zoomScaleNormal="100" zoomScaleSheetLayoutView="115" workbookViewId="0">
      <selection activeCell="E9" sqref="E9"/>
    </sheetView>
  </sheetViews>
  <sheetFormatPr baseColWidth="10" defaultRowHeight="15" x14ac:dyDescent="0.25"/>
  <cols>
    <col min="1" max="1" width="12.28515625" customWidth="1"/>
    <col min="2" max="2" width="6.7109375" customWidth="1"/>
    <col min="3" max="3" width="46.7109375" customWidth="1"/>
    <col min="4" max="4" width="11.42578125" customWidth="1"/>
    <col min="5" max="5" width="9.85546875" customWidth="1"/>
    <col min="6" max="6" width="9.7109375" customWidth="1"/>
    <col min="8" max="10" width="11.5703125" bestFit="1" customWidth="1"/>
  </cols>
  <sheetData>
    <row r="2" spans="1:6" x14ac:dyDescent="0.25">
      <c r="A2" s="3" t="s">
        <v>305</v>
      </c>
    </row>
    <row r="4" spans="1:6" x14ac:dyDescent="0.25">
      <c r="A4" s="161" t="s">
        <v>353</v>
      </c>
      <c r="B4" s="162"/>
      <c r="C4" s="162"/>
    </row>
    <row r="5" spans="1:6" x14ac:dyDescent="0.25">
      <c r="A5" s="1"/>
    </row>
    <row r="6" spans="1:6" s="23" customFormat="1" ht="12.75" x14ac:dyDescent="0.25">
      <c r="A6" s="5" t="s">
        <v>41</v>
      </c>
      <c r="B6" s="24" t="s">
        <v>42</v>
      </c>
      <c r="C6" s="24" t="s">
        <v>43</v>
      </c>
      <c r="D6" s="24" t="s">
        <v>44</v>
      </c>
      <c r="E6" s="5" t="s">
        <v>45</v>
      </c>
      <c r="F6" s="5" t="s">
        <v>64</v>
      </c>
    </row>
    <row r="8" spans="1:6" x14ac:dyDescent="0.25">
      <c r="A8" s="127" t="s">
        <v>432</v>
      </c>
      <c r="B8" s="127" t="s">
        <v>433</v>
      </c>
      <c r="C8" s="128" t="s">
        <v>434</v>
      </c>
      <c r="D8" s="129"/>
      <c r="E8" s="130"/>
      <c r="F8" s="130"/>
    </row>
    <row r="9" spans="1:6" ht="15" customHeight="1" x14ac:dyDescent="0.25">
      <c r="A9" s="131" t="s">
        <v>435</v>
      </c>
      <c r="B9" s="148" t="s">
        <v>436</v>
      </c>
      <c r="C9" s="136" t="s">
        <v>803</v>
      </c>
      <c r="D9" s="133">
        <v>1</v>
      </c>
      <c r="E9" s="134"/>
      <c r="F9" s="134"/>
    </row>
    <row r="10" spans="1:6" ht="282" customHeight="1" x14ac:dyDescent="0.25">
      <c r="A10" s="7"/>
      <c r="B10" s="7"/>
      <c r="C10" s="132" t="s">
        <v>437</v>
      </c>
      <c r="D10" s="7"/>
      <c r="E10" s="135"/>
      <c r="F10" s="135"/>
    </row>
    <row r="11" spans="1:6" x14ac:dyDescent="0.25">
      <c r="A11" s="7"/>
      <c r="B11" s="7"/>
      <c r="C11" s="136" t="s">
        <v>438</v>
      </c>
      <c r="D11" s="137">
        <v>1</v>
      </c>
      <c r="E11" s="138"/>
      <c r="F11" s="138"/>
    </row>
    <row r="12" spans="1:6" x14ac:dyDescent="0.25">
      <c r="A12" s="139"/>
      <c r="B12" s="139"/>
      <c r="C12" s="140"/>
      <c r="D12" s="139"/>
      <c r="E12" s="141"/>
      <c r="F12" s="141"/>
    </row>
    <row r="13" spans="1:6" x14ac:dyDescent="0.25">
      <c r="A13" s="142" t="s">
        <v>439</v>
      </c>
      <c r="B13" s="142" t="s">
        <v>433</v>
      </c>
      <c r="C13" s="143" t="s">
        <v>37</v>
      </c>
      <c r="D13" s="129"/>
      <c r="E13" s="130"/>
      <c r="F13" s="130"/>
    </row>
    <row r="14" spans="1:6" ht="27" x14ac:dyDescent="0.25">
      <c r="A14" s="131" t="s">
        <v>440</v>
      </c>
      <c r="B14" s="31" t="s">
        <v>441</v>
      </c>
      <c r="C14" s="132" t="s">
        <v>442</v>
      </c>
      <c r="D14" s="133">
        <v>148</v>
      </c>
      <c r="E14" s="134">
        <v>15.06</v>
      </c>
      <c r="F14" s="134">
        <f>ROUND(D14*E14,2)</f>
        <v>2228.88</v>
      </c>
    </row>
    <row r="15" spans="1:6" ht="81" x14ac:dyDescent="0.25">
      <c r="A15" s="7"/>
      <c r="B15" s="7"/>
      <c r="C15" s="132" t="s">
        <v>443</v>
      </c>
      <c r="D15" s="7"/>
      <c r="E15" s="135"/>
      <c r="F15" s="135"/>
    </row>
    <row r="16" spans="1:6" ht="27" x14ac:dyDescent="0.25">
      <c r="A16" s="131" t="s">
        <v>444</v>
      </c>
      <c r="B16" s="31" t="s">
        <v>441</v>
      </c>
      <c r="C16" s="132" t="s">
        <v>445</v>
      </c>
      <c r="D16" s="133">
        <v>12</v>
      </c>
      <c r="E16" s="134">
        <v>23.08</v>
      </c>
      <c r="F16" s="134">
        <f>ROUND(D16*E16,2)</f>
        <v>276.95999999999998</v>
      </c>
    </row>
    <row r="17" spans="1:6" ht="81" x14ac:dyDescent="0.25">
      <c r="A17" s="7"/>
      <c r="B17" s="7"/>
      <c r="C17" s="132" t="s">
        <v>446</v>
      </c>
      <c r="D17" s="7"/>
      <c r="E17" s="135"/>
      <c r="F17" s="135"/>
    </row>
    <row r="18" spans="1:6" x14ac:dyDescent="0.25">
      <c r="A18" s="131" t="s">
        <v>447</v>
      </c>
      <c r="B18" s="31" t="s">
        <v>441</v>
      </c>
      <c r="C18" s="132" t="s">
        <v>448</v>
      </c>
      <c r="D18" s="133">
        <v>45</v>
      </c>
      <c r="E18" s="134">
        <v>26.44</v>
      </c>
      <c r="F18" s="134">
        <f>ROUND(D18*E18,2)</f>
        <v>1189.8</v>
      </c>
    </row>
    <row r="19" spans="1:6" ht="121.5" x14ac:dyDescent="0.25">
      <c r="A19" s="7"/>
      <c r="B19" s="7"/>
      <c r="C19" s="132" t="s">
        <v>449</v>
      </c>
      <c r="D19" s="7"/>
      <c r="E19" s="135"/>
      <c r="F19" s="135"/>
    </row>
    <row r="20" spans="1:6" ht="27" x14ac:dyDescent="0.25">
      <c r="A20" s="131" t="s">
        <v>450</v>
      </c>
      <c r="B20" s="31" t="s">
        <v>441</v>
      </c>
      <c r="C20" s="132" t="s">
        <v>451</v>
      </c>
      <c r="D20" s="133">
        <v>45</v>
      </c>
      <c r="E20" s="134">
        <v>11.49</v>
      </c>
      <c r="F20" s="134">
        <f>ROUND(D20*E20,2)</f>
        <v>517.04999999999995</v>
      </c>
    </row>
    <row r="21" spans="1:6" ht="148.5" x14ac:dyDescent="0.25">
      <c r="A21" s="7"/>
      <c r="B21" s="7"/>
      <c r="C21" s="132" t="s">
        <v>452</v>
      </c>
      <c r="D21" s="7"/>
      <c r="E21" s="135"/>
      <c r="F21" s="135"/>
    </row>
    <row r="22" spans="1:6" ht="40.5" x14ac:dyDescent="0.25">
      <c r="A22" s="131" t="s">
        <v>453</v>
      </c>
      <c r="B22" s="31" t="s">
        <v>441</v>
      </c>
      <c r="C22" s="132" t="s">
        <v>454</v>
      </c>
      <c r="D22" s="133">
        <v>50</v>
      </c>
      <c r="E22" s="134">
        <v>51.27</v>
      </c>
      <c r="F22" s="134">
        <f>ROUND(D22*E22,2)</f>
        <v>2563.5</v>
      </c>
    </row>
    <row r="23" spans="1:6" ht="162" x14ac:dyDescent="0.25">
      <c r="A23" s="7"/>
      <c r="B23" s="7"/>
      <c r="C23" s="132" t="s">
        <v>455</v>
      </c>
      <c r="D23" s="7"/>
      <c r="E23" s="135"/>
      <c r="F23" s="135"/>
    </row>
    <row r="24" spans="1:6" ht="27" x14ac:dyDescent="0.25">
      <c r="A24" s="131" t="s">
        <v>456</v>
      </c>
      <c r="B24" s="31" t="s">
        <v>457</v>
      </c>
      <c r="C24" s="132" t="s">
        <v>458</v>
      </c>
      <c r="D24" s="133">
        <v>4</v>
      </c>
      <c r="E24" s="134">
        <v>89.34</v>
      </c>
      <c r="F24" s="134">
        <f>ROUND(D24*E24,2)</f>
        <v>357.36</v>
      </c>
    </row>
    <row r="25" spans="1:6" ht="94.5" x14ac:dyDescent="0.25">
      <c r="A25" s="7"/>
      <c r="B25" s="7"/>
      <c r="C25" s="132" t="s">
        <v>459</v>
      </c>
      <c r="D25" s="7"/>
      <c r="E25" s="135"/>
      <c r="F25" s="135"/>
    </row>
    <row r="26" spans="1:6" ht="27" x14ac:dyDescent="0.25">
      <c r="A26" s="131" t="s">
        <v>460</v>
      </c>
      <c r="B26" s="31" t="s">
        <v>457</v>
      </c>
      <c r="C26" s="132" t="s">
        <v>461</v>
      </c>
      <c r="D26" s="133">
        <v>2</v>
      </c>
      <c r="E26" s="134">
        <v>183.48</v>
      </c>
      <c r="F26" s="134">
        <f>ROUND(D26*E26,2)</f>
        <v>366.96</v>
      </c>
    </row>
    <row r="27" spans="1:6" ht="108" x14ac:dyDescent="0.25">
      <c r="A27" s="7"/>
      <c r="B27" s="7"/>
      <c r="C27" s="132" t="s">
        <v>462</v>
      </c>
      <c r="D27" s="7"/>
      <c r="E27" s="135"/>
      <c r="F27" s="135"/>
    </row>
    <row r="28" spans="1:6" ht="40.5" x14ac:dyDescent="0.25">
      <c r="A28" s="131" t="s">
        <v>463</v>
      </c>
      <c r="B28" s="31" t="s">
        <v>441</v>
      </c>
      <c r="C28" s="132" t="s">
        <v>464</v>
      </c>
      <c r="D28" s="133">
        <v>20</v>
      </c>
      <c r="E28" s="134">
        <v>74.209999999999994</v>
      </c>
      <c r="F28" s="134">
        <f>ROUND(D28*E28,2)</f>
        <v>1484.2</v>
      </c>
    </row>
    <row r="29" spans="1:6" ht="162" x14ac:dyDescent="0.25">
      <c r="A29" s="7"/>
      <c r="B29" s="7"/>
      <c r="C29" s="132" t="s">
        <v>465</v>
      </c>
      <c r="D29" s="7"/>
      <c r="E29" s="135"/>
      <c r="F29" s="135"/>
    </row>
    <row r="30" spans="1:6" ht="27" x14ac:dyDescent="0.25">
      <c r="A30" s="131" t="s">
        <v>466</v>
      </c>
      <c r="B30" s="31" t="s">
        <v>457</v>
      </c>
      <c r="C30" s="132" t="s">
        <v>467</v>
      </c>
      <c r="D30" s="133">
        <v>4</v>
      </c>
      <c r="E30" s="134">
        <v>16.53</v>
      </c>
      <c r="F30" s="134">
        <f>ROUND(D30*E30,2)</f>
        <v>66.12</v>
      </c>
    </row>
    <row r="31" spans="1:6" ht="81" x14ac:dyDescent="0.25">
      <c r="A31" s="7"/>
      <c r="B31" s="7"/>
      <c r="C31" s="132" t="s">
        <v>468</v>
      </c>
      <c r="D31" s="7"/>
      <c r="E31" s="135"/>
      <c r="F31" s="135"/>
    </row>
    <row r="32" spans="1:6" x14ac:dyDescent="0.25">
      <c r="A32" s="7"/>
      <c r="B32" s="7"/>
      <c r="C32" s="136" t="s">
        <v>469</v>
      </c>
      <c r="D32" s="137">
        <v>1</v>
      </c>
      <c r="E32" s="138">
        <f>F14+F16+F18+F20+F22+F24+F26+F28+F30</f>
        <v>9050.8300000000017</v>
      </c>
      <c r="F32" s="138">
        <f>ROUND(D32*E32,2)</f>
        <v>9050.83</v>
      </c>
    </row>
    <row r="33" spans="1:6" x14ac:dyDescent="0.25">
      <c r="A33" s="139"/>
      <c r="B33" s="139"/>
      <c r="C33" s="140"/>
      <c r="D33" s="139"/>
      <c r="E33" s="141"/>
      <c r="F33" s="141"/>
    </row>
    <row r="34" spans="1:6" x14ac:dyDescent="0.25">
      <c r="A34" s="142" t="s">
        <v>470</v>
      </c>
      <c r="B34" s="142" t="s">
        <v>433</v>
      </c>
      <c r="C34" s="143" t="s">
        <v>471</v>
      </c>
      <c r="D34" s="129"/>
      <c r="E34" s="130"/>
      <c r="F34" s="130"/>
    </row>
    <row r="35" spans="1:6" ht="27" x14ac:dyDescent="0.25">
      <c r="A35" s="131" t="s">
        <v>472</v>
      </c>
      <c r="B35" s="31" t="s">
        <v>441</v>
      </c>
      <c r="C35" s="132" t="s">
        <v>473</v>
      </c>
      <c r="D35" s="133">
        <v>6</v>
      </c>
      <c r="E35" s="134">
        <v>5.45</v>
      </c>
      <c r="F35" s="134">
        <f>ROUND(D35*E35,2)</f>
        <v>32.700000000000003</v>
      </c>
    </row>
    <row r="36" spans="1:6" ht="121.5" x14ac:dyDescent="0.25">
      <c r="A36" s="7"/>
      <c r="B36" s="7"/>
      <c r="C36" s="132" t="s">
        <v>474</v>
      </c>
      <c r="D36" s="7"/>
      <c r="E36" s="135"/>
      <c r="F36" s="135"/>
    </row>
    <row r="37" spans="1:6" ht="27" x14ac:dyDescent="0.25">
      <c r="A37" s="131" t="s">
        <v>475</v>
      </c>
      <c r="B37" s="31" t="s">
        <v>441</v>
      </c>
      <c r="C37" s="132" t="s">
        <v>476</v>
      </c>
      <c r="D37" s="133">
        <v>28</v>
      </c>
      <c r="E37" s="134">
        <v>4.53</v>
      </c>
      <c r="F37" s="134">
        <f>ROUND(D37*E37,2)</f>
        <v>126.84</v>
      </c>
    </row>
    <row r="38" spans="1:6" ht="121.5" x14ac:dyDescent="0.25">
      <c r="A38" s="7"/>
      <c r="B38" s="7"/>
      <c r="C38" s="132" t="s">
        <v>477</v>
      </c>
      <c r="D38" s="7"/>
      <c r="E38" s="135"/>
      <c r="F38" s="135"/>
    </row>
    <row r="39" spans="1:6" ht="27" x14ac:dyDescent="0.25">
      <c r="A39" s="131" t="s">
        <v>478</v>
      </c>
      <c r="B39" s="31" t="s">
        <v>441</v>
      </c>
      <c r="C39" s="132" t="s">
        <v>479</v>
      </c>
      <c r="D39" s="133">
        <v>24</v>
      </c>
      <c r="E39" s="134">
        <v>3.71</v>
      </c>
      <c r="F39" s="134">
        <f>ROUND(D39*E39,2)</f>
        <v>89.04</v>
      </c>
    </row>
    <row r="40" spans="1:6" ht="121.5" x14ac:dyDescent="0.25">
      <c r="A40" s="7"/>
      <c r="B40" s="7"/>
      <c r="C40" s="132" t="s">
        <v>480</v>
      </c>
      <c r="D40" s="7"/>
      <c r="E40" s="135"/>
      <c r="F40" s="135"/>
    </row>
    <row r="41" spans="1:6" ht="40.5" x14ac:dyDescent="0.25">
      <c r="A41" s="131" t="s">
        <v>481</v>
      </c>
      <c r="B41" s="31" t="s">
        <v>441</v>
      </c>
      <c r="C41" s="132" t="s">
        <v>482</v>
      </c>
      <c r="D41" s="133">
        <v>35</v>
      </c>
      <c r="E41" s="134">
        <v>6.44</v>
      </c>
      <c r="F41" s="134">
        <f>ROUND(D41*E41,2)</f>
        <v>225.4</v>
      </c>
    </row>
    <row r="42" spans="1:6" ht="148.5" x14ac:dyDescent="0.25">
      <c r="A42" s="7"/>
      <c r="B42" s="7"/>
      <c r="C42" s="132" t="s">
        <v>483</v>
      </c>
      <c r="D42" s="7"/>
      <c r="E42" s="135"/>
      <c r="F42" s="135"/>
    </row>
    <row r="43" spans="1:6" ht="40.5" x14ac:dyDescent="0.25">
      <c r="A43" s="131" t="s">
        <v>484</v>
      </c>
      <c r="B43" s="31" t="s">
        <v>441</v>
      </c>
      <c r="C43" s="132" t="s">
        <v>485</v>
      </c>
      <c r="D43" s="133">
        <v>28</v>
      </c>
      <c r="E43" s="134">
        <v>6.23</v>
      </c>
      <c r="F43" s="134">
        <f>ROUND(D43*E43,2)</f>
        <v>174.44</v>
      </c>
    </row>
    <row r="44" spans="1:6" ht="162" x14ac:dyDescent="0.25">
      <c r="A44" s="7"/>
      <c r="B44" s="7"/>
      <c r="C44" s="132" t="s">
        <v>486</v>
      </c>
      <c r="D44" s="7"/>
      <c r="E44" s="135"/>
      <c r="F44" s="135"/>
    </row>
    <row r="45" spans="1:6" ht="40.5" x14ac:dyDescent="0.25">
      <c r="A45" s="131" t="s">
        <v>487</v>
      </c>
      <c r="B45" s="31" t="s">
        <v>441</v>
      </c>
      <c r="C45" s="132" t="s">
        <v>488</v>
      </c>
      <c r="D45" s="133">
        <v>41</v>
      </c>
      <c r="E45" s="134">
        <v>6.91</v>
      </c>
      <c r="F45" s="134">
        <f>ROUND(D45*E45,2)</f>
        <v>283.31</v>
      </c>
    </row>
    <row r="46" spans="1:6" ht="162" x14ac:dyDescent="0.25">
      <c r="A46" s="7"/>
      <c r="B46" s="7"/>
      <c r="C46" s="132" t="s">
        <v>489</v>
      </c>
      <c r="D46" s="7"/>
      <c r="E46" s="135"/>
      <c r="F46" s="135"/>
    </row>
    <row r="47" spans="1:6" ht="27" x14ac:dyDescent="0.25">
      <c r="A47" s="131" t="s">
        <v>490</v>
      </c>
      <c r="B47" s="31" t="s">
        <v>441</v>
      </c>
      <c r="C47" s="132" t="s">
        <v>491</v>
      </c>
      <c r="D47" s="133">
        <v>24</v>
      </c>
      <c r="E47" s="134">
        <v>1.34</v>
      </c>
      <c r="F47" s="134">
        <f>ROUND(D47*E47,2)</f>
        <v>32.159999999999997</v>
      </c>
    </row>
    <row r="48" spans="1:6" ht="27" x14ac:dyDescent="0.25">
      <c r="A48" s="7"/>
      <c r="B48" s="7"/>
      <c r="C48" s="132" t="s">
        <v>492</v>
      </c>
      <c r="D48" s="7"/>
      <c r="E48" s="135"/>
      <c r="F48" s="135"/>
    </row>
    <row r="49" spans="1:6" ht="27" x14ac:dyDescent="0.25">
      <c r="A49" s="131" t="s">
        <v>493</v>
      </c>
      <c r="B49" s="31" t="s">
        <v>457</v>
      </c>
      <c r="C49" s="132" t="s">
        <v>494</v>
      </c>
      <c r="D49" s="133">
        <v>5</v>
      </c>
      <c r="E49" s="134">
        <v>25.8</v>
      </c>
      <c r="F49" s="134">
        <f>ROUND(D49*E49,2)</f>
        <v>129</v>
      </c>
    </row>
    <row r="50" spans="1:6" ht="94.5" x14ac:dyDescent="0.25">
      <c r="A50" s="7"/>
      <c r="B50" s="7"/>
      <c r="C50" s="132" t="s">
        <v>495</v>
      </c>
      <c r="D50" s="7"/>
      <c r="E50" s="135"/>
      <c r="F50" s="135"/>
    </row>
    <row r="51" spans="1:6" ht="27" x14ac:dyDescent="0.25">
      <c r="A51" s="131" t="s">
        <v>496</v>
      </c>
      <c r="B51" s="31" t="s">
        <v>441</v>
      </c>
      <c r="C51" s="132" t="s">
        <v>497</v>
      </c>
      <c r="D51" s="133">
        <v>35</v>
      </c>
      <c r="E51" s="134">
        <v>1.92</v>
      </c>
      <c r="F51" s="134">
        <f>ROUND(D51*E51,2)</f>
        <v>67.2</v>
      </c>
    </row>
    <row r="52" spans="1:6" ht="189" x14ac:dyDescent="0.25">
      <c r="A52" s="7"/>
      <c r="B52" s="7"/>
      <c r="C52" s="132" t="s">
        <v>498</v>
      </c>
      <c r="D52" s="7"/>
      <c r="E52" s="135"/>
      <c r="F52" s="135"/>
    </row>
    <row r="53" spans="1:6" x14ac:dyDescent="0.25">
      <c r="A53" s="7"/>
      <c r="B53" s="7"/>
      <c r="C53" s="136" t="s">
        <v>499</v>
      </c>
      <c r="D53" s="137">
        <v>1</v>
      </c>
      <c r="E53" s="138">
        <f>F35+F37+F39+F41+F43+F45+F47+F49+F51</f>
        <v>1160.0899999999999</v>
      </c>
      <c r="F53" s="138">
        <f>ROUND(D53*E53,2)</f>
        <v>1160.0899999999999</v>
      </c>
    </row>
    <row r="54" spans="1:6" x14ac:dyDescent="0.25">
      <c r="A54" s="139"/>
      <c r="B54" s="139"/>
      <c r="C54" s="140"/>
      <c r="D54" s="139"/>
      <c r="E54" s="141"/>
      <c r="F54" s="141"/>
    </row>
    <row r="55" spans="1:6" x14ac:dyDescent="0.25">
      <c r="A55" s="142" t="s">
        <v>500</v>
      </c>
      <c r="B55" s="142" t="s">
        <v>433</v>
      </c>
      <c r="C55" s="143" t="s">
        <v>501</v>
      </c>
      <c r="D55" s="129"/>
      <c r="E55" s="130"/>
      <c r="F55" s="130"/>
    </row>
    <row r="56" spans="1:6" x14ac:dyDescent="0.25">
      <c r="A56" s="144" t="s">
        <v>502</v>
      </c>
      <c r="B56" s="144" t="s">
        <v>433</v>
      </c>
      <c r="C56" s="145" t="s">
        <v>503</v>
      </c>
      <c r="D56" s="146">
        <f>D65</f>
        <v>1</v>
      </c>
      <c r="E56" s="147">
        <f>E65</f>
        <v>9016.82</v>
      </c>
      <c r="F56" s="147">
        <f>F65</f>
        <v>9016.82</v>
      </c>
    </row>
    <row r="57" spans="1:6" ht="40.5" x14ac:dyDescent="0.25">
      <c r="A57" s="131" t="s">
        <v>504</v>
      </c>
      <c r="B57" s="31" t="s">
        <v>457</v>
      </c>
      <c r="C57" s="132" t="s">
        <v>505</v>
      </c>
      <c r="D57" s="133">
        <v>148</v>
      </c>
      <c r="E57" s="134">
        <v>13.31</v>
      </c>
      <c r="F57" s="134">
        <f>ROUND(D57*E57,2)</f>
        <v>1969.88</v>
      </c>
    </row>
    <row r="58" spans="1:6" ht="94.5" x14ac:dyDescent="0.25">
      <c r="A58" s="7"/>
      <c r="B58" s="7"/>
      <c r="C58" s="132" t="s">
        <v>506</v>
      </c>
      <c r="D58" s="7"/>
      <c r="E58" s="135"/>
      <c r="F58" s="135"/>
    </row>
    <row r="59" spans="1:6" ht="27" x14ac:dyDescent="0.25">
      <c r="A59" s="131" t="s">
        <v>507</v>
      </c>
      <c r="B59" s="31" t="s">
        <v>457</v>
      </c>
      <c r="C59" s="132" t="s">
        <v>508</v>
      </c>
      <c r="D59" s="133">
        <v>25</v>
      </c>
      <c r="E59" s="134">
        <v>10.039999999999999</v>
      </c>
      <c r="F59" s="134">
        <f>ROUND(D59*E59,2)</f>
        <v>251</v>
      </c>
    </row>
    <row r="60" spans="1:6" ht="81" x14ac:dyDescent="0.25">
      <c r="A60" s="7"/>
      <c r="B60" s="7"/>
      <c r="C60" s="132" t="s">
        <v>509</v>
      </c>
      <c r="D60" s="7"/>
      <c r="E60" s="135"/>
      <c r="F60" s="135"/>
    </row>
    <row r="61" spans="1:6" ht="27" x14ac:dyDescent="0.25">
      <c r="A61" s="131" t="s">
        <v>510</v>
      </c>
      <c r="B61" s="31" t="s">
        <v>511</v>
      </c>
      <c r="C61" s="132" t="s">
        <v>512</v>
      </c>
      <c r="D61" s="133">
        <v>109</v>
      </c>
      <c r="E61" s="134">
        <v>58.84</v>
      </c>
      <c r="F61" s="134">
        <f>ROUND(D61*E61,2)</f>
        <v>6413.56</v>
      </c>
    </row>
    <row r="62" spans="1:6" ht="202.5" x14ac:dyDescent="0.25">
      <c r="A62" s="7"/>
      <c r="B62" s="7"/>
      <c r="C62" s="132" t="s">
        <v>513</v>
      </c>
      <c r="D62" s="7"/>
      <c r="E62" s="135"/>
      <c r="F62" s="135"/>
    </row>
    <row r="63" spans="1:6" ht="40.5" x14ac:dyDescent="0.25">
      <c r="A63" s="131" t="s">
        <v>514</v>
      </c>
      <c r="B63" s="31" t="s">
        <v>511</v>
      </c>
      <c r="C63" s="132" t="s">
        <v>515</v>
      </c>
      <c r="D63" s="133">
        <v>2</v>
      </c>
      <c r="E63" s="134">
        <v>191.19</v>
      </c>
      <c r="F63" s="134">
        <f>ROUND(D63*E63,2)</f>
        <v>382.38</v>
      </c>
    </row>
    <row r="64" spans="1:6" ht="202.5" x14ac:dyDescent="0.25">
      <c r="A64" s="7"/>
      <c r="B64" s="7"/>
      <c r="C64" s="132" t="s">
        <v>516</v>
      </c>
      <c r="D64" s="7"/>
      <c r="E64" s="135"/>
      <c r="F64" s="135"/>
    </row>
    <row r="65" spans="1:6" x14ac:dyDescent="0.25">
      <c r="A65" s="7"/>
      <c r="B65" s="7"/>
      <c r="C65" s="136" t="s">
        <v>517</v>
      </c>
      <c r="D65" s="133">
        <v>1</v>
      </c>
      <c r="E65" s="138">
        <f>F57+F59+F61+F63</f>
        <v>9016.82</v>
      </c>
      <c r="F65" s="138">
        <f>ROUND(D65*E65,2)</f>
        <v>9016.82</v>
      </c>
    </row>
    <row r="66" spans="1:6" x14ac:dyDescent="0.25">
      <c r="A66" s="139"/>
      <c r="B66" s="139"/>
      <c r="C66" s="140"/>
      <c r="D66" s="139"/>
      <c r="E66" s="141"/>
      <c r="F66" s="141"/>
    </row>
    <row r="67" spans="1:6" x14ac:dyDescent="0.25">
      <c r="A67" s="144" t="s">
        <v>518</v>
      </c>
      <c r="B67" s="144" t="s">
        <v>433</v>
      </c>
      <c r="C67" s="145" t="s">
        <v>519</v>
      </c>
      <c r="D67" s="146">
        <f>D76</f>
        <v>1</v>
      </c>
      <c r="E67" s="147">
        <f>E76</f>
        <v>14563.8</v>
      </c>
      <c r="F67" s="147">
        <f>F76</f>
        <v>14563.8</v>
      </c>
    </row>
    <row r="68" spans="1:6" ht="40.5" x14ac:dyDescent="0.25">
      <c r="A68" s="131" t="s">
        <v>520</v>
      </c>
      <c r="B68" s="31" t="s">
        <v>457</v>
      </c>
      <c r="C68" s="132" t="s">
        <v>521</v>
      </c>
      <c r="D68" s="133">
        <v>37</v>
      </c>
      <c r="E68" s="134">
        <v>63.58</v>
      </c>
      <c r="F68" s="134">
        <f>ROUND(D68*E68,2)</f>
        <v>2352.46</v>
      </c>
    </row>
    <row r="69" spans="1:6" ht="108" x14ac:dyDescent="0.25">
      <c r="A69" s="7"/>
      <c r="B69" s="7"/>
      <c r="C69" s="132" t="s">
        <v>522</v>
      </c>
      <c r="D69" s="7"/>
      <c r="E69" s="135"/>
      <c r="F69" s="135"/>
    </row>
    <row r="70" spans="1:6" ht="27" x14ac:dyDescent="0.25">
      <c r="A70" s="131" t="s">
        <v>523</v>
      </c>
      <c r="B70" s="31" t="s">
        <v>441</v>
      </c>
      <c r="C70" s="132" t="s">
        <v>524</v>
      </c>
      <c r="D70" s="133">
        <v>118</v>
      </c>
      <c r="E70" s="134">
        <v>78.8</v>
      </c>
      <c r="F70" s="134">
        <f>ROUND(D70*E70,2)</f>
        <v>9298.4</v>
      </c>
    </row>
    <row r="71" spans="1:6" ht="121.5" x14ac:dyDescent="0.25">
      <c r="A71" s="7"/>
      <c r="B71" s="7"/>
      <c r="C71" s="132" t="s">
        <v>525</v>
      </c>
      <c r="D71" s="7"/>
      <c r="E71" s="135"/>
      <c r="F71" s="135"/>
    </row>
    <row r="72" spans="1:6" ht="27" x14ac:dyDescent="0.25">
      <c r="A72" s="131" t="s">
        <v>526</v>
      </c>
      <c r="B72" s="31" t="s">
        <v>441</v>
      </c>
      <c r="C72" s="132" t="s">
        <v>527</v>
      </c>
      <c r="D72" s="133">
        <v>30</v>
      </c>
      <c r="E72" s="134">
        <v>40.86</v>
      </c>
      <c r="F72" s="134">
        <f>ROUND(D72*E72,2)</f>
        <v>1225.8</v>
      </c>
    </row>
    <row r="73" spans="1:6" ht="121.5" x14ac:dyDescent="0.25">
      <c r="A73" s="7"/>
      <c r="B73" s="7"/>
      <c r="C73" s="132" t="s">
        <v>528</v>
      </c>
      <c r="D73" s="7"/>
      <c r="E73" s="135"/>
      <c r="F73" s="135"/>
    </row>
    <row r="74" spans="1:6" ht="27" x14ac:dyDescent="0.25">
      <c r="A74" s="131" t="s">
        <v>529</v>
      </c>
      <c r="B74" s="31" t="s">
        <v>441</v>
      </c>
      <c r="C74" s="132" t="s">
        <v>530</v>
      </c>
      <c r="D74" s="133">
        <v>26</v>
      </c>
      <c r="E74" s="134">
        <v>64.89</v>
      </c>
      <c r="F74" s="134">
        <f>ROUND(D74*E74,2)</f>
        <v>1687.14</v>
      </c>
    </row>
    <row r="75" spans="1:6" ht="121.5" x14ac:dyDescent="0.25">
      <c r="A75" s="7"/>
      <c r="B75" s="7"/>
      <c r="C75" s="132" t="s">
        <v>531</v>
      </c>
      <c r="D75" s="7"/>
      <c r="E75" s="135"/>
      <c r="F75" s="135"/>
    </row>
    <row r="76" spans="1:6" x14ac:dyDescent="0.25">
      <c r="A76" s="7"/>
      <c r="B76" s="7"/>
      <c r="C76" s="136" t="s">
        <v>532</v>
      </c>
      <c r="D76" s="133">
        <v>1</v>
      </c>
      <c r="E76" s="138">
        <f>F68+F70+F72+F74</f>
        <v>14563.8</v>
      </c>
      <c r="F76" s="138">
        <f>ROUND(D76*E76,2)</f>
        <v>14563.8</v>
      </c>
    </row>
    <row r="77" spans="1:6" x14ac:dyDescent="0.25">
      <c r="A77" s="139"/>
      <c r="B77" s="139"/>
      <c r="C77" s="140"/>
      <c r="D77" s="139"/>
      <c r="E77" s="141"/>
      <c r="F77" s="141"/>
    </row>
    <row r="78" spans="1:6" x14ac:dyDescent="0.25">
      <c r="A78" s="144" t="s">
        <v>533</v>
      </c>
      <c r="B78" s="144" t="s">
        <v>433</v>
      </c>
      <c r="C78" s="145" t="s">
        <v>534</v>
      </c>
      <c r="D78" s="146">
        <f>D87</f>
        <v>1</v>
      </c>
      <c r="E78" s="147">
        <f>E87</f>
        <v>5113.5300000000007</v>
      </c>
      <c r="F78" s="147">
        <f>F87</f>
        <v>5113.53</v>
      </c>
    </row>
    <row r="79" spans="1:6" x14ac:dyDescent="0.25">
      <c r="A79" s="131" t="s">
        <v>535</v>
      </c>
      <c r="B79" s="31" t="s">
        <v>457</v>
      </c>
      <c r="C79" s="132" t="s">
        <v>536</v>
      </c>
      <c r="D79" s="133">
        <v>1</v>
      </c>
      <c r="E79" s="134">
        <v>2977.07</v>
      </c>
      <c r="F79" s="134">
        <f>ROUND(D79*E79,2)</f>
        <v>2977.07</v>
      </c>
    </row>
    <row r="80" spans="1:6" ht="148.5" x14ac:dyDescent="0.25">
      <c r="A80" s="7"/>
      <c r="B80" s="7"/>
      <c r="C80" s="132" t="s">
        <v>537</v>
      </c>
      <c r="D80" s="7"/>
      <c r="E80" s="135"/>
      <c r="F80" s="135"/>
    </row>
    <row r="81" spans="1:6" ht="40.5" x14ac:dyDescent="0.25">
      <c r="A81" s="131" t="s">
        <v>538</v>
      </c>
      <c r="B81" s="31" t="s">
        <v>441</v>
      </c>
      <c r="C81" s="132" t="s">
        <v>539</v>
      </c>
      <c r="D81" s="133">
        <v>35</v>
      </c>
      <c r="E81" s="134">
        <v>14.64</v>
      </c>
      <c r="F81" s="134">
        <f>ROUND(D81*E81,2)</f>
        <v>512.4</v>
      </c>
    </row>
    <row r="82" spans="1:6" ht="162" x14ac:dyDescent="0.25">
      <c r="A82" s="7"/>
      <c r="B82" s="7"/>
      <c r="C82" s="132" t="s">
        <v>540</v>
      </c>
      <c r="D82" s="7"/>
      <c r="E82" s="135"/>
      <c r="F82" s="135"/>
    </row>
    <row r="83" spans="1:6" x14ac:dyDescent="0.25">
      <c r="A83" s="131" t="s">
        <v>541</v>
      </c>
      <c r="B83" s="31" t="s">
        <v>441</v>
      </c>
      <c r="C83" s="132" t="s">
        <v>542</v>
      </c>
      <c r="D83" s="133">
        <v>35</v>
      </c>
      <c r="E83" s="134">
        <v>35.700000000000003</v>
      </c>
      <c r="F83" s="134">
        <f>ROUND(D83*E83,2)</f>
        <v>1249.5</v>
      </c>
    </row>
    <row r="84" spans="1:6" ht="135" x14ac:dyDescent="0.25">
      <c r="A84" s="7"/>
      <c r="B84" s="7"/>
      <c r="C84" s="132" t="s">
        <v>543</v>
      </c>
      <c r="D84" s="7"/>
      <c r="E84" s="135"/>
      <c r="F84" s="135"/>
    </row>
    <row r="85" spans="1:6" ht="27" x14ac:dyDescent="0.25">
      <c r="A85" s="131" t="s">
        <v>544</v>
      </c>
      <c r="B85" s="31" t="s">
        <v>457</v>
      </c>
      <c r="C85" s="132" t="s">
        <v>545</v>
      </c>
      <c r="D85" s="133">
        <v>1</v>
      </c>
      <c r="E85" s="134">
        <v>374.56</v>
      </c>
      <c r="F85" s="134">
        <f>ROUND(D85*E85,2)</f>
        <v>374.56</v>
      </c>
    </row>
    <row r="86" spans="1:6" ht="135" x14ac:dyDescent="0.25">
      <c r="A86" s="7"/>
      <c r="B86" s="7"/>
      <c r="C86" s="132" t="s">
        <v>546</v>
      </c>
      <c r="D86" s="7"/>
      <c r="E86" s="135"/>
      <c r="F86" s="135"/>
    </row>
    <row r="87" spans="1:6" x14ac:dyDescent="0.25">
      <c r="A87" s="7"/>
      <c r="B87" s="7"/>
      <c r="C87" s="136" t="s">
        <v>547</v>
      </c>
      <c r="D87" s="133">
        <v>1</v>
      </c>
      <c r="E87" s="138">
        <f>F79+F81+F83+F85</f>
        <v>5113.5300000000007</v>
      </c>
      <c r="F87" s="138">
        <f>ROUND(D87*E87,2)</f>
        <v>5113.53</v>
      </c>
    </row>
    <row r="88" spans="1:6" x14ac:dyDescent="0.25">
      <c r="A88" s="139"/>
      <c r="B88" s="139"/>
      <c r="C88" s="140"/>
      <c r="D88" s="139"/>
      <c r="E88" s="141"/>
      <c r="F88" s="141"/>
    </row>
    <row r="89" spans="1:6" x14ac:dyDescent="0.25">
      <c r="A89" s="7"/>
      <c r="B89" s="7"/>
      <c r="C89" s="136" t="s">
        <v>548</v>
      </c>
      <c r="D89" s="137">
        <v>1</v>
      </c>
      <c r="E89" s="138">
        <f>F56+F67+F78</f>
        <v>28694.149999999998</v>
      </c>
      <c r="F89" s="138">
        <f>ROUND(D89*E89,2)</f>
        <v>28694.15</v>
      </c>
    </row>
    <row r="90" spans="1:6" x14ac:dyDescent="0.25">
      <c r="A90" s="139"/>
      <c r="B90" s="139"/>
      <c r="C90" s="140"/>
      <c r="D90" s="139"/>
      <c r="E90" s="141"/>
      <c r="F90" s="141"/>
    </row>
    <row r="91" spans="1:6" x14ac:dyDescent="0.25">
      <c r="A91" s="142" t="s">
        <v>500</v>
      </c>
      <c r="B91" s="142" t="s">
        <v>433</v>
      </c>
      <c r="C91" s="143" t="s">
        <v>549</v>
      </c>
      <c r="D91" s="129"/>
      <c r="E91" s="130"/>
      <c r="F91" s="130"/>
    </row>
    <row r="92" spans="1:6" ht="27" x14ac:dyDescent="0.25">
      <c r="A92" s="131" t="s">
        <v>550</v>
      </c>
      <c r="B92" s="31" t="s">
        <v>457</v>
      </c>
      <c r="C92" s="132" t="s">
        <v>551</v>
      </c>
      <c r="D92" s="133">
        <v>25</v>
      </c>
      <c r="E92" s="134">
        <v>88.17</v>
      </c>
      <c r="F92" s="134">
        <f>ROUND(D92*E92,2)</f>
        <v>2204.25</v>
      </c>
    </row>
    <row r="93" spans="1:6" ht="94.5" x14ac:dyDescent="0.25">
      <c r="A93" s="7"/>
      <c r="B93" s="7"/>
      <c r="C93" s="132" t="s">
        <v>552</v>
      </c>
      <c r="D93" s="7"/>
      <c r="E93" s="135"/>
      <c r="F93" s="135"/>
    </row>
    <row r="94" spans="1:6" ht="27" x14ac:dyDescent="0.25">
      <c r="A94" s="131" t="s">
        <v>553</v>
      </c>
      <c r="B94" s="31" t="s">
        <v>457</v>
      </c>
      <c r="C94" s="132" t="s">
        <v>554</v>
      </c>
      <c r="D94" s="133">
        <v>3</v>
      </c>
      <c r="E94" s="134">
        <v>28.17</v>
      </c>
      <c r="F94" s="134">
        <f>ROUND(D94*E94,2)</f>
        <v>84.51</v>
      </c>
    </row>
    <row r="95" spans="1:6" ht="94.5" x14ac:dyDescent="0.25">
      <c r="A95" s="7"/>
      <c r="B95" s="7"/>
      <c r="C95" s="132" t="s">
        <v>555</v>
      </c>
      <c r="D95" s="7"/>
      <c r="E95" s="135"/>
      <c r="F95" s="135"/>
    </row>
    <row r="96" spans="1:6" ht="27" x14ac:dyDescent="0.25">
      <c r="A96" s="131" t="s">
        <v>556</v>
      </c>
      <c r="B96" s="31" t="s">
        <v>457</v>
      </c>
      <c r="C96" s="132" t="s">
        <v>557</v>
      </c>
      <c r="D96" s="133">
        <v>19</v>
      </c>
      <c r="E96" s="134">
        <v>14.56</v>
      </c>
      <c r="F96" s="134">
        <f>ROUND(D96*E96,2)</f>
        <v>276.64</v>
      </c>
    </row>
    <row r="97" spans="1:6" ht="81" x14ac:dyDescent="0.25">
      <c r="A97" s="7"/>
      <c r="B97" s="7"/>
      <c r="C97" s="132" t="s">
        <v>558</v>
      </c>
      <c r="D97" s="7"/>
      <c r="E97" s="135"/>
      <c r="F97" s="135"/>
    </row>
    <row r="98" spans="1:6" ht="27" x14ac:dyDescent="0.25">
      <c r="A98" s="131" t="s">
        <v>559</v>
      </c>
      <c r="B98" s="31" t="s">
        <v>457</v>
      </c>
      <c r="C98" s="132" t="s">
        <v>560</v>
      </c>
      <c r="D98" s="133">
        <v>28</v>
      </c>
      <c r="E98" s="134">
        <v>14.93</v>
      </c>
      <c r="F98" s="134">
        <f>ROUND(D98*E98,2)</f>
        <v>418.04</v>
      </c>
    </row>
    <row r="99" spans="1:6" ht="81" x14ac:dyDescent="0.25">
      <c r="A99" s="7"/>
      <c r="B99" s="7"/>
      <c r="C99" s="132" t="s">
        <v>561</v>
      </c>
      <c r="D99" s="7"/>
      <c r="E99" s="135"/>
      <c r="F99" s="135"/>
    </row>
    <row r="100" spans="1:6" ht="27" x14ac:dyDescent="0.25">
      <c r="A100" s="131" t="s">
        <v>562</v>
      </c>
      <c r="B100" s="31" t="s">
        <v>457</v>
      </c>
      <c r="C100" s="132" t="s">
        <v>563</v>
      </c>
      <c r="D100" s="133">
        <v>10</v>
      </c>
      <c r="E100" s="134">
        <v>75.02</v>
      </c>
      <c r="F100" s="134">
        <f>ROUND(D100*E100,2)</f>
        <v>750.2</v>
      </c>
    </row>
    <row r="101" spans="1:6" ht="121.5" x14ac:dyDescent="0.25">
      <c r="A101" s="7"/>
      <c r="B101" s="7"/>
      <c r="C101" s="132" t="s">
        <v>564</v>
      </c>
      <c r="D101" s="7"/>
      <c r="E101" s="135"/>
      <c r="F101" s="135"/>
    </row>
    <row r="102" spans="1:6" ht="40.5" x14ac:dyDescent="0.25">
      <c r="A102" s="131" t="s">
        <v>565</v>
      </c>
      <c r="B102" s="31" t="s">
        <v>511</v>
      </c>
      <c r="C102" s="132" t="s">
        <v>566</v>
      </c>
      <c r="D102" s="133">
        <v>42</v>
      </c>
      <c r="E102" s="134">
        <v>54.57</v>
      </c>
      <c r="F102" s="134">
        <f>ROUND(D102*E102*1,2)</f>
        <v>2291.94</v>
      </c>
    </row>
    <row r="103" spans="1:6" ht="67.5" x14ac:dyDescent="0.25">
      <c r="A103" s="7"/>
      <c r="B103" s="7"/>
      <c r="C103" s="132" t="s">
        <v>567</v>
      </c>
      <c r="D103" s="7"/>
      <c r="E103" s="135"/>
      <c r="F103" s="135"/>
    </row>
    <row r="104" spans="1:6" ht="27" x14ac:dyDescent="0.25">
      <c r="A104" s="131" t="s">
        <v>568</v>
      </c>
      <c r="B104" s="31" t="s">
        <v>511</v>
      </c>
      <c r="C104" s="132" t="s">
        <v>569</v>
      </c>
      <c r="D104" s="133">
        <v>30</v>
      </c>
      <c r="E104" s="134">
        <v>47.17</v>
      </c>
      <c r="F104" s="134">
        <f>ROUND(D104*E104*1,2)</f>
        <v>1415.1</v>
      </c>
    </row>
    <row r="105" spans="1:6" ht="81" x14ac:dyDescent="0.25">
      <c r="A105" s="7"/>
      <c r="B105" s="7"/>
      <c r="C105" s="132" t="s">
        <v>570</v>
      </c>
      <c r="D105" s="7"/>
      <c r="E105" s="135"/>
      <c r="F105" s="135"/>
    </row>
    <row r="106" spans="1:6" ht="27" x14ac:dyDescent="0.25">
      <c r="A106" s="131" t="s">
        <v>571</v>
      </c>
      <c r="B106" s="31" t="s">
        <v>457</v>
      </c>
      <c r="C106" s="132" t="s">
        <v>572</v>
      </c>
      <c r="D106" s="133">
        <v>6</v>
      </c>
      <c r="E106" s="134">
        <v>64.77</v>
      </c>
      <c r="F106" s="134">
        <f>ROUND(D106*E106,2)</f>
        <v>388.62</v>
      </c>
    </row>
    <row r="107" spans="1:6" ht="67.5" x14ac:dyDescent="0.25">
      <c r="A107" s="7"/>
      <c r="B107" s="7"/>
      <c r="C107" s="132" t="s">
        <v>573</v>
      </c>
      <c r="D107" s="7"/>
      <c r="E107" s="135"/>
      <c r="F107" s="135"/>
    </row>
    <row r="108" spans="1:6" ht="27" x14ac:dyDescent="0.25">
      <c r="A108" s="131" t="s">
        <v>574</v>
      </c>
      <c r="B108" s="31" t="s">
        <v>457</v>
      </c>
      <c r="C108" s="132" t="s">
        <v>575</v>
      </c>
      <c r="D108" s="133">
        <v>20</v>
      </c>
      <c r="E108" s="134">
        <v>103.17</v>
      </c>
      <c r="F108" s="134">
        <f>ROUND(D108*E108,2)</f>
        <v>2063.4</v>
      </c>
    </row>
    <row r="109" spans="1:6" ht="67.5" x14ac:dyDescent="0.25">
      <c r="A109" s="7"/>
      <c r="B109" s="7"/>
      <c r="C109" s="132" t="s">
        <v>576</v>
      </c>
      <c r="D109" s="7"/>
      <c r="E109" s="135"/>
      <c r="F109" s="135"/>
    </row>
    <row r="110" spans="1:6" ht="27" x14ac:dyDescent="0.25">
      <c r="A110" s="131" t="s">
        <v>577</v>
      </c>
      <c r="B110" s="31" t="s">
        <v>457</v>
      </c>
      <c r="C110" s="132" t="s">
        <v>578</v>
      </c>
      <c r="D110" s="133">
        <v>9</v>
      </c>
      <c r="E110" s="134">
        <v>50.2</v>
      </c>
      <c r="F110" s="134">
        <f>ROUND(D110*E110,2)</f>
        <v>451.8</v>
      </c>
    </row>
    <row r="111" spans="1:6" ht="121.5" x14ac:dyDescent="0.25">
      <c r="A111" s="7"/>
      <c r="B111" s="7"/>
      <c r="C111" s="132" t="s">
        <v>579</v>
      </c>
      <c r="D111" s="7"/>
      <c r="E111" s="135"/>
      <c r="F111" s="135"/>
    </row>
    <row r="112" spans="1:6" ht="40.5" x14ac:dyDescent="0.25">
      <c r="A112" s="131" t="s">
        <v>580</v>
      </c>
      <c r="B112" s="31" t="s">
        <v>511</v>
      </c>
      <c r="C112" s="132" t="s">
        <v>581</v>
      </c>
      <c r="D112" s="133">
        <v>60</v>
      </c>
      <c r="E112" s="134">
        <v>108.03</v>
      </c>
      <c r="F112" s="134">
        <f>ROUND(D112*E112*1,2)</f>
        <v>6481.8</v>
      </c>
    </row>
    <row r="113" spans="1:6" ht="94.5" x14ac:dyDescent="0.25">
      <c r="A113" s="7"/>
      <c r="B113" s="7"/>
      <c r="C113" s="132" t="s">
        <v>582</v>
      </c>
      <c r="D113" s="7"/>
      <c r="E113" s="135"/>
      <c r="F113" s="135"/>
    </row>
    <row r="114" spans="1:6" ht="40.5" x14ac:dyDescent="0.25">
      <c r="A114" s="131" t="s">
        <v>583</v>
      </c>
      <c r="B114" s="31" t="s">
        <v>511</v>
      </c>
      <c r="C114" s="132" t="s">
        <v>584</v>
      </c>
      <c r="D114" s="133">
        <v>234</v>
      </c>
      <c r="E114" s="134">
        <v>36.950000000000003</v>
      </c>
      <c r="F114" s="134">
        <f>ROUND(D114*E114*1,2)</f>
        <v>8646.2999999999993</v>
      </c>
    </row>
    <row r="115" spans="1:6" ht="229.5" x14ac:dyDescent="0.25">
      <c r="A115" s="7"/>
      <c r="B115" s="7"/>
      <c r="C115" s="132" t="s">
        <v>585</v>
      </c>
      <c r="D115" s="7"/>
      <c r="E115" s="135"/>
      <c r="F115" s="135"/>
    </row>
    <row r="116" spans="1:6" ht="40.5" x14ac:dyDescent="0.25">
      <c r="A116" s="131" t="s">
        <v>586</v>
      </c>
      <c r="B116" s="31" t="s">
        <v>511</v>
      </c>
      <c r="C116" s="132" t="s">
        <v>587</v>
      </c>
      <c r="D116" s="133">
        <v>30</v>
      </c>
      <c r="E116" s="134">
        <v>38.799999999999997</v>
      </c>
      <c r="F116" s="134">
        <f>ROUND(D116*E116*1,2)</f>
        <v>1164</v>
      </c>
    </row>
    <row r="117" spans="1:6" ht="189" x14ac:dyDescent="0.25">
      <c r="A117" s="7"/>
      <c r="B117" s="7"/>
      <c r="C117" s="132" t="s">
        <v>588</v>
      </c>
      <c r="D117" s="7"/>
      <c r="E117" s="135"/>
      <c r="F117" s="135"/>
    </row>
    <row r="118" spans="1:6" x14ac:dyDescent="0.25">
      <c r="A118" s="131" t="s">
        <v>589</v>
      </c>
      <c r="B118" s="31" t="s">
        <v>457</v>
      </c>
      <c r="C118" s="132" t="s">
        <v>590</v>
      </c>
      <c r="D118" s="133">
        <v>12</v>
      </c>
      <c r="E118" s="134">
        <v>141.16999999999999</v>
      </c>
      <c r="F118" s="134">
        <f>ROUND(D118*E118,2)</f>
        <v>1694.04</v>
      </c>
    </row>
    <row r="119" spans="1:6" ht="54" x14ac:dyDescent="0.25">
      <c r="A119" s="7"/>
      <c r="B119" s="7"/>
      <c r="C119" s="132" t="s">
        <v>591</v>
      </c>
      <c r="D119" s="7"/>
      <c r="E119" s="135"/>
      <c r="F119" s="135"/>
    </row>
    <row r="120" spans="1:6" ht="27" x14ac:dyDescent="0.25">
      <c r="A120" s="131" t="s">
        <v>592</v>
      </c>
      <c r="B120" s="31" t="s">
        <v>593</v>
      </c>
      <c r="C120" s="132" t="s">
        <v>594</v>
      </c>
      <c r="D120" s="133">
        <v>1</v>
      </c>
      <c r="E120" s="134">
        <v>250</v>
      </c>
      <c r="F120" s="134">
        <f>ROUND(D120*E120,2)</f>
        <v>250</v>
      </c>
    </row>
    <row r="121" spans="1:6" ht="67.5" x14ac:dyDescent="0.25">
      <c r="A121" s="7"/>
      <c r="B121" s="7"/>
      <c r="C121" s="132" t="s">
        <v>595</v>
      </c>
      <c r="D121" s="7"/>
      <c r="E121" s="135"/>
      <c r="F121" s="135"/>
    </row>
    <row r="122" spans="1:6" x14ac:dyDescent="0.25">
      <c r="A122" s="7"/>
      <c r="B122" s="7"/>
      <c r="C122" s="136" t="s">
        <v>596</v>
      </c>
      <c r="D122" s="137">
        <v>1</v>
      </c>
      <c r="E122" s="138">
        <f>F92+F94+F96+F98+F100+F102+F104+F106+F108+F110+F112+F114+F116+F118+F120</f>
        <v>28580.639999999999</v>
      </c>
      <c r="F122" s="138">
        <f>ROUND(D122*E122,2)</f>
        <v>28580.639999999999</v>
      </c>
    </row>
    <row r="123" spans="1:6" x14ac:dyDescent="0.25">
      <c r="A123" s="139"/>
      <c r="B123" s="139"/>
      <c r="C123" s="140"/>
      <c r="D123" s="139"/>
      <c r="E123" s="141"/>
      <c r="F123" s="141"/>
    </row>
    <row r="124" spans="1:6" x14ac:dyDescent="0.25">
      <c r="A124" s="142" t="s">
        <v>597</v>
      </c>
      <c r="B124" s="142" t="s">
        <v>433</v>
      </c>
      <c r="C124" s="143" t="s">
        <v>598</v>
      </c>
      <c r="D124" s="129"/>
      <c r="E124" s="130"/>
      <c r="F124" s="130"/>
    </row>
    <row r="125" spans="1:6" x14ac:dyDescent="0.25">
      <c r="A125" s="144" t="s">
        <v>599</v>
      </c>
      <c r="B125" s="144" t="s">
        <v>433</v>
      </c>
      <c r="C125" s="145" t="s">
        <v>600</v>
      </c>
      <c r="D125" s="146">
        <f>D182</f>
        <v>1</v>
      </c>
      <c r="E125" s="147">
        <f>E182</f>
        <v>53479.510000000009</v>
      </c>
      <c r="F125" s="147">
        <f>F182</f>
        <v>53479.51</v>
      </c>
    </row>
    <row r="126" spans="1:6" x14ac:dyDescent="0.25">
      <c r="A126" s="131" t="s">
        <v>601</v>
      </c>
      <c r="B126" s="31" t="s">
        <v>457</v>
      </c>
      <c r="C126" s="132" t="s">
        <v>602</v>
      </c>
      <c r="D126" s="133">
        <v>1</v>
      </c>
      <c r="E126" s="134">
        <v>13983.28</v>
      </c>
      <c r="F126" s="134">
        <f>ROUND(D126*E126,2)</f>
        <v>13983.28</v>
      </c>
    </row>
    <row r="127" spans="1:6" ht="135" x14ac:dyDescent="0.25">
      <c r="A127" s="7"/>
      <c r="B127" s="7"/>
      <c r="C127" s="132" t="s">
        <v>603</v>
      </c>
      <c r="D127" s="7"/>
      <c r="E127" s="135"/>
      <c r="F127" s="135"/>
    </row>
    <row r="128" spans="1:6" x14ac:dyDescent="0.25">
      <c r="A128" s="131" t="s">
        <v>604</v>
      </c>
      <c r="B128" s="31" t="s">
        <v>457</v>
      </c>
      <c r="C128" s="132" t="s">
        <v>605</v>
      </c>
      <c r="D128" s="133">
        <v>3</v>
      </c>
      <c r="E128" s="134">
        <v>912.47</v>
      </c>
      <c r="F128" s="134">
        <f>ROUND(D128*E128,2)</f>
        <v>2737.41</v>
      </c>
    </row>
    <row r="129" spans="1:6" ht="243" x14ac:dyDescent="0.25">
      <c r="A129" s="7"/>
      <c r="B129" s="7"/>
      <c r="C129" s="132" t="s">
        <v>606</v>
      </c>
      <c r="D129" s="7"/>
      <c r="E129" s="135"/>
      <c r="F129" s="135"/>
    </row>
    <row r="130" spans="1:6" x14ac:dyDescent="0.25">
      <c r="A130" s="131" t="s">
        <v>607</v>
      </c>
      <c r="B130" s="31" t="s">
        <v>457</v>
      </c>
      <c r="C130" s="132" t="s">
        <v>608</v>
      </c>
      <c r="D130" s="133">
        <v>10</v>
      </c>
      <c r="E130" s="134">
        <v>957.47</v>
      </c>
      <c r="F130" s="134">
        <f>ROUND(D130*E130,2)</f>
        <v>9574.7000000000007</v>
      </c>
    </row>
    <row r="131" spans="1:6" ht="243" x14ac:dyDescent="0.25">
      <c r="A131" s="7"/>
      <c r="B131" s="7"/>
      <c r="C131" s="132" t="s">
        <v>609</v>
      </c>
      <c r="D131" s="7"/>
      <c r="E131" s="135"/>
      <c r="F131" s="135"/>
    </row>
    <row r="132" spans="1:6" x14ac:dyDescent="0.25">
      <c r="A132" s="131" t="s">
        <v>610</v>
      </c>
      <c r="B132" s="31" t="s">
        <v>457</v>
      </c>
      <c r="C132" s="132" t="s">
        <v>611</v>
      </c>
      <c r="D132" s="133">
        <v>7</v>
      </c>
      <c r="E132" s="134">
        <v>1027.47</v>
      </c>
      <c r="F132" s="134">
        <f>ROUND(D132*E132,2)</f>
        <v>7192.29</v>
      </c>
    </row>
    <row r="133" spans="1:6" ht="243" x14ac:dyDescent="0.25">
      <c r="A133" s="7"/>
      <c r="B133" s="7"/>
      <c r="C133" s="132" t="s">
        <v>612</v>
      </c>
      <c r="D133" s="7"/>
      <c r="E133" s="135"/>
      <c r="F133" s="135"/>
    </row>
    <row r="134" spans="1:6" x14ac:dyDescent="0.25">
      <c r="A134" s="131" t="s">
        <v>613</v>
      </c>
      <c r="B134" s="31" t="s">
        <v>457</v>
      </c>
      <c r="C134" s="132" t="s">
        <v>614</v>
      </c>
      <c r="D134" s="133">
        <v>5</v>
      </c>
      <c r="E134" s="134">
        <v>1107.47</v>
      </c>
      <c r="F134" s="134">
        <f>ROUND(D134*E134,2)</f>
        <v>5537.35</v>
      </c>
    </row>
    <row r="135" spans="1:6" ht="243" x14ac:dyDescent="0.25">
      <c r="A135" s="7"/>
      <c r="B135" s="7"/>
      <c r="C135" s="132" t="s">
        <v>615</v>
      </c>
      <c r="D135" s="7"/>
      <c r="E135" s="135"/>
      <c r="F135" s="135"/>
    </row>
    <row r="136" spans="1:6" x14ac:dyDescent="0.25">
      <c r="A136" s="131" t="s">
        <v>616</v>
      </c>
      <c r="B136" s="31" t="s">
        <v>457</v>
      </c>
      <c r="C136" s="132" t="s">
        <v>617</v>
      </c>
      <c r="D136" s="133">
        <v>1</v>
      </c>
      <c r="E136" s="134">
        <v>753.3</v>
      </c>
      <c r="F136" s="134">
        <f>ROUND(D136*E136,2)</f>
        <v>753.3</v>
      </c>
    </row>
    <row r="137" spans="1:6" ht="310.5" x14ac:dyDescent="0.25">
      <c r="A137" s="7"/>
      <c r="B137" s="7"/>
      <c r="C137" s="132" t="s">
        <v>618</v>
      </c>
      <c r="D137" s="7"/>
      <c r="E137" s="135"/>
      <c r="F137" s="135"/>
    </row>
    <row r="138" spans="1:6" x14ac:dyDescent="0.25">
      <c r="A138" s="131" t="s">
        <v>619</v>
      </c>
      <c r="B138" s="31" t="s">
        <v>457</v>
      </c>
      <c r="C138" s="132" t="s">
        <v>620</v>
      </c>
      <c r="D138" s="133">
        <v>19</v>
      </c>
      <c r="E138" s="134">
        <v>162.71</v>
      </c>
      <c r="F138" s="134">
        <f>ROUND(D138*E138,2)</f>
        <v>3091.49</v>
      </c>
    </row>
    <row r="139" spans="1:6" ht="81" x14ac:dyDescent="0.25">
      <c r="A139" s="7"/>
      <c r="B139" s="7"/>
      <c r="C139" s="132" t="s">
        <v>621</v>
      </c>
      <c r="D139" s="7"/>
      <c r="E139" s="135"/>
      <c r="F139" s="135"/>
    </row>
    <row r="140" spans="1:6" x14ac:dyDescent="0.25">
      <c r="A140" s="131" t="s">
        <v>622</v>
      </c>
      <c r="B140" s="31" t="s">
        <v>457</v>
      </c>
      <c r="C140" s="132" t="s">
        <v>623</v>
      </c>
      <c r="D140" s="133">
        <v>26</v>
      </c>
      <c r="E140" s="134">
        <v>40.380000000000003</v>
      </c>
      <c r="F140" s="134">
        <f>ROUND(D140*E140,2)</f>
        <v>1049.8800000000001</v>
      </c>
    </row>
    <row r="141" spans="1:6" ht="27" x14ac:dyDescent="0.25">
      <c r="A141" s="7"/>
      <c r="B141" s="7"/>
      <c r="C141" s="132" t="s">
        <v>624</v>
      </c>
      <c r="D141" s="7"/>
      <c r="E141" s="135"/>
      <c r="F141" s="135"/>
    </row>
    <row r="142" spans="1:6" x14ac:dyDescent="0.25">
      <c r="A142" s="131" t="s">
        <v>625</v>
      </c>
      <c r="B142" s="31" t="s">
        <v>441</v>
      </c>
      <c r="C142" s="132" t="s">
        <v>626</v>
      </c>
      <c r="D142" s="133">
        <v>100</v>
      </c>
      <c r="E142" s="134">
        <v>2.3199999999999998</v>
      </c>
      <c r="F142" s="134">
        <f>ROUND(D142*E142,2)</f>
        <v>232</v>
      </c>
    </row>
    <row r="143" spans="1:6" ht="27" x14ac:dyDescent="0.25">
      <c r="A143" s="131" t="s">
        <v>627</v>
      </c>
      <c r="B143" s="31" t="s">
        <v>441</v>
      </c>
      <c r="C143" s="132" t="s">
        <v>628</v>
      </c>
      <c r="D143" s="133">
        <v>100</v>
      </c>
      <c r="E143" s="134">
        <v>1.47</v>
      </c>
      <c r="F143" s="134">
        <f>ROUND(D143*E143,2)</f>
        <v>147</v>
      </c>
    </row>
    <row r="144" spans="1:6" x14ac:dyDescent="0.25">
      <c r="A144" s="131" t="s">
        <v>629</v>
      </c>
      <c r="B144" s="31" t="s">
        <v>457</v>
      </c>
      <c r="C144" s="132" t="s">
        <v>630</v>
      </c>
      <c r="D144" s="133">
        <v>24</v>
      </c>
      <c r="E144" s="134">
        <v>110.7</v>
      </c>
      <c r="F144" s="134">
        <f>ROUND(D144*E144,2)</f>
        <v>2656.8</v>
      </c>
    </row>
    <row r="145" spans="1:6" ht="27" x14ac:dyDescent="0.25">
      <c r="A145" s="7"/>
      <c r="B145" s="7"/>
      <c r="C145" s="132" t="s">
        <v>631</v>
      </c>
      <c r="D145" s="7"/>
      <c r="E145" s="135"/>
      <c r="F145" s="135"/>
    </row>
    <row r="146" spans="1:6" ht="27" x14ac:dyDescent="0.25">
      <c r="A146" s="131" t="s">
        <v>632</v>
      </c>
      <c r="B146" s="31" t="s">
        <v>457</v>
      </c>
      <c r="C146" s="132" t="s">
        <v>633</v>
      </c>
      <c r="D146" s="133">
        <v>27</v>
      </c>
      <c r="E146" s="134">
        <v>55.75</v>
      </c>
      <c r="F146" s="134">
        <f>ROUND(D146*E146*1,2)</f>
        <v>1505.25</v>
      </c>
    </row>
    <row r="147" spans="1:6" ht="81" x14ac:dyDescent="0.25">
      <c r="A147" s="7"/>
      <c r="B147" s="7"/>
      <c r="C147" s="132" t="s">
        <v>634</v>
      </c>
      <c r="D147" s="7"/>
      <c r="E147" s="135"/>
      <c r="F147" s="135"/>
    </row>
    <row r="148" spans="1:6" ht="27" x14ac:dyDescent="0.25">
      <c r="A148" s="131" t="s">
        <v>635</v>
      </c>
      <c r="B148" s="31" t="s">
        <v>441</v>
      </c>
      <c r="C148" s="132" t="s">
        <v>636</v>
      </c>
      <c r="D148" s="133">
        <v>70</v>
      </c>
      <c r="E148" s="134">
        <v>6.21</v>
      </c>
      <c r="F148" s="134">
        <f>ROUND(D148*E148,2)</f>
        <v>434.7</v>
      </c>
    </row>
    <row r="149" spans="1:6" ht="67.5" x14ac:dyDescent="0.25">
      <c r="A149" s="7"/>
      <c r="B149" s="7"/>
      <c r="C149" s="132" t="s">
        <v>637</v>
      </c>
      <c r="D149" s="7"/>
      <c r="E149" s="135"/>
      <c r="F149" s="135"/>
    </row>
    <row r="150" spans="1:6" ht="27" x14ac:dyDescent="0.25">
      <c r="A150" s="131" t="s">
        <v>638</v>
      </c>
      <c r="B150" s="31" t="s">
        <v>441</v>
      </c>
      <c r="C150" s="132" t="s">
        <v>639</v>
      </c>
      <c r="D150" s="133">
        <v>85</v>
      </c>
      <c r="E150" s="134">
        <v>7.53</v>
      </c>
      <c r="F150" s="134">
        <f>ROUND(D150*E150,2)</f>
        <v>640.04999999999995</v>
      </c>
    </row>
    <row r="151" spans="1:6" ht="67.5" x14ac:dyDescent="0.25">
      <c r="A151" s="7"/>
      <c r="B151" s="7"/>
      <c r="C151" s="132" t="s">
        <v>640</v>
      </c>
      <c r="D151" s="7"/>
      <c r="E151" s="135"/>
      <c r="F151" s="135"/>
    </row>
    <row r="152" spans="1:6" ht="27" x14ac:dyDescent="0.25">
      <c r="A152" s="131" t="s">
        <v>641</v>
      </c>
      <c r="B152" s="31" t="s">
        <v>441</v>
      </c>
      <c r="C152" s="132" t="s">
        <v>642</v>
      </c>
      <c r="D152" s="133">
        <v>70</v>
      </c>
      <c r="E152" s="134">
        <v>8.14</v>
      </c>
      <c r="F152" s="134">
        <f>ROUND(D152*E152,2)</f>
        <v>569.79999999999995</v>
      </c>
    </row>
    <row r="153" spans="1:6" ht="67.5" x14ac:dyDescent="0.25">
      <c r="A153" s="7"/>
      <c r="B153" s="7"/>
      <c r="C153" s="132" t="s">
        <v>643</v>
      </c>
      <c r="D153" s="7"/>
      <c r="E153" s="135"/>
      <c r="F153" s="135"/>
    </row>
    <row r="154" spans="1:6" ht="40.5" x14ac:dyDescent="0.25">
      <c r="A154" s="131" t="s">
        <v>644</v>
      </c>
      <c r="B154" s="31" t="s">
        <v>441</v>
      </c>
      <c r="C154" s="132" t="s">
        <v>645</v>
      </c>
      <c r="D154" s="133">
        <v>60</v>
      </c>
      <c r="E154" s="134">
        <v>8.61</v>
      </c>
      <c r="F154" s="134">
        <f>ROUND(D154*E154,2)</f>
        <v>516.6</v>
      </c>
    </row>
    <row r="155" spans="1:6" ht="54" x14ac:dyDescent="0.25">
      <c r="A155" s="7"/>
      <c r="B155" s="7"/>
      <c r="C155" s="132" t="s">
        <v>646</v>
      </c>
      <c r="D155" s="7"/>
      <c r="E155" s="135"/>
      <c r="F155" s="135"/>
    </row>
    <row r="156" spans="1:6" ht="40.5" x14ac:dyDescent="0.25">
      <c r="A156" s="131" t="s">
        <v>647</v>
      </c>
      <c r="B156" s="31" t="s">
        <v>441</v>
      </c>
      <c r="C156" s="132" t="s">
        <v>648</v>
      </c>
      <c r="D156" s="133">
        <v>10</v>
      </c>
      <c r="E156" s="134">
        <v>10.75</v>
      </c>
      <c r="F156" s="134">
        <f>ROUND(D156*E156,2)</f>
        <v>107.5</v>
      </c>
    </row>
    <row r="157" spans="1:6" ht="67.5" x14ac:dyDescent="0.25">
      <c r="A157" s="7"/>
      <c r="B157" s="7"/>
      <c r="C157" s="132" t="s">
        <v>649</v>
      </c>
      <c r="D157" s="7"/>
      <c r="E157" s="135"/>
      <c r="F157" s="135"/>
    </row>
    <row r="158" spans="1:6" ht="40.5" x14ac:dyDescent="0.25">
      <c r="A158" s="131" t="s">
        <v>650</v>
      </c>
      <c r="B158" s="31" t="s">
        <v>441</v>
      </c>
      <c r="C158" s="132" t="s">
        <v>651</v>
      </c>
      <c r="D158" s="133">
        <v>20</v>
      </c>
      <c r="E158" s="134">
        <v>12.12</v>
      </c>
      <c r="F158" s="134">
        <f>ROUND(D158*E158,2)</f>
        <v>242.4</v>
      </c>
    </row>
    <row r="159" spans="1:6" ht="67.5" x14ac:dyDescent="0.25">
      <c r="A159" s="7"/>
      <c r="B159" s="7"/>
      <c r="C159" s="132" t="s">
        <v>652</v>
      </c>
      <c r="D159" s="7"/>
      <c r="E159" s="135"/>
      <c r="F159" s="135"/>
    </row>
    <row r="160" spans="1:6" ht="40.5" x14ac:dyDescent="0.25">
      <c r="A160" s="131" t="s">
        <v>653</v>
      </c>
      <c r="B160" s="31" t="s">
        <v>441</v>
      </c>
      <c r="C160" s="132" t="s">
        <v>654</v>
      </c>
      <c r="D160" s="133">
        <v>15</v>
      </c>
      <c r="E160" s="134">
        <v>15.01</v>
      </c>
      <c r="F160" s="134">
        <f>ROUND(D160*E160,2)</f>
        <v>225.15</v>
      </c>
    </row>
    <row r="161" spans="1:6" ht="67.5" x14ac:dyDescent="0.25">
      <c r="A161" s="7"/>
      <c r="B161" s="7"/>
      <c r="C161" s="132" t="s">
        <v>655</v>
      </c>
      <c r="D161" s="7"/>
      <c r="E161" s="135"/>
      <c r="F161" s="135"/>
    </row>
    <row r="162" spans="1:6" ht="40.5" x14ac:dyDescent="0.25">
      <c r="A162" s="131" t="s">
        <v>656</v>
      </c>
      <c r="B162" s="31" t="s">
        <v>441</v>
      </c>
      <c r="C162" s="132" t="s">
        <v>657</v>
      </c>
      <c r="D162" s="133">
        <v>6</v>
      </c>
      <c r="E162" s="134">
        <v>37.03</v>
      </c>
      <c r="F162" s="134">
        <f>ROUND(D162*E162,2)</f>
        <v>222.18</v>
      </c>
    </row>
    <row r="163" spans="1:6" ht="54" x14ac:dyDescent="0.25">
      <c r="A163" s="7"/>
      <c r="B163" s="7"/>
      <c r="C163" s="132" t="s">
        <v>658</v>
      </c>
      <c r="D163" s="7"/>
      <c r="E163" s="135"/>
      <c r="F163" s="135"/>
    </row>
    <row r="164" spans="1:6" ht="40.5" x14ac:dyDescent="0.25">
      <c r="A164" s="131" t="s">
        <v>659</v>
      </c>
      <c r="B164" s="31" t="s">
        <v>441</v>
      </c>
      <c r="C164" s="132" t="s">
        <v>660</v>
      </c>
      <c r="D164" s="133">
        <v>27</v>
      </c>
      <c r="E164" s="134">
        <v>4.67</v>
      </c>
      <c r="F164" s="134">
        <f>ROUND(D164*E164,2)</f>
        <v>126.09</v>
      </c>
    </row>
    <row r="165" spans="1:6" ht="94.5" x14ac:dyDescent="0.25">
      <c r="A165" s="7"/>
      <c r="B165" s="7"/>
      <c r="C165" s="132" t="s">
        <v>661</v>
      </c>
      <c r="D165" s="7"/>
      <c r="E165" s="135"/>
      <c r="F165" s="135"/>
    </row>
    <row r="166" spans="1:6" ht="40.5" x14ac:dyDescent="0.25">
      <c r="A166" s="131" t="s">
        <v>662</v>
      </c>
      <c r="B166" s="31" t="s">
        <v>441</v>
      </c>
      <c r="C166" s="132" t="s">
        <v>663</v>
      </c>
      <c r="D166" s="133">
        <v>70</v>
      </c>
      <c r="E166" s="134">
        <v>4.9400000000000004</v>
      </c>
      <c r="F166" s="134">
        <f>ROUND(D166*E166,2)</f>
        <v>345.8</v>
      </c>
    </row>
    <row r="167" spans="1:6" ht="94.5" x14ac:dyDescent="0.25">
      <c r="A167" s="7"/>
      <c r="B167" s="7"/>
      <c r="C167" s="132" t="s">
        <v>664</v>
      </c>
      <c r="D167" s="7"/>
      <c r="E167" s="135"/>
      <c r="F167" s="135"/>
    </row>
    <row r="168" spans="1:6" ht="40.5" x14ac:dyDescent="0.25">
      <c r="A168" s="131" t="s">
        <v>665</v>
      </c>
      <c r="B168" s="31" t="s">
        <v>441</v>
      </c>
      <c r="C168" s="132" t="s">
        <v>666</v>
      </c>
      <c r="D168" s="133">
        <v>85</v>
      </c>
      <c r="E168" s="134">
        <v>5.36</v>
      </c>
      <c r="F168" s="134">
        <f>ROUND(D168*E168,2)</f>
        <v>455.6</v>
      </c>
    </row>
    <row r="169" spans="1:6" ht="94.5" x14ac:dyDescent="0.25">
      <c r="A169" s="7"/>
      <c r="B169" s="7"/>
      <c r="C169" s="132" t="s">
        <v>667</v>
      </c>
      <c r="D169" s="7"/>
      <c r="E169" s="135"/>
      <c r="F169" s="135"/>
    </row>
    <row r="170" spans="1:6" ht="40.5" x14ac:dyDescent="0.25">
      <c r="A170" s="131" t="s">
        <v>668</v>
      </c>
      <c r="B170" s="31" t="s">
        <v>441</v>
      </c>
      <c r="C170" s="132" t="s">
        <v>669</v>
      </c>
      <c r="D170" s="133">
        <v>70</v>
      </c>
      <c r="E170" s="134">
        <v>5.94</v>
      </c>
      <c r="F170" s="134">
        <f>ROUND(D170*E170,2)</f>
        <v>415.8</v>
      </c>
    </row>
    <row r="171" spans="1:6" ht="81" x14ac:dyDescent="0.25">
      <c r="A171" s="7"/>
      <c r="B171" s="7"/>
      <c r="C171" s="132" t="s">
        <v>670</v>
      </c>
      <c r="D171" s="7"/>
      <c r="E171" s="135"/>
      <c r="F171" s="135"/>
    </row>
    <row r="172" spans="1:6" ht="40.5" x14ac:dyDescent="0.25">
      <c r="A172" s="131" t="s">
        <v>671</v>
      </c>
      <c r="B172" s="31" t="s">
        <v>441</v>
      </c>
      <c r="C172" s="132" t="s">
        <v>672</v>
      </c>
      <c r="D172" s="133">
        <v>60</v>
      </c>
      <c r="E172" s="134">
        <v>5.8</v>
      </c>
      <c r="F172" s="134">
        <f>ROUND(D172*E172,2)</f>
        <v>348</v>
      </c>
    </row>
    <row r="173" spans="1:6" ht="94.5" x14ac:dyDescent="0.25">
      <c r="A173" s="7"/>
      <c r="B173" s="7"/>
      <c r="C173" s="132" t="s">
        <v>673</v>
      </c>
      <c r="D173" s="7"/>
      <c r="E173" s="135"/>
      <c r="F173" s="135"/>
    </row>
    <row r="174" spans="1:6" ht="40.5" x14ac:dyDescent="0.25">
      <c r="A174" s="131" t="s">
        <v>674</v>
      </c>
      <c r="B174" s="31" t="s">
        <v>441</v>
      </c>
      <c r="C174" s="132" t="s">
        <v>675</v>
      </c>
      <c r="D174" s="133">
        <v>10</v>
      </c>
      <c r="E174" s="134">
        <v>5.94</v>
      </c>
      <c r="F174" s="134">
        <f>ROUND(D174*E174,2)</f>
        <v>59.4</v>
      </c>
    </row>
    <row r="175" spans="1:6" ht="94.5" x14ac:dyDescent="0.25">
      <c r="A175" s="7"/>
      <c r="B175" s="7"/>
      <c r="C175" s="132" t="s">
        <v>676</v>
      </c>
      <c r="D175" s="7"/>
      <c r="E175" s="135"/>
      <c r="F175" s="135"/>
    </row>
    <row r="176" spans="1:6" ht="40.5" x14ac:dyDescent="0.25">
      <c r="A176" s="131" t="s">
        <v>677</v>
      </c>
      <c r="B176" s="31" t="s">
        <v>441</v>
      </c>
      <c r="C176" s="132" t="s">
        <v>678</v>
      </c>
      <c r="D176" s="133">
        <v>20</v>
      </c>
      <c r="E176" s="134">
        <v>7.29</v>
      </c>
      <c r="F176" s="134">
        <f>ROUND(D176*E176,2)</f>
        <v>145.80000000000001</v>
      </c>
    </row>
    <row r="177" spans="1:6" ht="94.5" x14ac:dyDescent="0.25">
      <c r="A177" s="7"/>
      <c r="B177" s="7"/>
      <c r="C177" s="132" t="s">
        <v>679</v>
      </c>
      <c r="D177" s="7"/>
      <c r="E177" s="135"/>
      <c r="F177" s="135"/>
    </row>
    <row r="178" spans="1:6" ht="40.5" x14ac:dyDescent="0.25">
      <c r="A178" s="131" t="s">
        <v>680</v>
      </c>
      <c r="B178" s="31" t="s">
        <v>441</v>
      </c>
      <c r="C178" s="132" t="s">
        <v>681</v>
      </c>
      <c r="D178" s="133">
        <v>15</v>
      </c>
      <c r="E178" s="134">
        <v>8.0500000000000007</v>
      </c>
      <c r="F178" s="134">
        <f>ROUND(D178*E178,2)</f>
        <v>120.75</v>
      </c>
    </row>
    <row r="179" spans="1:6" ht="94.5" x14ac:dyDescent="0.25">
      <c r="A179" s="7"/>
      <c r="B179" s="7"/>
      <c r="C179" s="132" t="s">
        <v>682</v>
      </c>
      <c r="D179" s="7"/>
      <c r="E179" s="135"/>
      <c r="F179" s="135"/>
    </row>
    <row r="180" spans="1:6" ht="40.5" x14ac:dyDescent="0.25">
      <c r="A180" s="131" t="s">
        <v>683</v>
      </c>
      <c r="B180" s="31" t="s">
        <v>441</v>
      </c>
      <c r="C180" s="132" t="s">
        <v>684</v>
      </c>
      <c r="D180" s="133">
        <v>6</v>
      </c>
      <c r="E180" s="134">
        <v>7.19</v>
      </c>
      <c r="F180" s="134">
        <f>ROUND(D180*E180,2)</f>
        <v>43.14</v>
      </c>
    </row>
    <row r="181" spans="1:6" ht="81" x14ac:dyDescent="0.25">
      <c r="A181" s="7"/>
      <c r="B181" s="7"/>
      <c r="C181" s="132" t="s">
        <v>685</v>
      </c>
      <c r="D181" s="7"/>
      <c r="E181" s="135"/>
      <c r="F181" s="135"/>
    </row>
    <row r="182" spans="1:6" x14ac:dyDescent="0.25">
      <c r="A182" s="7"/>
      <c r="B182" s="7"/>
      <c r="C182" s="136" t="s">
        <v>686</v>
      </c>
      <c r="D182" s="133">
        <v>1</v>
      </c>
      <c r="E182" s="138">
        <f>F126+F128+F130+F132+F134+F136+F138+F140+F142+F143+F144+F146+F148+F150+F152+F154+F156+F158+F160+F162+F164+F166+F168+F170+F172+F174+F176+F178+F180</f>
        <v>53479.510000000009</v>
      </c>
      <c r="F182" s="138">
        <f>ROUND(D182*E182,2)</f>
        <v>53479.51</v>
      </c>
    </row>
    <row r="183" spans="1:6" x14ac:dyDescent="0.25">
      <c r="A183" s="139"/>
      <c r="B183" s="139"/>
      <c r="C183" s="140"/>
      <c r="D183" s="139"/>
      <c r="E183" s="141"/>
      <c r="F183" s="141"/>
    </row>
    <row r="184" spans="1:6" x14ac:dyDescent="0.25">
      <c r="A184" s="144" t="s">
        <v>687</v>
      </c>
      <c r="B184" s="144" t="s">
        <v>433</v>
      </c>
      <c r="C184" s="145" t="s">
        <v>688</v>
      </c>
      <c r="D184" s="146">
        <f>D235</f>
        <v>1</v>
      </c>
      <c r="E184" s="147">
        <f>E235</f>
        <v>14441.799999999994</v>
      </c>
      <c r="F184" s="147">
        <f>F235</f>
        <v>14441.8</v>
      </c>
    </row>
    <row r="185" spans="1:6" ht="27" x14ac:dyDescent="0.25">
      <c r="A185" s="131" t="s">
        <v>689</v>
      </c>
      <c r="B185" s="31" t="s">
        <v>457</v>
      </c>
      <c r="C185" s="132" t="s">
        <v>690</v>
      </c>
      <c r="D185" s="133">
        <v>1</v>
      </c>
      <c r="E185" s="134">
        <v>1734.61</v>
      </c>
      <c r="F185" s="134">
        <f>ROUND(D185*E185,2)</f>
        <v>1734.61</v>
      </c>
    </row>
    <row r="186" spans="1:6" ht="108" x14ac:dyDescent="0.25">
      <c r="A186" s="7"/>
      <c r="B186" s="7"/>
      <c r="C186" s="132" t="s">
        <v>691</v>
      </c>
      <c r="D186" s="7"/>
      <c r="E186" s="135"/>
      <c r="F186" s="135"/>
    </row>
    <row r="187" spans="1:6" ht="27" x14ac:dyDescent="0.25">
      <c r="A187" s="131" t="s">
        <v>692</v>
      </c>
      <c r="B187" s="31" t="s">
        <v>457</v>
      </c>
      <c r="C187" s="132" t="s">
        <v>693</v>
      </c>
      <c r="D187" s="133">
        <v>2</v>
      </c>
      <c r="E187" s="134">
        <v>2753.81</v>
      </c>
      <c r="F187" s="134">
        <f>ROUND(D187*E187,2)</f>
        <v>5507.62</v>
      </c>
    </row>
    <row r="188" spans="1:6" ht="108" x14ac:dyDescent="0.25">
      <c r="A188" s="7"/>
      <c r="B188" s="7"/>
      <c r="C188" s="132" t="s">
        <v>694</v>
      </c>
      <c r="D188" s="7"/>
      <c r="E188" s="135"/>
      <c r="F188" s="135"/>
    </row>
    <row r="189" spans="1:6" x14ac:dyDescent="0.25">
      <c r="A189" s="131" t="s">
        <v>695</v>
      </c>
      <c r="B189" s="31" t="s">
        <v>457</v>
      </c>
      <c r="C189" s="132" t="s">
        <v>696</v>
      </c>
      <c r="D189" s="133">
        <v>5</v>
      </c>
      <c r="E189" s="134">
        <v>105.63</v>
      </c>
      <c r="F189" s="134">
        <f>ROUND(D189*E189,2)</f>
        <v>528.15</v>
      </c>
    </row>
    <row r="190" spans="1:6" ht="54" x14ac:dyDescent="0.25">
      <c r="A190" s="7"/>
      <c r="B190" s="7"/>
      <c r="C190" s="132" t="s">
        <v>697</v>
      </c>
      <c r="D190" s="7"/>
      <c r="E190" s="135"/>
      <c r="F190" s="135"/>
    </row>
    <row r="191" spans="1:6" x14ac:dyDescent="0.25">
      <c r="A191" s="131" t="s">
        <v>698</v>
      </c>
      <c r="B191" s="31" t="s">
        <v>457</v>
      </c>
      <c r="C191" s="132" t="s">
        <v>699</v>
      </c>
      <c r="D191" s="133">
        <v>1</v>
      </c>
      <c r="E191" s="134">
        <v>121.63</v>
      </c>
      <c r="F191" s="134">
        <f>ROUND(D191*E191,2)</f>
        <v>121.63</v>
      </c>
    </row>
    <row r="192" spans="1:6" ht="54" x14ac:dyDescent="0.25">
      <c r="A192" s="7"/>
      <c r="B192" s="7"/>
      <c r="C192" s="132" t="s">
        <v>700</v>
      </c>
      <c r="D192" s="7"/>
      <c r="E192" s="135"/>
      <c r="F192" s="135"/>
    </row>
    <row r="193" spans="1:6" ht="27" x14ac:dyDescent="0.25">
      <c r="A193" s="131" t="s">
        <v>632</v>
      </c>
      <c r="B193" s="31" t="s">
        <v>457</v>
      </c>
      <c r="C193" s="132" t="s">
        <v>633</v>
      </c>
      <c r="D193" s="133">
        <v>9</v>
      </c>
      <c r="E193" s="134">
        <v>55.75</v>
      </c>
      <c r="F193" s="134">
        <f>ROUND(D193*E193*1,2)</f>
        <v>501.75</v>
      </c>
    </row>
    <row r="194" spans="1:6" ht="81" x14ac:dyDescent="0.25">
      <c r="A194" s="7"/>
      <c r="B194" s="7"/>
      <c r="C194" s="132" t="s">
        <v>634</v>
      </c>
      <c r="D194" s="7"/>
      <c r="E194" s="135"/>
      <c r="F194" s="135"/>
    </row>
    <row r="195" spans="1:6" x14ac:dyDescent="0.25">
      <c r="A195" s="131" t="s">
        <v>622</v>
      </c>
      <c r="B195" s="31" t="s">
        <v>457</v>
      </c>
      <c r="C195" s="132" t="s">
        <v>623</v>
      </c>
      <c r="D195" s="133">
        <v>3</v>
      </c>
      <c r="E195" s="134">
        <v>40.380000000000003</v>
      </c>
      <c r="F195" s="134">
        <f>ROUND(D195*E195,2)</f>
        <v>121.14</v>
      </c>
    </row>
    <row r="196" spans="1:6" ht="27" x14ac:dyDescent="0.25">
      <c r="A196" s="7"/>
      <c r="B196" s="7"/>
      <c r="C196" s="132" t="s">
        <v>624</v>
      </c>
      <c r="D196" s="7"/>
      <c r="E196" s="135"/>
      <c r="F196" s="135"/>
    </row>
    <row r="197" spans="1:6" ht="27" x14ac:dyDescent="0.25">
      <c r="A197" s="131" t="s">
        <v>701</v>
      </c>
      <c r="B197" s="31" t="s">
        <v>441</v>
      </c>
      <c r="C197" s="132" t="s">
        <v>702</v>
      </c>
      <c r="D197" s="133">
        <v>15</v>
      </c>
      <c r="E197" s="134">
        <v>12.45</v>
      </c>
      <c r="F197" s="134">
        <f>ROUND(D197*E197,2)</f>
        <v>186.75</v>
      </c>
    </row>
    <row r="198" spans="1:6" ht="40.5" x14ac:dyDescent="0.25">
      <c r="A198" s="7"/>
      <c r="B198" s="7"/>
      <c r="C198" s="132" t="s">
        <v>703</v>
      </c>
      <c r="D198" s="7"/>
      <c r="E198" s="135"/>
      <c r="F198" s="135"/>
    </row>
    <row r="199" spans="1:6" ht="27" x14ac:dyDescent="0.25">
      <c r="A199" s="131" t="s">
        <v>704</v>
      </c>
      <c r="B199" s="31" t="s">
        <v>441</v>
      </c>
      <c r="C199" s="132" t="s">
        <v>705</v>
      </c>
      <c r="D199" s="133">
        <v>15</v>
      </c>
      <c r="E199" s="134">
        <v>13.21</v>
      </c>
      <c r="F199" s="134">
        <f>ROUND(D199*E199,2)</f>
        <v>198.15</v>
      </c>
    </row>
    <row r="200" spans="1:6" ht="40.5" x14ac:dyDescent="0.25">
      <c r="A200" s="7"/>
      <c r="B200" s="7"/>
      <c r="C200" s="132" t="s">
        <v>706</v>
      </c>
      <c r="D200" s="7"/>
      <c r="E200" s="135"/>
      <c r="F200" s="135"/>
    </row>
    <row r="201" spans="1:6" ht="27" x14ac:dyDescent="0.25">
      <c r="A201" s="131" t="s">
        <v>707</v>
      </c>
      <c r="B201" s="31" t="s">
        <v>441</v>
      </c>
      <c r="C201" s="132" t="s">
        <v>708</v>
      </c>
      <c r="D201" s="133">
        <v>40</v>
      </c>
      <c r="E201" s="134">
        <v>34.32</v>
      </c>
      <c r="F201" s="134">
        <f>ROUND(D201*E201,2)</f>
        <v>1372.8</v>
      </c>
    </row>
    <row r="202" spans="1:6" ht="54" x14ac:dyDescent="0.25">
      <c r="A202" s="7"/>
      <c r="B202" s="7"/>
      <c r="C202" s="132" t="s">
        <v>709</v>
      </c>
      <c r="D202" s="7"/>
      <c r="E202" s="135"/>
      <c r="F202" s="135"/>
    </row>
    <row r="203" spans="1:6" ht="27" x14ac:dyDescent="0.25">
      <c r="A203" s="131" t="s">
        <v>710</v>
      </c>
      <c r="B203" s="31" t="s">
        <v>441</v>
      </c>
      <c r="C203" s="132" t="s">
        <v>711</v>
      </c>
      <c r="D203" s="133">
        <v>35</v>
      </c>
      <c r="E203" s="134">
        <v>36.33</v>
      </c>
      <c r="F203" s="134">
        <f>ROUND(D203*E203,2)</f>
        <v>1271.55</v>
      </c>
    </row>
    <row r="204" spans="1:6" ht="54" x14ac:dyDescent="0.25">
      <c r="A204" s="7"/>
      <c r="B204" s="7"/>
      <c r="C204" s="132" t="s">
        <v>712</v>
      </c>
      <c r="D204" s="7"/>
      <c r="E204" s="135"/>
      <c r="F204" s="135"/>
    </row>
    <row r="205" spans="1:6" x14ac:dyDescent="0.25">
      <c r="A205" s="131" t="s">
        <v>713</v>
      </c>
      <c r="B205" s="31" t="s">
        <v>441</v>
      </c>
      <c r="C205" s="132" t="s">
        <v>714</v>
      </c>
      <c r="D205" s="133">
        <v>5</v>
      </c>
      <c r="E205" s="134">
        <v>5.97</v>
      </c>
      <c r="F205" s="134">
        <f>ROUND(D205*E205,2)</f>
        <v>29.85</v>
      </c>
    </row>
    <row r="206" spans="1:6" ht="40.5" x14ac:dyDescent="0.25">
      <c r="A206" s="7"/>
      <c r="B206" s="7"/>
      <c r="C206" s="132" t="s">
        <v>715</v>
      </c>
      <c r="D206" s="7"/>
      <c r="E206" s="135"/>
      <c r="F206" s="135"/>
    </row>
    <row r="207" spans="1:6" x14ac:dyDescent="0.25">
      <c r="A207" s="131" t="s">
        <v>716</v>
      </c>
      <c r="B207" s="31" t="s">
        <v>441</v>
      </c>
      <c r="C207" s="132" t="s">
        <v>717</v>
      </c>
      <c r="D207" s="133">
        <v>5</v>
      </c>
      <c r="E207" s="134">
        <v>6.75</v>
      </c>
      <c r="F207" s="134">
        <f>ROUND(D207*E207,2)</f>
        <v>33.75</v>
      </c>
    </row>
    <row r="208" spans="1:6" ht="40.5" x14ac:dyDescent="0.25">
      <c r="A208" s="7"/>
      <c r="B208" s="7"/>
      <c r="C208" s="132" t="s">
        <v>718</v>
      </c>
      <c r="D208" s="7"/>
      <c r="E208" s="135"/>
      <c r="F208" s="135"/>
    </row>
    <row r="209" spans="1:6" ht="27" x14ac:dyDescent="0.25">
      <c r="A209" s="131" t="s">
        <v>719</v>
      </c>
      <c r="B209" s="31" t="s">
        <v>3</v>
      </c>
      <c r="C209" s="132" t="s">
        <v>720</v>
      </c>
      <c r="D209" s="133">
        <v>50</v>
      </c>
      <c r="E209" s="134">
        <v>6.98</v>
      </c>
      <c r="F209" s="134">
        <f>ROUND(D209*E209,2)</f>
        <v>349</v>
      </c>
    </row>
    <row r="210" spans="1:6" ht="67.5" x14ac:dyDescent="0.25">
      <c r="A210" s="7"/>
      <c r="B210" s="7"/>
      <c r="C210" s="132" t="s">
        <v>721</v>
      </c>
      <c r="D210" s="7"/>
      <c r="E210" s="135"/>
      <c r="F210" s="135"/>
    </row>
    <row r="211" spans="1:6" ht="27" x14ac:dyDescent="0.25">
      <c r="A211" s="131" t="s">
        <v>722</v>
      </c>
      <c r="B211" s="31" t="s">
        <v>457</v>
      </c>
      <c r="C211" s="132" t="s">
        <v>723</v>
      </c>
      <c r="D211" s="133">
        <v>16</v>
      </c>
      <c r="E211" s="134">
        <v>51.69</v>
      </c>
      <c r="F211" s="134">
        <f>ROUND(D211*E211,2)</f>
        <v>827.04</v>
      </c>
    </row>
    <row r="212" spans="1:6" ht="54" x14ac:dyDescent="0.25">
      <c r="A212" s="7"/>
      <c r="B212" s="7"/>
      <c r="C212" s="132" t="s">
        <v>724</v>
      </c>
      <c r="D212" s="7"/>
      <c r="E212" s="135"/>
      <c r="F212" s="135"/>
    </row>
    <row r="213" spans="1:6" ht="27" x14ac:dyDescent="0.25">
      <c r="A213" s="131" t="s">
        <v>725</v>
      </c>
      <c r="B213" s="31" t="s">
        <v>457</v>
      </c>
      <c r="C213" s="132" t="s">
        <v>726</v>
      </c>
      <c r="D213" s="133">
        <v>4</v>
      </c>
      <c r="E213" s="134">
        <v>56.69</v>
      </c>
      <c r="F213" s="134">
        <f>ROUND(D213*E213,2)</f>
        <v>226.76</v>
      </c>
    </row>
    <row r="214" spans="1:6" ht="67.5" x14ac:dyDescent="0.25">
      <c r="A214" s="7"/>
      <c r="B214" s="7"/>
      <c r="C214" s="132" t="s">
        <v>727</v>
      </c>
      <c r="D214" s="7"/>
      <c r="E214" s="135"/>
      <c r="F214" s="135"/>
    </row>
    <row r="215" spans="1:6" ht="27" x14ac:dyDescent="0.25">
      <c r="A215" s="131" t="s">
        <v>728</v>
      </c>
      <c r="B215" s="31" t="s">
        <v>457</v>
      </c>
      <c r="C215" s="132" t="s">
        <v>729</v>
      </c>
      <c r="D215" s="133">
        <v>2</v>
      </c>
      <c r="E215" s="134">
        <v>56.69</v>
      </c>
      <c r="F215" s="134">
        <f>ROUND(D215*E215,2)</f>
        <v>113.38</v>
      </c>
    </row>
    <row r="216" spans="1:6" ht="67.5" x14ac:dyDescent="0.25">
      <c r="A216" s="7"/>
      <c r="B216" s="7"/>
      <c r="C216" s="132" t="s">
        <v>730</v>
      </c>
      <c r="D216" s="7"/>
      <c r="E216" s="135"/>
      <c r="F216" s="135"/>
    </row>
    <row r="217" spans="1:6" ht="27" x14ac:dyDescent="0.25">
      <c r="A217" s="131" t="s">
        <v>731</v>
      </c>
      <c r="B217" s="31" t="s">
        <v>457</v>
      </c>
      <c r="C217" s="132" t="s">
        <v>732</v>
      </c>
      <c r="D217" s="133">
        <v>2</v>
      </c>
      <c r="E217" s="134">
        <v>72.69</v>
      </c>
      <c r="F217" s="134">
        <f>ROUND(D217*E217,2)</f>
        <v>145.38</v>
      </c>
    </row>
    <row r="218" spans="1:6" ht="67.5" x14ac:dyDescent="0.25">
      <c r="A218" s="7"/>
      <c r="B218" s="7"/>
      <c r="C218" s="132" t="s">
        <v>733</v>
      </c>
      <c r="D218" s="7"/>
      <c r="E218" s="135"/>
      <c r="F218" s="135"/>
    </row>
    <row r="219" spans="1:6" ht="27" x14ac:dyDescent="0.25">
      <c r="A219" s="131" t="s">
        <v>734</v>
      </c>
      <c r="B219" s="31" t="s">
        <v>457</v>
      </c>
      <c r="C219" s="132" t="s">
        <v>735</v>
      </c>
      <c r="D219" s="133">
        <v>1</v>
      </c>
      <c r="E219" s="134">
        <v>56.69</v>
      </c>
      <c r="F219" s="134">
        <f>ROUND(D219*E219,2)</f>
        <v>56.69</v>
      </c>
    </row>
    <row r="220" spans="1:6" ht="67.5" x14ac:dyDescent="0.25">
      <c r="A220" s="7"/>
      <c r="B220" s="7"/>
      <c r="C220" s="132" t="s">
        <v>736</v>
      </c>
      <c r="D220" s="7"/>
      <c r="E220" s="135"/>
      <c r="F220" s="135"/>
    </row>
    <row r="221" spans="1:6" ht="27" x14ac:dyDescent="0.25">
      <c r="A221" s="131" t="s">
        <v>737</v>
      </c>
      <c r="B221" s="31" t="s">
        <v>457</v>
      </c>
      <c r="C221" s="132" t="s">
        <v>738</v>
      </c>
      <c r="D221" s="133">
        <v>1</v>
      </c>
      <c r="E221" s="134">
        <v>56.69</v>
      </c>
      <c r="F221" s="134">
        <f>ROUND(D221*E221,2)</f>
        <v>56.69</v>
      </c>
    </row>
    <row r="222" spans="1:6" ht="67.5" x14ac:dyDescent="0.25">
      <c r="A222" s="7"/>
      <c r="B222" s="7"/>
      <c r="C222" s="132" t="s">
        <v>739</v>
      </c>
      <c r="D222" s="7"/>
      <c r="E222" s="135"/>
      <c r="F222" s="135"/>
    </row>
    <row r="223" spans="1:6" ht="27" x14ac:dyDescent="0.25">
      <c r="A223" s="131" t="s">
        <v>740</v>
      </c>
      <c r="B223" s="31" t="s">
        <v>457</v>
      </c>
      <c r="C223" s="132" t="s">
        <v>741</v>
      </c>
      <c r="D223" s="133">
        <v>1</v>
      </c>
      <c r="E223" s="134">
        <v>56.69</v>
      </c>
      <c r="F223" s="134">
        <f>ROUND(D223*E223,2)</f>
        <v>56.69</v>
      </c>
    </row>
    <row r="224" spans="1:6" ht="67.5" x14ac:dyDescent="0.25">
      <c r="A224" s="7"/>
      <c r="B224" s="7"/>
      <c r="C224" s="132" t="s">
        <v>742</v>
      </c>
      <c r="D224" s="7"/>
      <c r="E224" s="135"/>
      <c r="F224" s="135"/>
    </row>
    <row r="225" spans="1:6" ht="27" x14ac:dyDescent="0.25">
      <c r="A225" s="131" t="s">
        <v>743</v>
      </c>
      <c r="B225" s="31" t="s">
        <v>457</v>
      </c>
      <c r="C225" s="132" t="s">
        <v>744</v>
      </c>
      <c r="D225" s="133">
        <v>2</v>
      </c>
      <c r="E225" s="134">
        <v>56.69</v>
      </c>
      <c r="F225" s="134">
        <f>ROUND(D225*E225,2)</f>
        <v>113.38</v>
      </c>
    </row>
    <row r="226" spans="1:6" ht="67.5" x14ac:dyDescent="0.25">
      <c r="A226" s="7"/>
      <c r="B226" s="7"/>
      <c r="C226" s="132" t="s">
        <v>745</v>
      </c>
      <c r="D226" s="7"/>
      <c r="E226" s="135"/>
      <c r="F226" s="135"/>
    </row>
    <row r="227" spans="1:6" ht="27" x14ac:dyDescent="0.25">
      <c r="A227" s="131" t="s">
        <v>746</v>
      </c>
      <c r="B227" s="31" t="s">
        <v>457</v>
      </c>
      <c r="C227" s="132" t="s">
        <v>747</v>
      </c>
      <c r="D227" s="133">
        <v>2</v>
      </c>
      <c r="E227" s="134">
        <v>56.69</v>
      </c>
      <c r="F227" s="134">
        <f>ROUND(D227*E227,2)</f>
        <v>113.38</v>
      </c>
    </row>
    <row r="228" spans="1:6" ht="67.5" x14ac:dyDescent="0.25">
      <c r="A228" s="7"/>
      <c r="B228" s="7"/>
      <c r="C228" s="132" t="s">
        <v>748</v>
      </c>
      <c r="D228" s="7"/>
      <c r="E228" s="135"/>
      <c r="F228" s="135"/>
    </row>
    <row r="229" spans="1:6" ht="27" x14ac:dyDescent="0.25">
      <c r="A229" s="131" t="s">
        <v>749</v>
      </c>
      <c r="B229" s="31" t="s">
        <v>457</v>
      </c>
      <c r="C229" s="132" t="s">
        <v>750</v>
      </c>
      <c r="D229" s="133">
        <v>2</v>
      </c>
      <c r="E229" s="134">
        <v>56.69</v>
      </c>
      <c r="F229" s="134">
        <f>ROUND(D229*E229,2)</f>
        <v>113.38</v>
      </c>
    </row>
    <row r="230" spans="1:6" ht="67.5" x14ac:dyDescent="0.25">
      <c r="A230" s="7"/>
      <c r="B230" s="7"/>
      <c r="C230" s="132" t="s">
        <v>751</v>
      </c>
      <c r="D230" s="7"/>
      <c r="E230" s="135"/>
      <c r="F230" s="135"/>
    </row>
    <row r="231" spans="1:6" ht="27" x14ac:dyDescent="0.25">
      <c r="A231" s="131" t="s">
        <v>752</v>
      </c>
      <c r="B231" s="31" t="s">
        <v>457</v>
      </c>
      <c r="C231" s="132" t="s">
        <v>753</v>
      </c>
      <c r="D231" s="133">
        <v>2</v>
      </c>
      <c r="E231" s="134">
        <v>155.47999999999999</v>
      </c>
      <c r="F231" s="134">
        <f>ROUND(D231*E231,2)</f>
        <v>310.95999999999998</v>
      </c>
    </row>
    <row r="232" spans="1:6" ht="40.5" x14ac:dyDescent="0.25">
      <c r="A232" s="7"/>
      <c r="B232" s="7"/>
      <c r="C232" s="132" t="s">
        <v>754</v>
      </c>
      <c r="D232" s="7"/>
      <c r="E232" s="135"/>
      <c r="F232" s="135"/>
    </row>
    <row r="233" spans="1:6" ht="27" x14ac:dyDescent="0.25">
      <c r="A233" s="131" t="s">
        <v>755</v>
      </c>
      <c r="B233" s="31" t="s">
        <v>457</v>
      </c>
      <c r="C233" s="132" t="s">
        <v>756</v>
      </c>
      <c r="D233" s="133">
        <v>2</v>
      </c>
      <c r="E233" s="134">
        <v>175.66</v>
      </c>
      <c r="F233" s="134">
        <f>ROUND(D233*E233,2)</f>
        <v>351.32</v>
      </c>
    </row>
    <row r="234" spans="1:6" ht="40.5" x14ac:dyDescent="0.25">
      <c r="A234" s="7"/>
      <c r="B234" s="7"/>
      <c r="C234" s="132" t="s">
        <v>757</v>
      </c>
      <c r="D234" s="7"/>
      <c r="E234" s="135"/>
      <c r="F234" s="135"/>
    </row>
    <row r="235" spans="1:6" x14ac:dyDescent="0.25">
      <c r="A235" s="7"/>
      <c r="B235" s="7"/>
      <c r="C235" s="136" t="s">
        <v>758</v>
      </c>
      <c r="D235" s="133">
        <v>1</v>
      </c>
      <c r="E235" s="138">
        <f>F185+F187+F189+F191+F193+F195+F197+F199+F201+F203+F205+F207+F209+F211+F213+F215+F217+F219+F221+F223+F225+F227+F229+F231+F233</f>
        <v>14441.799999999994</v>
      </c>
      <c r="F235" s="138">
        <f>ROUND(D235*E235,2)</f>
        <v>14441.8</v>
      </c>
    </row>
    <row r="236" spans="1:6" x14ac:dyDescent="0.25">
      <c r="A236" s="139"/>
      <c r="B236" s="139"/>
      <c r="C236" s="140"/>
      <c r="D236" s="139"/>
      <c r="E236" s="141"/>
      <c r="F236" s="141"/>
    </row>
    <row r="237" spans="1:6" x14ac:dyDescent="0.25">
      <c r="A237" s="7"/>
      <c r="B237" s="7"/>
      <c r="C237" s="136" t="s">
        <v>759</v>
      </c>
      <c r="D237" s="137">
        <v>1</v>
      </c>
      <c r="E237" s="138">
        <f>F125+F184</f>
        <v>67921.31</v>
      </c>
      <c r="F237" s="138">
        <f>ROUND(D237*E237,2)</f>
        <v>67921.31</v>
      </c>
    </row>
    <row r="238" spans="1:6" x14ac:dyDescent="0.25">
      <c r="A238" s="139"/>
      <c r="B238" s="139"/>
      <c r="C238" s="140"/>
      <c r="D238" s="139"/>
      <c r="E238" s="141"/>
      <c r="F238" s="141"/>
    </row>
    <row r="239" spans="1:6" x14ac:dyDescent="0.25">
      <c r="A239" s="142" t="s">
        <v>760</v>
      </c>
      <c r="B239" s="142" t="s">
        <v>433</v>
      </c>
      <c r="C239" s="143" t="s">
        <v>761</v>
      </c>
      <c r="D239" s="129"/>
      <c r="E239" s="130"/>
      <c r="F239" s="130"/>
    </row>
    <row r="240" spans="1:6" ht="27" x14ac:dyDescent="0.25">
      <c r="A240" s="131" t="s">
        <v>762</v>
      </c>
      <c r="B240" s="31" t="s">
        <v>457</v>
      </c>
      <c r="C240" s="132" t="s">
        <v>763</v>
      </c>
      <c r="D240" s="133">
        <v>37</v>
      </c>
      <c r="E240" s="134">
        <v>21.88</v>
      </c>
      <c r="F240" s="134">
        <f>ROUND(D240*E240,2)</f>
        <v>809.56</v>
      </c>
    </row>
    <row r="241" spans="1:6" ht="94.5" x14ac:dyDescent="0.25">
      <c r="A241" s="7"/>
      <c r="B241" s="7"/>
      <c r="C241" s="132" t="s">
        <v>764</v>
      </c>
      <c r="D241" s="7"/>
      <c r="E241" s="135"/>
      <c r="F241" s="135"/>
    </row>
    <row r="242" spans="1:6" ht="27" x14ac:dyDescent="0.25">
      <c r="A242" s="131" t="s">
        <v>765</v>
      </c>
      <c r="B242" s="31" t="s">
        <v>457</v>
      </c>
      <c r="C242" s="132" t="s">
        <v>766</v>
      </c>
      <c r="D242" s="133">
        <v>2</v>
      </c>
      <c r="E242" s="134">
        <v>18.28</v>
      </c>
      <c r="F242" s="134">
        <f>ROUND(D242*E242,2)</f>
        <v>36.56</v>
      </c>
    </row>
    <row r="243" spans="1:6" ht="94.5" x14ac:dyDescent="0.25">
      <c r="A243" s="7"/>
      <c r="B243" s="7"/>
      <c r="C243" s="132" t="s">
        <v>767</v>
      </c>
      <c r="D243" s="7"/>
      <c r="E243" s="135"/>
      <c r="F243" s="135"/>
    </row>
    <row r="244" spans="1:6" ht="27" x14ac:dyDescent="0.25">
      <c r="A244" s="131" t="s">
        <v>768</v>
      </c>
      <c r="B244" s="31" t="s">
        <v>457</v>
      </c>
      <c r="C244" s="132" t="s">
        <v>769</v>
      </c>
      <c r="D244" s="133">
        <v>1</v>
      </c>
      <c r="E244" s="134">
        <v>937.91</v>
      </c>
      <c r="F244" s="134">
        <f>ROUND(D244*E244,2)</f>
        <v>937.91</v>
      </c>
    </row>
    <row r="245" spans="1:6" ht="108" x14ac:dyDescent="0.25">
      <c r="A245" s="7"/>
      <c r="B245" s="7"/>
      <c r="C245" s="132" t="s">
        <v>770</v>
      </c>
      <c r="D245" s="7"/>
      <c r="E245" s="135"/>
      <c r="F245" s="135"/>
    </row>
    <row r="246" spans="1:6" ht="27" x14ac:dyDescent="0.25">
      <c r="A246" s="131" t="s">
        <v>771</v>
      </c>
      <c r="B246" s="31" t="s">
        <v>457</v>
      </c>
      <c r="C246" s="132" t="s">
        <v>772</v>
      </c>
      <c r="D246" s="133">
        <v>4</v>
      </c>
      <c r="E246" s="134">
        <v>253.16</v>
      </c>
      <c r="F246" s="134">
        <f>ROUND(D246*E246,2)</f>
        <v>1012.64</v>
      </c>
    </row>
    <row r="247" spans="1:6" ht="94.5" x14ac:dyDescent="0.25">
      <c r="A247" s="7"/>
      <c r="B247" s="7"/>
      <c r="C247" s="132" t="s">
        <v>773</v>
      </c>
      <c r="D247" s="7"/>
      <c r="E247" s="135"/>
      <c r="F247" s="135"/>
    </row>
    <row r="248" spans="1:6" ht="40.5" x14ac:dyDescent="0.25">
      <c r="A248" s="131" t="s">
        <v>774</v>
      </c>
      <c r="B248" s="31" t="s">
        <v>457</v>
      </c>
      <c r="C248" s="132" t="s">
        <v>775</v>
      </c>
      <c r="D248" s="133">
        <v>4</v>
      </c>
      <c r="E248" s="134">
        <v>174.74</v>
      </c>
      <c r="F248" s="134">
        <f>ROUND(D248*E248,2)</f>
        <v>698.96</v>
      </c>
    </row>
    <row r="249" spans="1:6" ht="94.5" x14ac:dyDescent="0.25">
      <c r="A249" s="7"/>
      <c r="B249" s="7"/>
      <c r="C249" s="132" t="s">
        <v>776</v>
      </c>
      <c r="D249" s="7"/>
      <c r="E249" s="135"/>
      <c r="F249" s="135"/>
    </row>
    <row r="250" spans="1:6" ht="40.5" x14ac:dyDescent="0.25">
      <c r="A250" s="131" t="s">
        <v>777</v>
      </c>
      <c r="B250" s="31" t="s">
        <v>441</v>
      </c>
      <c r="C250" s="132" t="s">
        <v>778</v>
      </c>
      <c r="D250" s="133">
        <v>2500</v>
      </c>
      <c r="E250" s="134">
        <v>1.57</v>
      </c>
      <c r="F250" s="134">
        <f>ROUND(D250*E250,2)</f>
        <v>3925</v>
      </c>
    </row>
    <row r="251" spans="1:6" ht="108" x14ac:dyDescent="0.25">
      <c r="A251" s="7"/>
      <c r="B251" s="7"/>
      <c r="C251" s="132" t="s">
        <v>779</v>
      </c>
      <c r="D251" s="7"/>
      <c r="E251" s="135"/>
      <c r="F251" s="135"/>
    </row>
    <row r="252" spans="1:6" ht="27" x14ac:dyDescent="0.25">
      <c r="A252" s="131" t="s">
        <v>780</v>
      </c>
      <c r="B252" s="31" t="s">
        <v>457</v>
      </c>
      <c r="C252" s="132" t="s">
        <v>781</v>
      </c>
      <c r="D252" s="133">
        <v>76</v>
      </c>
      <c r="E252" s="134">
        <v>10.58</v>
      </c>
      <c r="F252" s="134">
        <f>ROUND(D252*E252,2)</f>
        <v>804.08</v>
      </c>
    </row>
    <row r="253" spans="1:6" ht="67.5" x14ac:dyDescent="0.25">
      <c r="A253" s="7"/>
      <c r="B253" s="7"/>
      <c r="C253" s="132" t="s">
        <v>782</v>
      </c>
      <c r="D253" s="7"/>
      <c r="E253" s="135"/>
      <c r="F253" s="135"/>
    </row>
    <row r="254" spans="1:6" ht="27" x14ac:dyDescent="0.25">
      <c r="A254" s="131" t="s">
        <v>783</v>
      </c>
      <c r="B254" s="31" t="s">
        <v>457</v>
      </c>
      <c r="C254" s="132" t="s">
        <v>784</v>
      </c>
      <c r="D254" s="133">
        <v>2</v>
      </c>
      <c r="E254" s="134">
        <v>318.89</v>
      </c>
      <c r="F254" s="134">
        <f>ROUND(D254*E254,2)</f>
        <v>637.78</v>
      </c>
    </row>
    <row r="255" spans="1:6" ht="67.5" x14ac:dyDescent="0.25">
      <c r="A255" s="7"/>
      <c r="B255" s="7"/>
      <c r="C255" s="132" t="s">
        <v>785</v>
      </c>
      <c r="D255" s="7"/>
      <c r="E255" s="135"/>
      <c r="F255" s="135"/>
    </row>
    <row r="256" spans="1:6" x14ac:dyDescent="0.25">
      <c r="A256" s="7"/>
      <c r="B256" s="7"/>
      <c r="C256" s="136" t="s">
        <v>786</v>
      </c>
      <c r="D256" s="137">
        <v>1</v>
      </c>
      <c r="E256" s="138">
        <f>F240+F242+F244+F246+F248+F250+F252+F254</f>
        <v>8862.49</v>
      </c>
      <c r="F256" s="138">
        <f>ROUND(D256*E256,2)</f>
        <v>8862.49</v>
      </c>
    </row>
    <row r="257" spans="1:6" x14ac:dyDescent="0.25">
      <c r="A257" s="139"/>
      <c r="B257" s="139"/>
      <c r="C257" s="140"/>
      <c r="D257" s="139"/>
      <c r="E257" s="141"/>
      <c r="F257" s="141"/>
    </row>
    <row r="258" spans="1:6" x14ac:dyDescent="0.25">
      <c r="A258" s="142" t="s">
        <v>787</v>
      </c>
      <c r="B258" s="142" t="s">
        <v>433</v>
      </c>
      <c r="C258" s="143" t="s">
        <v>788</v>
      </c>
      <c r="D258" s="129"/>
      <c r="E258" s="130"/>
      <c r="F258" s="130"/>
    </row>
    <row r="259" spans="1:6" x14ac:dyDescent="0.25">
      <c r="A259" s="131" t="s">
        <v>789</v>
      </c>
      <c r="B259" s="31" t="s">
        <v>457</v>
      </c>
      <c r="C259" s="132" t="s">
        <v>790</v>
      </c>
      <c r="D259" s="133">
        <v>2</v>
      </c>
      <c r="E259" s="134">
        <v>128.71</v>
      </c>
      <c r="F259" s="134">
        <f>ROUND(D259*E259,2)</f>
        <v>257.42</v>
      </c>
    </row>
    <row r="260" spans="1:6" ht="67.5" x14ac:dyDescent="0.25">
      <c r="A260" s="7"/>
      <c r="B260" s="7"/>
      <c r="C260" s="132" t="s">
        <v>791</v>
      </c>
      <c r="D260" s="7"/>
      <c r="E260" s="135"/>
      <c r="F260" s="135"/>
    </row>
    <row r="261" spans="1:6" ht="27" x14ac:dyDescent="0.25">
      <c r="A261" s="131" t="s">
        <v>792</v>
      </c>
      <c r="B261" s="31" t="s">
        <v>457</v>
      </c>
      <c r="C261" s="132" t="s">
        <v>793</v>
      </c>
      <c r="D261" s="133">
        <v>10</v>
      </c>
      <c r="E261" s="134">
        <v>48.46</v>
      </c>
      <c r="F261" s="134">
        <f>ROUND(D261*E261,2)</f>
        <v>484.6</v>
      </c>
    </row>
    <row r="262" spans="1:6" ht="67.5" x14ac:dyDescent="0.25">
      <c r="A262" s="7"/>
      <c r="B262" s="7"/>
      <c r="C262" s="132" t="s">
        <v>794</v>
      </c>
      <c r="D262" s="7"/>
      <c r="E262" s="135"/>
      <c r="F262" s="135"/>
    </row>
    <row r="263" spans="1:6" ht="27" x14ac:dyDescent="0.25">
      <c r="A263" s="131" t="s">
        <v>795</v>
      </c>
      <c r="B263" s="31" t="s">
        <v>511</v>
      </c>
      <c r="C263" s="132" t="s">
        <v>796</v>
      </c>
      <c r="D263" s="133">
        <v>14</v>
      </c>
      <c r="E263" s="134">
        <v>16.079999999999998</v>
      </c>
      <c r="F263" s="134">
        <f>ROUND(D263*E263*1,2)</f>
        <v>225.12</v>
      </c>
    </row>
    <row r="264" spans="1:6" ht="54" x14ac:dyDescent="0.25">
      <c r="A264" s="7"/>
      <c r="B264" s="7"/>
      <c r="C264" s="132" t="s">
        <v>797</v>
      </c>
      <c r="D264" s="7"/>
      <c r="E264" s="135"/>
      <c r="F264" s="135"/>
    </row>
    <row r="265" spans="1:6" ht="27" x14ac:dyDescent="0.25">
      <c r="A265" s="131" t="s">
        <v>798</v>
      </c>
      <c r="B265" s="31" t="s">
        <v>511</v>
      </c>
      <c r="C265" s="132" t="s">
        <v>799</v>
      </c>
      <c r="D265" s="133">
        <v>12</v>
      </c>
      <c r="E265" s="134">
        <v>10.88</v>
      </c>
      <c r="F265" s="134">
        <f>ROUND(D265*E265*1,2)</f>
        <v>130.56</v>
      </c>
    </row>
    <row r="266" spans="1:6" ht="81" x14ac:dyDescent="0.25">
      <c r="A266" s="7"/>
      <c r="B266" s="7"/>
      <c r="C266" s="132" t="s">
        <v>800</v>
      </c>
      <c r="D266" s="7"/>
      <c r="E266" s="135"/>
      <c r="F266" s="135"/>
    </row>
    <row r="267" spans="1:6" x14ac:dyDescent="0.25">
      <c r="A267" s="7"/>
      <c r="B267" s="7"/>
      <c r="C267" s="136" t="s">
        <v>801</v>
      </c>
      <c r="D267" s="137">
        <v>1</v>
      </c>
      <c r="E267" s="138">
        <f>F259+F261+F263+F265</f>
        <v>1097.7</v>
      </c>
      <c r="F267" s="138">
        <f>ROUND(D267*E267,2)</f>
        <v>1097.7</v>
      </c>
    </row>
    <row r="268" spans="1:6" x14ac:dyDescent="0.25">
      <c r="A268" s="139"/>
      <c r="B268" s="139"/>
      <c r="C268" s="140"/>
      <c r="D268" s="139"/>
      <c r="E268" s="141"/>
      <c r="F268" s="141"/>
    </row>
    <row r="269" spans="1:6" x14ac:dyDescent="0.25">
      <c r="A269" s="7"/>
      <c r="B269" s="7"/>
      <c r="C269" s="136" t="s">
        <v>802</v>
      </c>
      <c r="D269" s="137">
        <v>1</v>
      </c>
      <c r="E269" s="138"/>
      <c r="F269" s="138">
        <f>F32+F53+F89+F122+F237+F256+F267</f>
        <v>145367.21</v>
      </c>
    </row>
    <row r="271" spans="1:6" ht="15.75" x14ac:dyDescent="0.3">
      <c r="A271" s="4"/>
      <c r="B271" s="4"/>
      <c r="C271" s="9"/>
      <c r="D271" s="7"/>
      <c r="E271" s="17"/>
      <c r="F271" s="17"/>
    </row>
    <row r="272" spans="1:6" ht="15.75" thickBot="1" x14ac:dyDescent="0.3">
      <c r="A272" s="13"/>
      <c r="B272" s="13"/>
      <c r="C272" s="13" t="s">
        <v>354</v>
      </c>
      <c r="D272" s="13"/>
      <c r="E272" s="13"/>
      <c r="F272" s="18">
        <f>F269</f>
        <v>145367.21</v>
      </c>
    </row>
    <row r="273" spans="1:6" ht="15.75" x14ac:dyDescent="0.3">
      <c r="A273" s="41"/>
      <c r="B273" s="41"/>
      <c r="C273" s="52"/>
      <c r="D273" s="51"/>
      <c r="E273" s="40"/>
      <c r="F273" s="40"/>
    </row>
    <row r="274" spans="1:6" ht="15.75" x14ac:dyDescent="0.3">
      <c r="A274" s="53"/>
      <c r="B274" s="41"/>
      <c r="C274" s="29"/>
      <c r="D274" s="51"/>
      <c r="E274" s="40"/>
      <c r="F274" s="40"/>
    </row>
    <row r="275" spans="1:6" ht="15.75" x14ac:dyDescent="0.3">
      <c r="A275" s="41"/>
      <c r="B275" s="41"/>
      <c r="C275" s="26"/>
      <c r="D275" s="51"/>
      <c r="E275" s="40"/>
      <c r="F275" s="40"/>
    </row>
    <row r="278" spans="1:6" ht="15.75" x14ac:dyDescent="0.3">
      <c r="A278" s="4"/>
      <c r="B278" s="4"/>
      <c r="C278" s="9"/>
      <c r="D278" s="4"/>
      <c r="E278" s="4"/>
      <c r="F278" s="4"/>
    </row>
    <row r="279" spans="1:6" ht="15.75" x14ac:dyDescent="0.3">
      <c r="A279" s="4"/>
      <c r="B279" s="4"/>
      <c r="C279" s="9"/>
      <c r="D279" s="7"/>
      <c r="E279" s="4"/>
      <c r="F279" s="4"/>
    </row>
    <row r="280" spans="1:6" ht="15.75" x14ac:dyDescent="0.3">
      <c r="A280" s="4"/>
      <c r="B280" s="4"/>
      <c r="C280" s="9"/>
      <c r="D280" s="4"/>
      <c r="E280" s="4"/>
      <c r="F280" s="4"/>
    </row>
    <row r="281" spans="1:6" ht="15.75" x14ac:dyDescent="0.3">
      <c r="A281" s="4"/>
      <c r="B281" s="4"/>
      <c r="C281" s="9"/>
      <c r="D281" s="4"/>
      <c r="E281" s="4"/>
      <c r="F281" s="4"/>
    </row>
    <row r="282" spans="1:6" ht="15.75" x14ac:dyDescent="0.3">
      <c r="A282" s="4"/>
      <c r="B282" s="4"/>
      <c r="C282" s="9"/>
      <c r="D282" s="7"/>
      <c r="E282" s="4"/>
      <c r="F282" s="4"/>
    </row>
    <row r="283" spans="1:6" ht="15.75" x14ac:dyDescent="0.3">
      <c r="A283" s="4"/>
      <c r="B283" s="4"/>
      <c r="C283" s="9"/>
      <c r="D283" s="4"/>
      <c r="E283" s="4"/>
      <c r="F283" s="4"/>
    </row>
    <row r="284" spans="1:6" ht="15.75" x14ac:dyDescent="0.3">
      <c r="A284" s="4"/>
      <c r="B284" s="4"/>
      <c r="C284" s="9"/>
      <c r="D284" s="4"/>
      <c r="E284" s="4"/>
      <c r="F284" s="4"/>
    </row>
    <row r="285" spans="1:6" ht="15.75" x14ac:dyDescent="0.3">
      <c r="A285" s="4"/>
      <c r="B285" s="4"/>
      <c r="C285" s="9"/>
      <c r="D285" s="7"/>
      <c r="E285" s="4"/>
      <c r="F285" s="4"/>
    </row>
    <row r="286" spans="1:6" ht="15.75" x14ac:dyDescent="0.3">
      <c r="A286" s="4"/>
      <c r="B286" s="4"/>
      <c r="C286" s="9"/>
      <c r="D286" s="4"/>
      <c r="E286" s="4"/>
      <c r="F286" s="4"/>
    </row>
    <row r="287" spans="1:6" ht="15.75" x14ac:dyDescent="0.3">
      <c r="A287" s="4"/>
      <c r="B287" s="4"/>
      <c r="C287" s="9"/>
      <c r="D287" s="4"/>
      <c r="E287" s="4"/>
      <c r="F287" s="4"/>
    </row>
    <row r="288" spans="1:6" ht="15.75" x14ac:dyDescent="0.3">
      <c r="A288" s="4"/>
      <c r="B288" s="4"/>
      <c r="C288" s="9"/>
      <c r="D288" s="4"/>
      <c r="E288" s="4"/>
      <c r="F288" s="4"/>
    </row>
    <row r="289" spans="1:6" ht="15.75" x14ac:dyDescent="0.3">
      <c r="A289" s="4"/>
      <c r="B289" s="4"/>
      <c r="C289" s="4"/>
      <c r="D289" s="4"/>
      <c r="E289" s="4"/>
      <c r="F289" s="4"/>
    </row>
    <row r="290" spans="1:6" ht="15.75" x14ac:dyDescent="0.3">
      <c r="A290" s="4"/>
      <c r="B290" s="4"/>
      <c r="C290" s="4"/>
      <c r="D290" s="4"/>
      <c r="E290" s="4"/>
      <c r="F290" s="4"/>
    </row>
    <row r="291" spans="1:6" ht="15.75" x14ac:dyDescent="0.3">
      <c r="A291" s="4"/>
      <c r="B291" s="4"/>
      <c r="C291" s="4"/>
      <c r="D291" s="4"/>
      <c r="E291" s="4"/>
      <c r="F291" s="4"/>
    </row>
    <row r="292" spans="1:6" ht="15.75" x14ac:dyDescent="0.3">
      <c r="A292" s="4"/>
      <c r="B292" s="4"/>
      <c r="C292" s="4"/>
      <c r="D292" s="4"/>
      <c r="E292" s="4"/>
      <c r="F292" s="4"/>
    </row>
    <row r="293" spans="1:6" ht="15.75" x14ac:dyDescent="0.3">
      <c r="A293" s="4"/>
      <c r="B293" s="4"/>
      <c r="C293" s="4"/>
      <c r="D293" s="4"/>
      <c r="E293" s="4"/>
      <c r="F293" s="4"/>
    </row>
    <row r="294" spans="1:6" ht="15.75" x14ac:dyDescent="0.3">
      <c r="A294" s="4"/>
      <c r="B294" s="4"/>
      <c r="C294" s="4"/>
      <c r="D294" s="4"/>
      <c r="E294" s="4"/>
      <c r="F294" s="4"/>
    </row>
    <row r="295" spans="1:6" ht="15.75" x14ac:dyDescent="0.3">
      <c r="A295" s="4"/>
      <c r="B295" s="4"/>
      <c r="C295" s="4"/>
      <c r="D295" s="4"/>
      <c r="E295" s="4"/>
      <c r="F295" s="4"/>
    </row>
    <row r="296" spans="1:6" ht="15.75" x14ac:dyDescent="0.3">
      <c r="A296" s="4"/>
      <c r="B296" s="4"/>
      <c r="C296" s="4"/>
      <c r="D296" s="4"/>
      <c r="E296" s="4"/>
      <c r="F296" s="4"/>
    </row>
    <row r="297" spans="1:6" ht="15.75" x14ac:dyDescent="0.3">
      <c r="A297" s="4"/>
      <c r="B297" s="4"/>
      <c r="C297" s="4"/>
      <c r="D297" s="4"/>
      <c r="E297" s="4"/>
      <c r="F297" s="4"/>
    </row>
    <row r="298" spans="1:6" ht="15.75" x14ac:dyDescent="0.3">
      <c r="A298" s="4"/>
      <c r="B298" s="4"/>
      <c r="C298" s="4"/>
      <c r="D298" s="4"/>
      <c r="E298" s="4"/>
      <c r="F298" s="4"/>
    </row>
    <row r="299" spans="1:6" ht="15.75" x14ac:dyDescent="0.3">
      <c r="A299" s="4"/>
      <c r="B299" s="4"/>
      <c r="C299" s="4"/>
      <c r="D299" s="4"/>
      <c r="E299" s="4"/>
      <c r="F299" s="4"/>
    </row>
    <row r="300" spans="1:6" ht="15.75" x14ac:dyDescent="0.3">
      <c r="A300" s="4"/>
      <c r="B300" s="4"/>
      <c r="C300" s="4"/>
      <c r="D300" s="4"/>
      <c r="E300" s="4"/>
      <c r="F300" s="4"/>
    </row>
    <row r="301" spans="1:6" ht="15.75" x14ac:dyDescent="0.3">
      <c r="A301" s="4"/>
      <c r="B301" s="4"/>
      <c r="C301" s="4"/>
      <c r="D301" s="4"/>
      <c r="E301" s="4"/>
      <c r="F301" s="4"/>
    </row>
    <row r="302" spans="1:6" ht="15.75" x14ac:dyDescent="0.3">
      <c r="A302" s="4"/>
      <c r="B302" s="4"/>
      <c r="C302" s="4"/>
      <c r="D302" s="4"/>
      <c r="E302" s="4"/>
      <c r="F302" s="4"/>
    </row>
    <row r="303" spans="1:6" ht="15.75" x14ac:dyDescent="0.3">
      <c r="A303" s="4"/>
      <c r="B303" s="4"/>
      <c r="C303" s="4"/>
      <c r="D303" s="4"/>
      <c r="E303" s="4"/>
      <c r="F303" s="4"/>
    </row>
    <row r="304" spans="1:6" ht="15.75" x14ac:dyDescent="0.3">
      <c r="A304" s="4"/>
      <c r="B304" s="4"/>
      <c r="C304" s="4"/>
      <c r="D304" s="4"/>
      <c r="E304" s="4"/>
      <c r="F304" s="4"/>
    </row>
    <row r="305" spans="1:6" ht="15.75" x14ac:dyDescent="0.3">
      <c r="A305" s="4"/>
      <c r="B305" s="4"/>
      <c r="C305" s="4"/>
      <c r="D305" s="4"/>
      <c r="E305" s="4"/>
      <c r="F305" s="4"/>
    </row>
    <row r="306" spans="1:6" ht="15.75" x14ac:dyDescent="0.3">
      <c r="A306" s="4"/>
      <c r="B306" s="4"/>
      <c r="C306" s="4"/>
      <c r="D306" s="4"/>
      <c r="E306" s="4"/>
      <c r="F306" s="4"/>
    </row>
    <row r="307" spans="1:6" ht="15.75" x14ac:dyDescent="0.3">
      <c r="A307" s="4"/>
      <c r="B307" s="4"/>
      <c r="C307" s="4"/>
      <c r="D307" s="4"/>
      <c r="E307" s="4"/>
      <c r="F307" s="4"/>
    </row>
    <row r="308" spans="1:6" ht="15.75" x14ac:dyDescent="0.3">
      <c r="A308" s="4"/>
      <c r="B308" s="4"/>
      <c r="C308" s="4"/>
      <c r="D308" s="4"/>
      <c r="E308" s="4"/>
      <c r="F308" s="4"/>
    </row>
    <row r="309" spans="1:6" ht="15.75" x14ac:dyDescent="0.3">
      <c r="A309" s="4"/>
      <c r="B309" s="4"/>
      <c r="C309" s="4"/>
      <c r="D309" s="4"/>
      <c r="E309" s="4"/>
      <c r="F309" s="4"/>
    </row>
    <row r="310" spans="1:6" ht="15.75" x14ac:dyDescent="0.3">
      <c r="A310" s="4"/>
      <c r="B310" s="4"/>
      <c r="C310" s="4"/>
      <c r="D310" s="4"/>
      <c r="E310" s="4"/>
      <c r="F310" s="4"/>
    </row>
    <row r="311" spans="1:6" ht="15.75" x14ac:dyDescent="0.3">
      <c r="A311" s="4"/>
      <c r="B311" s="4"/>
      <c r="C311" s="4"/>
      <c r="D311" s="4"/>
      <c r="E311" s="4"/>
      <c r="F311" s="4"/>
    </row>
    <row r="312" spans="1:6" ht="15.75" x14ac:dyDescent="0.3">
      <c r="A312" s="4"/>
      <c r="B312" s="4"/>
      <c r="C312" s="4"/>
      <c r="D312" s="4"/>
      <c r="E312" s="4"/>
      <c r="F312" s="4"/>
    </row>
    <row r="313" spans="1:6" ht="15.75" x14ac:dyDescent="0.3">
      <c r="A313" s="4"/>
      <c r="B313" s="4"/>
      <c r="C313" s="4"/>
      <c r="D313" s="4"/>
      <c r="E313" s="4"/>
      <c r="F313" s="4"/>
    </row>
    <row r="314" spans="1:6" ht="15.75" x14ac:dyDescent="0.3">
      <c r="A314" s="4"/>
      <c r="B314" s="4"/>
      <c r="C314" s="4"/>
      <c r="D314" s="4"/>
      <c r="E314" s="4"/>
      <c r="F314" s="4"/>
    </row>
    <row r="315" spans="1:6" ht="15.75" x14ac:dyDescent="0.3">
      <c r="A315" s="4"/>
      <c r="B315" s="4"/>
      <c r="C315" s="4"/>
      <c r="D315" s="4"/>
      <c r="E315" s="4"/>
      <c r="F315" s="4"/>
    </row>
    <row r="316" spans="1:6" ht="15.75" x14ac:dyDescent="0.3">
      <c r="A316" s="4"/>
      <c r="B316" s="4"/>
      <c r="C316" s="4"/>
      <c r="D316" s="4"/>
      <c r="E316" s="4"/>
      <c r="F316" s="4"/>
    </row>
    <row r="317" spans="1:6" ht="15.75" x14ac:dyDescent="0.3">
      <c r="A317" s="4"/>
      <c r="B317" s="4"/>
      <c r="C317" s="4"/>
      <c r="D317" s="4"/>
      <c r="E317" s="4"/>
      <c r="F317" s="4"/>
    </row>
    <row r="318" spans="1:6" ht="15.75" x14ac:dyDescent="0.3">
      <c r="A318" s="4"/>
      <c r="B318" s="4"/>
      <c r="C318" s="4"/>
      <c r="D318" s="4"/>
      <c r="E318" s="4"/>
      <c r="F318" s="4"/>
    </row>
    <row r="319" spans="1:6" ht="15.75" x14ac:dyDescent="0.3">
      <c r="A319" s="4"/>
      <c r="B319" s="4"/>
      <c r="C319" s="4"/>
      <c r="D319" s="4"/>
      <c r="E319" s="4"/>
      <c r="F319" s="4"/>
    </row>
    <row r="320" spans="1:6" ht="15.75" x14ac:dyDescent="0.3">
      <c r="A320" s="4"/>
      <c r="B320" s="4"/>
      <c r="C320" s="4"/>
      <c r="D320" s="4"/>
      <c r="E320" s="4"/>
      <c r="F320" s="4"/>
    </row>
    <row r="321" spans="1:6" ht="15.75" x14ac:dyDescent="0.3">
      <c r="A321" s="4"/>
      <c r="B321" s="4"/>
      <c r="C321" s="4"/>
      <c r="D321" s="4"/>
      <c r="E321" s="4"/>
      <c r="F321" s="4"/>
    </row>
    <row r="322" spans="1:6" ht="15.75" x14ac:dyDescent="0.3">
      <c r="A322" s="4"/>
      <c r="B322" s="4"/>
      <c r="C322" s="4"/>
      <c r="D322" s="4"/>
      <c r="E322" s="4"/>
      <c r="F322" s="4"/>
    </row>
    <row r="323" spans="1:6" ht="15.75" x14ac:dyDescent="0.3">
      <c r="A323" s="4"/>
      <c r="B323" s="4"/>
      <c r="C323" s="4"/>
      <c r="D323" s="4"/>
      <c r="E323" s="4"/>
      <c r="F323" s="4"/>
    </row>
    <row r="324" spans="1:6" ht="15.75" x14ac:dyDescent="0.3">
      <c r="A324" s="4"/>
      <c r="B324" s="4"/>
      <c r="C324" s="4"/>
      <c r="D324" s="4"/>
      <c r="E324" s="4"/>
      <c r="F324" s="4"/>
    </row>
    <row r="325" spans="1:6" ht="15.75" x14ac:dyDescent="0.3">
      <c r="A325" s="4"/>
      <c r="B325" s="4"/>
      <c r="C325" s="4"/>
      <c r="D325" s="4"/>
      <c r="E325" s="4"/>
      <c r="F325" s="4"/>
    </row>
    <row r="326" spans="1:6" ht="15.75" x14ac:dyDescent="0.3">
      <c r="A326" s="4"/>
      <c r="B326" s="4"/>
      <c r="C326" s="4"/>
      <c r="D326" s="4"/>
      <c r="E326" s="4"/>
      <c r="F326" s="4"/>
    </row>
    <row r="327" spans="1:6" ht="15.75" x14ac:dyDescent="0.3">
      <c r="A327" s="4"/>
      <c r="B327" s="4"/>
      <c r="C327" s="4"/>
      <c r="D327" s="4"/>
      <c r="E327" s="4"/>
      <c r="F327" s="4"/>
    </row>
    <row r="328" spans="1:6" ht="15.75" x14ac:dyDescent="0.3">
      <c r="A328" s="4"/>
      <c r="B328" s="4"/>
      <c r="C328" s="4"/>
      <c r="D328" s="4"/>
      <c r="E328" s="4"/>
      <c r="F328" s="4"/>
    </row>
    <row r="329" spans="1:6" ht="15.75" x14ac:dyDescent="0.3">
      <c r="A329" s="4"/>
      <c r="B329" s="4"/>
      <c r="C329" s="4"/>
      <c r="D329" s="4"/>
      <c r="E329" s="4"/>
      <c r="F329" s="4"/>
    </row>
    <row r="330" spans="1:6" ht="15.75" x14ac:dyDescent="0.3">
      <c r="A330" s="4"/>
      <c r="B330" s="4"/>
      <c r="C330" s="4"/>
      <c r="D330" s="4"/>
      <c r="E330" s="4"/>
      <c r="F330" s="4"/>
    </row>
    <row r="331" spans="1:6" ht="15.75" x14ac:dyDescent="0.3">
      <c r="A331" s="4"/>
      <c r="B331" s="4"/>
      <c r="C331" s="4"/>
      <c r="D331" s="4"/>
      <c r="E331" s="4"/>
      <c r="F331" s="4"/>
    </row>
    <row r="332" spans="1:6" ht="15.75" x14ac:dyDescent="0.3">
      <c r="A332" s="4"/>
      <c r="B332" s="4"/>
      <c r="C332" s="4"/>
      <c r="D332" s="4"/>
      <c r="E332" s="4"/>
      <c r="F332" s="4"/>
    </row>
    <row r="333" spans="1:6" ht="15.75" x14ac:dyDescent="0.3">
      <c r="A333" s="4"/>
      <c r="B333" s="4"/>
      <c r="C333" s="4"/>
      <c r="D333" s="4"/>
      <c r="E333" s="4"/>
      <c r="F333" s="4"/>
    </row>
    <row r="334" spans="1:6" ht="15.75" x14ac:dyDescent="0.3">
      <c r="A334" s="4"/>
      <c r="B334" s="4"/>
      <c r="C334" s="4"/>
      <c r="D334" s="4"/>
      <c r="E334" s="4"/>
      <c r="F334" s="4"/>
    </row>
    <row r="335" spans="1:6" ht="15.75" x14ac:dyDescent="0.3">
      <c r="A335" s="4"/>
      <c r="B335" s="4"/>
      <c r="C335" s="4"/>
      <c r="D335" s="4"/>
      <c r="E335" s="4"/>
      <c r="F335" s="4"/>
    </row>
    <row r="336" spans="1:6" ht="15.75" x14ac:dyDescent="0.3">
      <c r="A336" s="4"/>
      <c r="B336" s="4"/>
      <c r="C336" s="4"/>
      <c r="D336" s="4"/>
      <c r="E336" s="4"/>
      <c r="F336" s="4"/>
    </row>
    <row r="337" spans="1:6" ht="15.75" x14ac:dyDescent="0.3">
      <c r="A337" s="4"/>
      <c r="B337" s="4"/>
      <c r="C337" s="4"/>
      <c r="D337" s="4"/>
      <c r="E337" s="4"/>
      <c r="F337" s="4"/>
    </row>
    <row r="338" spans="1:6" ht="15.75" x14ac:dyDescent="0.3">
      <c r="A338" s="4"/>
      <c r="B338" s="4"/>
      <c r="C338" s="4"/>
      <c r="D338" s="4"/>
      <c r="E338" s="4"/>
      <c r="F338" s="4"/>
    </row>
    <row r="339" spans="1:6" ht="15.75" x14ac:dyDescent="0.3">
      <c r="A339" s="4"/>
      <c r="B339" s="4"/>
      <c r="C339" s="4"/>
      <c r="D339" s="4"/>
      <c r="E339" s="4"/>
      <c r="F339" s="4"/>
    </row>
    <row r="340" spans="1:6" ht="15.75" x14ac:dyDescent="0.3">
      <c r="A340" s="4"/>
      <c r="B340" s="4"/>
      <c r="C340" s="4"/>
      <c r="D340" s="4"/>
      <c r="E340" s="4"/>
      <c r="F340" s="4"/>
    </row>
    <row r="341" spans="1:6" ht="15.75" x14ac:dyDescent="0.3">
      <c r="A341" s="4"/>
      <c r="B341" s="4"/>
      <c r="C341" s="4"/>
      <c r="D341" s="4"/>
      <c r="E341" s="4"/>
      <c r="F341" s="4"/>
    </row>
    <row r="342" spans="1:6" ht="15.75" x14ac:dyDescent="0.3">
      <c r="A342" s="4"/>
      <c r="B342" s="4"/>
      <c r="C342" s="4"/>
      <c r="D342" s="4"/>
      <c r="E342" s="4"/>
      <c r="F342" s="4"/>
    </row>
    <row r="343" spans="1:6" ht="15.75" x14ac:dyDescent="0.3">
      <c r="A343" s="4"/>
      <c r="B343" s="4"/>
      <c r="C343" s="4"/>
      <c r="D343" s="4"/>
      <c r="E343" s="4"/>
      <c r="F343" s="4"/>
    </row>
    <row r="344" spans="1:6" ht="15.75" x14ac:dyDescent="0.3">
      <c r="A344" s="4"/>
      <c r="B344" s="4"/>
      <c r="C344" s="4"/>
      <c r="D344" s="4"/>
      <c r="E344" s="4"/>
      <c r="F344" s="4"/>
    </row>
    <row r="345" spans="1:6" ht="15.75" x14ac:dyDescent="0.3">
      <c r="A345" s="4"/>
      <c r="B345" s="4"/>
      <c r="C345" s="4"/>
      <c r="D345" s="4"/>
      <c r="E345" s="4"/>
      <c r="F345" s="4"/>
    </row>
    <row r="346" spans="1:6" ht="15.75" x14ac:dyDescent="0.3">
      <c r="A346" s="4"/>
      <c r="B346" s="4"/>
      <c r="C346" s="4"/>
      <c r="D346" s="4"/>
      <c r="E346" s="4"/>
      <c r="F346" s="4"/>
    </row>
    <row r="347" spans="1:6" ht="15.75" x14ac:dyDescent="0.3">
      <c r="A347" s="4"/>
      <c r="B347" s="4"/>
      <c r="C347" s="4"/>
      <c r="D347" s="4"/>
      <c r="E347" s="4"/>
      <c r="F347" s="4"/>
    </row>
    <row r="348" spans="1:6" ht="15.75" x14ac:dyDescent="0.3">
      <c r="A348" s="4"/>
      <c r="B348" s="4"/>
      <c r="C348" s="4"/>
      <c r="D348" s="4"/>
      <c r="E348" s="4"/>
      <c r="F348" s="4"/>
    </row>
    <row r="349" spans="1:6" ht="15.75" x14ac:dyDescent="0.3">
      <c r="A349" s="4"/>
      <c r="B349" s="4"/>
      <c r="C349" s="4"/>
      <c r="D349" s="4"/>
      <c r="E349" s="4"/>
      <c r="F349" s="4"/>
    </row>
    <row r="350" spans="1:6" ht="15.75" x14ac:dyDescent="0.3">
      <c r="A350" s="4"/>
      <c r="B350" s="4"/>
      <c r="C350" s="4"/>
      <c r="D350" s="4"/>
      <c r="E350" s="4"/>
      <c r="F350" s="4"/>
    </row>
    <row r="351" spans="1:6" ht="15.75" x14ac:dyDescent="0.3">
      <c r="A351" s="4"/>
      <c r="B351" s="4"/>
      <c r="C351" s="4"/>
      <c r="D351" s="4"/>
      <c r="E351" s="4"/>
      <c r="F351" s="4"/>
    </row>
    <row r="352" spans="1:6" ht="15.75" x14ac:dyDescent="0.3">
      <c r="A352" s="4"/>
      <c r="B352" s="4"/>
      <c r="C352" s="4"/>
      <c r="D352" s="4"/>
      <c r="E352" s="4"/>
      <c r="F352" s="4"/>
    </row>
    <row r="353" spans="1:6" ht="15.75" x14ac:dyDescent="0.3">
      <c r="A353" s="4"/>
      <c r="B353" s="4"/>
      <c r="C353" s="4"/>
      <c r="D353" s="4"/>
      <c r="E353" s="4"/>
      <c r="F353" s="4"/>
    </row>
    <row r="354" spans="1:6" ht="15.75" x14ac:dyDescent="0.3">
      <c r="A354" s="4"/>
      <c r="B354" s="4"/>
      <c r="C354" s="4"/>
      <c r="D354" s="4"/>
      <c r="E354" s="4"/>
      <c r="F354" s="4"/>
    </row>
    <row r="355" spans="1:6" ht="15.75" x14ac:dyDescent="0.3">
      <c r="A355" s="4"/>
      <c r="B355" s="4"/>
      <c r="C355" s="4"/>
      <c r="D355" s="4"/>
      <c r="E355" s="4"/>
      <c r="F355" s="4"/>
    </row>
    <row r="356" spans="1:6" ht="15.75" x14ac:dyDescent="0.3">
      <c r="A356" s="4"/>
      <c r="B356" s="4"/>
      <c r="C356" s="4"/>
      <c r="D356" s="4"/>
      <c r="E356" s="4"/>
      <c r="F356" s="4"/>
    </row>
    <row r="357" spans="1:6" ht="15.75" x14ac:dyDescent="0.3">
      <c r="A357" s="4"/>
      <c r="B357" s="4"/>
      <c r="C357" s="4"/>
      <c r="D357" s="4"/>
      <c r="E357" s="4"/>
      <c r="F357" s="4"/>
    </row>
    <row r="358" spans="1:6" ht="15.75" x14ac:dyDescent="0.3">
      <c r="A358" s="4"/>
      <c r="B358" s="4"/>
      <c r="C358" s="4"/>
      <c r="D358" s="4"/>
      <c r="E358" s="4"/>
      <c r="F358" s="4"/>
    </row>
    <row r="359" spans="1:6" ht="15.75" x14ac:dyDescent="0.3">
      <c r="A359" s="4"/>
      <c r="B359" s="4"/>
      <c r="C359" s="4"/>
      <c r="D359" s="4"/>
      <c r="E359" s="4"/>
      <c r="F359" s="4"/>
    </row>
    <row r="360" spans="1:6" ht="15.75" x14ac:dyDescent="0.3">
      <c r="A360" s="4"/>
      <c r="B360" s="4"/>
      <c r="C360" s="4"/>
      <c r="D360" s="4"/>
      <c r="E360" s="4"/>
      <c r="F360" s="4"/>
    </row>
    <row r="361" spans="1:6" ht="15.75" x14ac:dyDescent="0.3">
      <c r="A361" s="4"/>
      <c r="B361" s="4"/>
      <c r="C361" s="4"/>
      <c r="D361" s="4"/>
      <c r="E361" s="4"/>
      <c r="F361" s="4"/>
    </row>
    <row r="362" spans="1:6" ht="15.75" x14ac:dyDescent="0.3">
      <c r="A362" s="4"/>
      <c r="B362" s="4"/>
      <c r="C362" s="4"/>
      <c r="D362" s="4"/>
      <c r="E362" s="4"/>
      <c r="F362" s="4"/>
    </row>
    <row r="363" spans="1:6" ht="15.75" x14ac:dyDescent="0.3">
      <c r="A363" s="4"/>
      <c r="B363" s="4"/>
      <c r="C363" s="4"/>
      <c r="D363" s="4"/>
      <c r="E363" s="4"/>
      <c r="F363" s="4"/>
    </row>
    <row r="364" spans="1:6" ht="15.75" x14ac:dyDescent="0.3">
      <c r="A364" s="4"/>
      <c r="B364" s="4"/>
      <c r="C364" s="4"/>
      <c r="D364" s="4"/>
      <c r="E364" s="4"/>
      <c r="F364" s="4"/>
    </row>
    <row r="365" spans="1:6" ht="15.75" x14ac:dyDescent="0.3">
      <c r="A365" s="4"/>
      <c r="B365" s="4"/>
      <c r="C365" s="4"/>
      <c r="D365" s="4"/>
      <c r="E365" s="4"/>
      <c r="F365" s="4"/>
    </row>
    <row r="366" spans="1:6" ht="15.75" x14ac:dyDescent="0.3">
      <c r="A366" s="4"/>
      <c r="B366" s="4"/>
      <c r="C366" s="4"/>
      <c r="D366" s="4"/>
      <c r="E366" s="4"/>
      <c r="F366" s="4"/>
    </row>
    <row r="367" spans="1:6" ht="15.75" x14ac:dyDescent="0.3">
      <c r="A367" s="4"/>
      <c r="B367" s="4"/>
      <c r="C367" s="4"/>
      <c r="D367" s="4"/>
      <c r="E367" s="4"/>
      <c r="F367" s="4"/>
    </row>
    <row r="368" spans="1:6" ht="15.75" x14ac:dyDescent="0.3">
      <c r="A368" s="4"/>
      <c r="B368" s="4"/>
      <c r="C368" s="4"/>
      <c r="D368" s="4"/>
      <c r="E368" s="4"/>
      <c r="F368" s="4"/>
    </row>
    <row r="369" spans="1:6" ht="15.75" x14ac:dyDescent="0.3">
      <c r="A369" s="4"/>
      <c r="B369" s="4"/>
      <c r="C369" s="4"/>
      <c r="D369" s="4"/>
      <c r="E369" s="4"/>
      <c r="F369" s="4"/>
    </row>
    <row r="370" spans="1:6" ht="15.75" x14ac:dyDescent="0.3">
      <c r="A370" s="4"/>
      <c r="B370" s="4"/>
      <c r="C370" s="4"/>
      <c r="D370" s="4"/>
      <c r="E370" s="4"/>
      <c r="F370" s="4"/>
    </row>
    <row r="371" spans="1:6" ht="15.75" x14ac:dyDescent="0.3">
      <c r="A371" s="4"/>
      <c r="B371" s="4"/>
      <c r="C371" s="4"/>
      <c r="D371" s="4"/>
      <c r="E371" s="4"/>
      <c r="F371" s="4"/>
    </row>
    <row r="372" spans="1:6" ht="15.75" x14ac:dyDescent="0.3">
      <c r="A372" s="4"/>
      <c r="B372" s="4"/>
      <c r="C372" s="4"/>
      <c r="D372" s="4"/>
      <c r="E372" s="4"/>
      <c r="F372" s="4"/>
    </row>
    <row r="373" spans="1:6" ht="15.75" x14ac:dyDescent="0.3">
      <c r="A373" s="4"/>
      <c r="B373" s="4"/>
      <c r="C373" s="4"/>
      <c r="D373" s="4"/>
      <c r="E373" s="4"/>
      <c r="F373" s="4"/>
    </row>
    <row r="374" spans="1:6" ht="15.75" x14ac:dyDescent="0.3">
      <c r="A374" s="4"/>
      <c r="B374" s="4"/>
      <c r="C374" s="4"/>
      <c r="D374" s="4"/>
      <c r="E374" s="4"/>
      <c r="F374" s="4"/>
    </row>
    <row r="375" spans="1:6" ht="15.75" x14ac:dyDescent="0.3">
      <c r="A375" s="4"/>
      <c r="B375" s="4"/>
      <c r="C375" s="4"/>
      <c r="D375" s="4"/>
      <c r="E375" s="4"/>
      <c r="F375" s="4"/>
    </row>
    <row r="376" spans="1:6" ht="15.75" x14ac:dyDescent="0.3">
      <c r="A376" s="4"/>
      <c r="B376" s="4"/>
      <c r="C376" s="4"/>
      <c r="D376" s="4"/>
      <c r="E376" s="4"/>
      <c r="F376" s="4"/>
    </row>
    <row r="377" spans="1:6" ht="15.75" x14ac:dyDescent="0.3">
      <c r="A377" s="4"/>
      <c r="B377" s="4"/>
      <c r="C377" s="4"/>
      <c r="D377" s="4"/>
      <c r="E377" s="4"/>
      <c r="F377" s="4"/>
    </row>
    <row r="378" spans="1:6" ht="15.75" x14ac:dyDescent="0.3">
      <c r="A378" s="4"/>
      <c r="B378" s="4"/>
      <c r="C378" s="4"/>
      <c r="D378" s="4"/>
      <c r="E378" s="4"/>
      <c r="F378" s="4"/>
    </row>
    <row r="379" spans="1:6" ht="15.75" x14ac:dyDescent="0.3">
      <c r="A379" s="4"/>
      <c r="B379" s="4"/>
      <c r="C379" s="4"/>
      <c r="D379" s="4"/>
      <c r="E379" s="4"/>
      <c r="F379" s="4"/>
    </row>
    <row r="380" spans="1:6" ht="15.75" x14ac:dyDescent="0.3">
      <c r="A380" s="4"/>
      <c r="B380" s="4"/>
      <c r="C380" s="4"/>
      <c r="D380" s="4"/>
      <c r="E380" s="4"/>
      <c r="F380" s="4"/>
    </row>
    <row r="381" spans="1:6" ht="15.75" x14ac:dyDescent="0.3">
      <c r="A381" s="4"/>
      <c r="B381" s="4"/>
      <c r="C381" s="4"/>
      <c r="D381" s="4"/>
      <c r="E381" s="4"/>
      <c r="F381" s="4"/>
    </row>
    <row r="382" spans="1:6" ht="15.75" x14ac:dyDescent="0.3">
      <c r="A382" s="4"/>
      <c r="B382" s="4"/>
      <c r="C382" s="4"/>
      <c r="D382" s="4"/>
      <c r="E382" s="4"/>
      <c r="F382" s="4"/>
    </row>
    <row r="383" spans="1:6" ht="15.75" x14ac:dyDescent="0.3">
      <c r="A383" s="4"/>
      <c r="B383" s="4"/>
      <c r="C383" s="4"/>
      <c r="D383" s="4"/>
      <c r="E383" s="4"/>
      <c r="F383" s="4"/>
    </row>
    <row r="384" spans="1:6" ht="15.75" x14ac:dyDescent="0.3">
      <c r="A384" s="4"/>
      <c r="B384" s="4"/>
      <c r="C384" s="4"/>
      <c r="D384" s="4"/>
      <c r="E384" s="4"/>
      <c r="F384" s="4"/>
    </row>
    <row r="385" spans="1:6" ht="15.75" x14ac:dyDescent="0.3">
      <c r="A385" s="4"/>
      <c r="B385" s="4"/>
      <c r="C385" s="4"/>
      <c r="D385" s="4"/>
      <c r="E385" s="4"/>
      <c r="F385" s="4"/>
    </row>
    <row r="386" spans="1:6" ht="15.75" x14ac:dyDescent="0.3">
      <c r="A386" s="4"/>
      <c r="B386" s="4"/>
      <c r="C386" s="4"/>
      <c r="D386" s="4"/>
      <c r="E386" s="4"/>
      <c r="F386" s="4"/>
    </row>
    <row r="387" spans="1:6" ht="15.75" x14ac:dyDescent="0.3">
      <c r="A387" s="4"/>
      <c r="B387" s="4"/>
      <c r="C387" s="4"/>
      <c r="D387" s="4"/>
      <c r="E387" s="4"/>
      <c r="F387" s="4"/>
    </row>
    <row r="388" spans="1:6" ht="15.75" x14ac:dyDescent="0.3">
      <c r="A388" s="4"/>
      <c r="B388" s="4"/>
      <c r="C388" s="4"/>
      <c r="D388" s="4"/>
      <c r="E388" s="4"/>
      <c r="F388" s="4"/>
    </row>
    <row r="389" spans="1:6" ht="15.75" x14ac:dyDescent="0.3">
      <c r="A389" s="4"/>
      <c r="B389" s="4"/>
      <c r="C389" s="4"/>
      <c r="D389" s="4"/>
      <c r="E389" s="4"/>
      <c r="F389" s="4"/>
    </row>
    <row r="390" spans="1:6" ht="15.75" x14ac:dyDescent="0.3">
      <c r="A390" s="4"/>
      <c r="B390" s="4"/>
      <c r="C390" s="4"/>
      <c r="D390" s="4"/>
      <c r="E390" s="4"/>
      <c r="F390" s="4"/>
    </row>
    <row r="391" spans="1:6" ht="15.75" x14ac:dyDescent="0.3">
      <c r="A391" s="4"/>
      <c r="B391" s="4"/>
      <c r="C391" s="4"/>
      <c r="D391" s="4"/>
      <c r="E391" s="4"/>
      <c r="F391" s="4"/>
    </row>
    <row r="392" spans="1:6" ht="15.75" x14ac:dyDescent="0.3">
      <c r="A392" s="4"/>
      <c r="B392" s="4"/>
      <c r="C392" s="4"/>
      <c r="D392" s="4"/>
      <c r="E392" s="4"/>
      <c r="F392" s="4"/>
    </row>
    <row r="393" spans="1:6" ht="15.75" x14ac:dyDescent="0.3">
      <c r="A393" s="4"/>
      <c r="B393" s="4"/>
      <c r="C393" s="4"/>
      <c r="D393" s="4"/>
      <c r="E393" s="4"/>
      <c r="F393" s="4"/>
    </row>
    <row r="394" spans="1:6" ht="15.75" x14ac:dyDescent="0.3">
      <c r="A394" s="4"/>
      <c r="B394" s="4"/>
      <c r="C394" s="4"/>
      <c r="D394" s="4"/>
      <c r="E394" s="4"/>
      <c r="F394" s="4"/>
    </row>
    <row r="395" spans="1:6" ht="15.75" x14ac:dyDescent="0.3">
      <c r="A395" s="4"/>
      <c r="B395" s="4"/>
      <c r="C395" s="4"/>
      <c r="D395" s="4"/>
      <c r="E395" s="4"/>
      <c r="F395" s="4"/>
    </row>
    <row r="396" spans="1:6" ht="15.75" x14ac:dyDescent="0.3">
      <c r="A396" s="4"/>
      <c r="B396" s="4"/>
      <c r="C396" s="4"/>
      <c r="D396" s="4"/>
      <c r="E396" s="4"/>
      <c r="F396" s="4"/>
    </row>
    <row r="397" spans="1:6" ht="15.75" x14ac:dyDescent="0.3">
      <c r="A397" s="4"/>
      <c r="B397" s="4"/>
      <c r="C397" s="4"/>
      <c r="D397" s="4"/>
      <c r="E397" s="4"/>
      <c r="F397" s="4"/>
    </row>
    <row r="398" spans="1:6" ht="15.75" x14ac:dyDescent="0.3">
      <c r="A398" s="4"/>
      <c r="B398" s="4"/>
      <c r="C398" s="4"/>
      <c r="D398" s="4"/>
      <c r="E398" s="4"/>
      <c r="F398" s="4"/>
    </row>
    <row r="399" spans="1:6" ht="15.75" x14ac:dyDescent="0.3">
      <c r="A399" s="4"/>
      <c r="B399" s="4"/>
      <c r="C399" s="4"/>
      <c r="D399" s="4"/>
      <c r="E399" s="4"/>
      <c r="F399" s="4"/>
    </row>
    <row r="400" spans="1:6" ht="15.75" x14ac:dyDescent="0.3">
      <c r="A400" s="4"/>
      <c r="B400" s="4"/>
      <c r="C400" s="4"/>
      <c r="D400" s="4"/>
      <c r="E400" s="4"/>
      <c r="F400" s="4"/>
    </row>
    <row r="401" spans="1:6" ht="15.75" x14ac:dyDescent="0.3">
      <c r="A401" s="4"/>
      <c r="B401" s="4"/>
      <c r="C401" s="4"/>
      <c r="D401" s="4"/>
      <c r="E401" s="4"/>
      <c r="F401" s="4"/>
    </row>
    <row r="402" spans="1:6" ht="15.75" x14ac:dyDescent="0.3">
      <c r="A402" s="4"/>
      <c r="B402" s="4"/>
      <c r="C402" s="4"/>
      <c r="D402" s="4"/>
      <c r="E402" s="4"/>
      <c r="F402" s="4"/>
    </row>
    <row r="403" spans="1:6" ht="15.75" x14ac:dyDescent="0.3">
      <c r="A403" s="4"/>
      <c r="B403" s="4"/>
      <c r="C403" s="4"/>
      <c r="D403" s="4"/>
      <c r="E403" s="4"/>
      <c r="F403" s="4"/>
    </row>
    <row r="404" spans="1:6" ht="15.75" x14ac:dyDescent="0.3">
      <c r="A404" s="4"/>
      <c r="B404" s="4"/>
      <c r="C404" s="4"/>
      <c r="D404" s="4"/>
      <c r="E404" s="4"/>
      <c r="F404" s="4"/>
    </row>
    <row r="405" spans="1:6" ht="15.75" x14ac:dyDescent="0.3">
      <c r="A405" s="4"/>
      <c r="B405" s="4"/>
      <c r="C405" s="4"/>
      <c r="D405" s="4"/>
      <c r="E405" s="4"/>
      <c r="F405" s="4"/>
    </row>
    <row r="406" spans="1:6" ht="15.75" x14ac:dyDescent="0.3">
      <c r="A406" s="4"/>
      <c r="B406" s="4"/>
      <c r="C406" s="4"/>
      <c r="D406" s="4"/>
      <c r="E406" s="4"/>
      <c r="F406" s="4"/>
    </row>
    <row r="407" spans="1:6" ht="15.75" x14ac:dyDescent="0.3">
      <c r="A407" s="4"/>
      <c r="B407" s="4"/>
      <c r="C407" s="4"/>
      <c r="D407" s="4"/>
      <c r="E407" s="4"/>
      <c r="F407" s="4"/>
    </row>
    <row r="408" spans="1:6" ht="15.75" x14ac:dyDescent="0.3">
      <c r="A408" s="4"/>
      <c r="B408" s="4"/>
      <c r="C408" s="4"/>
      <c r="D408" s="4"/>
      <c r="E408" s="4"/>
      <c r="F408" s="4"/>
    </row>
    <row r="409" spans="1:6" ht="15.75" x14ac:dyDescent="0.3">
      <c r="A409" s="4"/>
      <c r="B409" s="4"/>
      <c r="C409" s="4"/>
      <c r="D409" s="4"/>
      <c r="E409" s="4"/>
      <c r="F409" s="4"/>
    </row>
    <row r="410" spans="1:6" ht="15.75" x14ac:dyDescent="0.3">
      <c r="A410" s="4"/>
      <c r="B410" s="4"/>
      <c r="C410" s="4"/>
      <c r="D410" s="4"/>
      <c r="E410" s="4"/>
      <c r="F410" s="4"/>
    </row>
    <row r="411" spans="1:6" ht="15.75" x14ac:dyDescent="0.3">
      <c r="A411" s="4"/>
      <c r="B411" s="4"/>
      <c r="C411" s="4"/>
      <c r="D411" s="4"/>
      <c r="E411" s="4"/>
      <c r="F411" s="4"/>
    </row>
    <row r="412" spans="1:6" ht="15.75" x14ac:dyDescent="0.3">
      <c r="A412" s="4"/>
      <c r="B412" s="4"/>
      <c r="C412" s="4"/>
      <c r="D412" s="4"/>
      <c r="E412" s="4"/>
      <c r="F412" s="4"/>
    </row>
    <row r="413" spans="1:6" ht="15.75" x14ac:dyDescent="0.3">
      <c r="A413" s="4"/>
      <c r="B413" s="4"/>
      <c r="C413" s="4"/>
      <c r="D413" s="4"/>
      <c r="E413" s="4"/>
      <c r="F413" s="4"/>
    </row>
    <row r="414" spans="1:6" ht="15.75" x14ac:dyDescent="0.3">
      <c r="A414" s="4"/>
      <c r="B414" s="4"/>
      <c r="C414" s="4"/>
      <c r="D414" s="4"/>
      <c r="E414" s="4"/>
      <c r="F414" s="4"/>
    </row>
    <row r="415" spans="1:6" ht="15.75" x14ac:dyDescent="0.3">
      <c r="A415" s="4"/>
      <c r="B415" s="4"/>
      <c r="C415" s="4"/>
      <c r="D415" s="4"/>
      <c r="E415" s="4"/>
      <c r="F415" s="4"/>
    </row>
    <row r="416" spans="1:6" ht="15.75" x14ac:dyDescent="0.3">
      <c r="A416" s="4"/>
      <c r="B416" s="4"/>
      <c r="C416" s="4"/>
      <c r="D416" s="4"/>
      <c r="E416" s="4"/>
      <c r="F416" s="4"/>
    </row>
    <row r="417" spans="1:6" ht="15.75" x14ac:dyDescent="0.3">
      <c r="A417" s="4"/>
      <c r="B417" s="4"/>
      <c r="C417" s="4"/>
      <c r="D417" s="4"/>
      <c r="E417" s="4"/>
      <c r="F417" s="4"/>
    </row>
    <row r="418" spans="1:6" ht="15.75" x14ac:dyDescent="0.3">
      <c r="A418" s="4"/>
      <c r="B418" s="4"/>
      <c r="C418" s="4"/>
      <c r="D418" s="4"/>
      <c r="E418" s="4"/>
      <c r="F418" s="4"/>
    </row>
    <row r="419" spans="1:6" ht="15.75" x14ac:dyDescent="0.3">
      <c r="A419" s="4"/>
      <c r="B419" s="4"/>
      <c r="C419" s="4"/>
      <c r="D419" s="4"/>
      <c r="E419" s="4"/>
      <c r="F419" s="4"/>
    </row>
    <row r="420" spans="1:6" ht="15.75" x14ac:dyDescent="0.3">
      <c r="A420" s="4"/>
      <c r="B420" s="4"/>
      <c r="C420" s="4"/>
      <c r="D420" s="4"/>
      <c r="E420" s="4"/>
      <c r="F420" s="4"/>
    </row>
    <row r="421" spans="1:6" ht="15.75" x14ac:dyDescent="0.3">
      <c r="A421" s="4"/>
      <c r="B421" s="4"/>
      <c r="C421" s="4"/>
      <c r="D421" s="4"/>
      <c r="E421" s="4"/>
      <c r="F421" s="4"/>
    </row>
    <row r="422" spans="1:6" ht="15.75" x14ac:dyDescent="0.3">
      <c r="A422" s="4"/>
      <c r="B422" s="4"/>
      <c r="C422" s="4"/>
      <c r="D422" s="4"/>
      <c r="E422" s="4"/>
      <c r="F422" s="4"/>
    </row>
    <row r="423" spans="1:6" ht="15.75" x14ac:dyDescent="0.3">
      <c r="A423" s="4"/>
      <c r="B423" s="4"/>
      <c r="C423" s="4"/>
      <c r="D423" s="4"/>
      <c r="E423" s="4"/>
      <c r="F423" s="4"/>
    </row>
    <row r="424" spans="1:6" ht="15.75" x14ac:dyDescent="0.3">
      <c r="A424" s="4"/>
      <c r="B424" s="4"/>
      <c r="C424" s="4"/>
      <c r="D424" s="4"/>
      <c r="E424" s="4"/>
      <c r="F424" s="4"/>
    </row>
    <row r="425" spans="1:6" ht="15.75" x14ac:dyDescent="0.3">
      <c r="A425" s="4"/>
      <c r="B425" s="4"/>
      <c r="C425" s="4"/>
      <c r="D425" s="4"/>
      <c r="E425" s="4"/>
      <c r="F425" s="4"/>
    </row>
    <row r="426" spans="1:6" ht="15.75" x14ac:dyDescent="0.3">
      <c r="A426" s="4"/>
      <c r="B426" s="4"/>
      <c r="C426" s="4"/>
      <c r="D426" s="4"/>
      <c r="E426" s="4"/>
      <c r="F426" s="4"/>
    </row>
    <row r="427" spans="1:6" ht="15.75" x14ac:dyDescent="0.3">
      <c r="A427" s="4"/>
      <c r="B427" s="4"/>
      <c r="C427" s="4"/>
      <c r="D427" s="4"/>
      <c r="E427" s="4"/>
      <c r="F427" s="4"/>
    </row>
    <row r="428" spans="1:6" ht="15.75" x14ac:dyDescent="0.3">
      <c r="A428" s="4"/>
      <c r="B428" s="4"/>
      <c r="C428" s="4"/>
      <c r="D428" s="4"/>
      <c r="E428" s="4"/>
      <c r="F428" s="4"/>
    </row>
    <row r="429" spans="1:6" ht="15.75" x14ac:dyDescent="0.3">
      <c r="A429" s="4"/>
      <c r="B429" s="4"/>
      <c r="C429" s="4"/>
      <c r="D429" s="4"/>
      <c r="E429" s="4"/>
      <c r="F429" s="4"/>
    </row>
    <row r="430" spans="1:6" ht="15.75" x14ac:dyDescent="0.3">
      <c r="A430" s="4"/>
      <c r="B430" s="4"/>
      <c r="C430" s="4"/>
      <c r="D430" s="4"/>
      <c r="E430" s="4"/>
      <c r="F430" s="4"/>
    </row>
    <row r="431" spans="1:6" ht="15.75" x14ac:dyDescent="0.3">
      <c r="A431" s="4"/>
      <c r="B431" s="4"/>
      <c r="C431" s="4"/>
      <c r="D431" s="4"/>
      <c r="E431" s="4"/>
      <c r="F431" s="4"/>
    </row>
    <row r="432" spans="1:6" ht="15.75" x14ac:dyDescent="0.3">
      <c r="A432" s="4"/>
      <c r="B432" s="4"/>
      <c r="C432" s="4"/>
      <c r="D432" s="4"/>
      <c r="E432" s="4"/>
      <c r="F432" s="4"/>
    </row>
    <row r="433" spans="1:6" ht="15.75" x14ac:dyDescent="0.3">
      <c r="A433" s="4"/>
      <c r="B433" s="4"/>
      <c r="C433" s="4"/>
      <c r="D433" s="4"/>
      <c r="E433" s="4"/>
      <c r="F433" s="4"/>
    </row>
    <row r="434" spans="1:6" ht="15.75" x14ac:dyDescent="0.3">
      <c r="A434" s="4"/>
      <c r="B434" s="4"/>
      <c r="C434" s="4"/>
      <c r="D434" s="4"/>
      <c r="E434" s="4"/>
      <c r="F434" s="4"/>
    </row>
    <row r="435" spans="1:6" ht="15.75" x14ac:dyDescent="0.3">
      <c r="A435" s="4"/>
      <c r="B435" s="4"/>
      <c r="C435" s="4"/>
      <c r="D435" s="4"/>
      <c r="E435" s="4"/>
      <c r="F435" s="4"/>
    </row>
    <row r="436" spans="1:6" ht="15.75" x14ac:dyDescent="0.3">
      <c r="A436" s="4"/>
      <c r="B436" s="4"/>
      <c r="C436" s="4"/>
      <c r="D436" s="4"/>
      <c r="E436" s="4"/>
      <c r="F436" s="4"/>
    </row>
    <row r="437" spans="1:6" ht="15.75" x14ac:dyDescent="0.3">
      <c r="A437" s="4"/>
      <c r="B437" s="4"/>
      <c r="C437" s="4"/>
      <c r="D437" s="4"/>
      <c r="E437" s="4"/>
      <c r="F437" s="4"/>
    </row>
    <row r="438" spans="1:6" ht="15.75" x14ac:dyDescent="0.3">
      <c r="A438" s="4"/>
      <c r="B438" s="4"/>
      <c r="C438" s="4"/>
      <c r="D438" s="4"/>
      <c r="E438" s="4"/>
      <c r="F438" s="4"/>
    </row>
    <row r="439" spans="1:6" ht="15.75" x14ac:dyDescent="0.3">
      <c r="A439" s="4"/>
      <c r="B439" s="4"/>
      <c r="C439" s="4"/>
      <c r="D439" s="4"/>
      <c r="E439" s="4"/>
      <c r="F439" s="4"/>
    </row>
    <row r="440" spans="1:6" ht="15.75" x14ac:dyDescent="0.3">
      <c r="A440" s="4"/>
      <c r="B440" s="4"/>
      <c r="C440" s="4"/>
      <c r="D440" s="4"/>
      <c r="E440" s="4"/>
      <c r="F440" s="4"/>
    </row>
    <row r="441" spans="1:6" ht="15.75" x14ac:dyDescent="0.3">
      <c r="A441" s="4"/>
      <c r="B441" s="4"/>
      <c r="C441" s="4"/>
      <c r="D441" s="4"/>
      <c r="E441" s="4"/>
      <c r="F441" s="4"/>
    </row>
    <row r="442" spans="1:6" ht="15.75" x14ac:dyDescent="0.3">
      <c r="A442" s="4"/>
      <c r="B442" s="4"/>
      <c r="C442" s="4"/>
      <c r="D442" s="4"/>
      <c r="E442" s="4"/>
      <c r="F442" s="4"/>
    </row>
    <row r="443" spans="1:6" ht="15.75" x14ac:dyDescent="0.3">
      <c r="A443" s="4"/>
      <c r="B443" s="4"/>
      <c r="C443" s="4"/>
      <c r="D443" s="4"/>
      <c r="E443" s="4"/>
      <c r="F443" s="4"/>
    </row>
    <row r="444" spans="1:6" ht="15.75" x14ac:dyDescent="0.3">
      <c r="A444" s="4"/>
      <c r="B444" s="4"/>
      <c r="C444" s="4"/>
      <c r="D444" s="4"/>
      <c r="E444" s="4"/>
      <c r="F444" s="4"/>
    </row>
    <row r="445" spans="1:6" ht="15.75" x14ac:dyDescent="0.3">
      <c r="A445" s="4"/>
      <c r="B445" s="4"/>
      <c r="C445" s="4"/>
      <c r="D445" s="4"/>
      <c r="E445" s="4"/>
      <c r="F445" s="4"/>
    </row>
    <row r="446" spans="1:6" ht="15.75" x14ac:dyDescent="0.3">
      <c r="A446" s="4"/>
      <c r="B446" s="4"/>
      <c r="C446" s="4"/>
      <c r="D446" s="4"/>
      <c r="E446" s="4"/>
      <c r="F446" s="4"/>
    </row>
    <row r="447" spans="1:6" ht="15.75" x14ac:dyDescent="0.3">
      <c r="A447" s="4"/>
      <c r="B447" s="4"/>
      <c r="C447" s="4"/>
      <c r="D447" s="4"/>
      <c r="E447" s="4"/>
      <c r="F447" s="4"/>
    </row>
    <row r="448" spans="1:6" ht="15.75" x14ac:dyDescent="0.3">
      <c r="A448" s="4"/>
      <c r="B448" s="4"/>
      <c r="C448" s="4"/>
      <c r="D448" s="4"/>
      <c r="E448" s="4"/>
      <c r="F448" s="4"/>
    </row>
    <row r="449" spans="1:6" ht="15.75" x14ac:dyDescent="0.3">
      <c r="A449" s="4"/>
      <c r="B449" s="4"/>
      <c r="C449" s="4"/>
      <c r="D449" s="4"/>
      <c r="E449" s="4"/>
      <c r="F449" s="4"/>
    </row>
    <row r="450" spans="1:6" ht="15.75" x14ac:dyDescent="0.3">
      <c r="A450" s="4"/>
      <c r="B450" s="4"/>
      <c r="C450" s="4"/>
      <c r="D450" s="4"/>
      <c r="E450" s="4"/>
      <c r="F450" s="4"/>
    </row>
    <row r="451" spans="1:6" ht="15.75" x14ac:dyDescent="0.3">
      <c r="A451" s="4"/>
      <c r="B451" s="4"/>
      <c r="C451" s="4"/>
      <c r="D451" s="4"/>
      <c r="E451" s="4"/>
      <c r="F451" s="4"/>
    </row>
    <row r="452" spans="1:6" ht="15.75" x14ac:dyDescent="0.3">
      <c r="A452" s="4"/>
      <c r="B452" s="4"/>
      <c r="C452" s="4"/>
      <c r="D452" s="4"/>
      <c r="E452" s="4"/>
      <c r="F452" s="4"/>
    </row>
    <row r="453" spans="1:6" ht="15.75" x14ac:dyDescent="0.3">
      <c r="A453" s="4"/>
      <c r="B453" s="4"/>
      <c r="C453" s="4"/>
      <c r="D453" s="4"/>
      <c r="E453" s="4"/>
      <c r="F453" s="4"/>
    </row>
    <row r="454" spans="1:6" ht="15.75" x14ac:dyDescent="0.3">
      <c r="A454" s="4"/>
      <c r="B454" s="4"/>
      <c r="C454" s="4"/>
      <c r="D454" s="4"/>
      <c r="E454" s="4"/>
      <c r="F454" s="4"/>
    </row>
    <row r="455" spans="1:6" ht="15.75" x14ac:dyDescent="0.3">
      <c r="A455" s="4"/>
      <c r="B455" s="4"/>
      <c r="C455" s="4"/>
      <c r="D455" s="4"/>
      <c r="E455" s="4"/>
      <c r="F455" s="4"/>
    </row>
    <row r="456" spans="1:6" ht="15.75" x14ac:dyDescent="0.3">
      <c r="A456" s="4"/>
      <c r="B456" s="4"/>
      <c r="C456" s="4"/>
      <c r="D456" s="4"/>
      <c r="E456" s="4"/>
      <c r="F456" s="4"/>
    </row>
    <row r="457" spans="1:6" ht="15.75" x14ac:dyDescent="0.3">
      <c r="A457" s="4"/>
      <c r="B457" s="4"/>
      <c r="C457" s="4"/>
      <c r="D457" s="4"/>
      <c r="E457" s="4"/>
      <c r="F457" s="4"/>
    </row>
    <row r="458" spans="1:6" ht="15.75" x14ac:dyDescent="0.3">
      <c r="A458" s="4"/>
      <c r="B458" s="4"/>
      <c r="C458" s="4"/>
      <c r="D458" s="4"/>
      <c r="E458" s="4"/>
      <c r="F458" s="4"/>
    </row>
    <row r="459" spans="1:6" ht="15.75" x14ac:dyDescent="0.3">
      <c r="A459" s="4"/>
      <c r="B459" s="4"/>
      <c r="C459" s="4"/>
      <c r="D459" s="4"/>
      <c r="E459" s="4"/>
      <c r="F459" s="4"/>
    </row>
    <row r="460" spans="1:6" ht="15.75" x14ac:dyDescent="0.3">
      <c r="A460" s="4"/>
      <c r="B460" s="4"/>
      <c r="C460" s="4"/>
      <c r="D460" s="4"/>
      <c r="E460" s="4"/>
      <c r="F460" s="4"/>
    </row>
    <row r="461" spans="1:6" ht="15.75" x14ac:dyDescent="0.3">
      <c r="A461" s="4"/>
      <c r="B461" s="4"/>
      <c r="C461" s="4"/>
      <c r="D461" s="4"/>
      <c r="E461" s="4"/>
      <c r="F461" s="4"/>
    </row>
    <row r="462" spans="1:6" ht="15.75" x14ac:dyDescent="0.3">
      <c r="A462" s="4"/>
      <c r="B462" s="4"/>
      <c r="C462" s="4"/>
      <c r="D462" s="4"/>
      <c r="E462" s="4"/>
      <c r="F462" s="4"/>
    </row>
    <row r="463" spans="1:6" ht="15.75" x14ac:dyDescent="0.3">
      <c r="A463" s="4"/>
      <c r="B463" s="4"/>
      <c r="C463" s="4"/>
      <c r="D463" s="4"/>
      <c r="E463" s="4"/>
      <c r="F463" s="4"/>
    </row>
    <row r="464" spans="1:6" ht="15.75" x14ac:dyDescent="0.3">
      <c r="A464" s="4"/>
      <c r="B464" s="4"/>
      <c r="C464" s="4"/>
      <c r="D464" s="4"/>
      <c r="E464" s="4"/>
      <c r="F464" s="4"/>
    </row>
    <row r="465" spans="1:6" ht="15.75" x14ac:dyDescent="0.3">
      <c r="A465" s="4"/>
      <c r="B465" s="4"/>
      <c r="C465" s="4"/>
      <c r="D465" s="4"/>
      <c r="E465" s="4"/>
      <c r="F465" s="4"/>
    </row>
    <row r="466" spans="1:6" ht="15.75" x14ac:dyDescent="0.3">
      <c r="A466" s="4"/>
      <c r="B466" s="4"/>
      <c r="C466" s="4"/>
      <c r="D466" s="4"/>
      <c r="E466" s="4"/>
      <c r="F466" s="4"/>
    </row>
    <row r="467" spans="1:6" ht="15.75" x14ac:dyDescent="0.3">
      <c r="A467" s="4"/>
      <c r="B467" s="4"/>
      <c r="C467" s="4"/>
      <c r="D467" s="4"/>
      <c r="E467" s="4"/>
      <c r="F467" s="4"/>
    </row>
    <row r="468" spans="1:6" ht="15.75" x14ac:dyDescent="0.3">
      <c r="A468" s="4"/>
      <c r="B468" s="4"/>
      <c r="C468" s="4"/>
      <c r="D468" s="4"/>
      <c r="E468" s="4"/>
      <c r="F468" s="4"/>
    </row>
    <row r="469" spans="1:6" ht="15.75" x14ac:dyDescent="0.3">
      <c r="A469" s="4"/>
      <c r="B469" s="4"/>
      <c r="C469" s="4"/>
      <c r="D469" s="4"/>
      <c r="E469" s="4"/>
      <c r="F469" s="4"/>
    </row>
    <row r="470" spans="1:6" ht="15.75" x14ac:dyDescent="0.3">
      <c r="A470" s="4"/>
      <c r="B470" s="4"/>
      <c r="C470" s="4"/>
      <c r="D470" s="4"/>
      <c r="E470" s="4"/>
      <c r="F470" s="4"/>
    </row>
    <row r="471" spans="1:6" ht="15.75" x14ac:dyDescent="0.3">
      <c r="A471" s="4"/>
      <c r="B471" s="4"/>
      <c r="C471" s="4"/>
      <c r="D471" s="4"/>
      <c r="E471" s="4"/>
      <c r="F471" s="4"/>
    </row>
    <row r="472" spans="1:6" ht="15.75" x14ac:dyDescent="0.3">
      <c r="A472" s="4"/>
      <c r="B472" s="4"/>
      <c r="C472" s="4"/>
      <c r="D472" s="4"/>
      <c r="E472" s="4"/>
      <c r="F472" s="4"/>
    </row>
    <row r="473" spans="1:6" ht="15.75" x14ac:dyDescent="0.3">
      <c r="A473" s="4"/>
      <c r="B473" s="4"/>
      <c r="C473" s="4"/>
      <c r="D473" s="4"/>
      <c r="E473" s="4"/>
      <c r="F473" s="4"/>
    </row>
    <row r="474" spans="1:6" ht="15.75" x14ac:dyDescent="0.3">
      <c r="A474" s="4"/>
      <c r="B474" s="4"/>
      <c r="C474" s="4"/>
      <c r="D474" s="4"/>
      <c r="E474" s="4"/>
      <c r="F474" s="4"/>
    </row>
    <row r="475" spans="1:6" ht="15.75" x14ac:dyDescent="0.3">
      <c r="A475" s="4"/>
      <c r="B475" s="4"/>
      <c r="C475" s="4"/>
      <c r="D475" s="4"/>
      <c r="E475" s="4"/>
      <c r="F475" s="4"/>
    </row>
    <row r="476" spans="1:6" ht="15.75" x14ac:dyDescent="0.3">
      <c r="A476" s="4"/>
      <c r="B476" s="4"/>
      <c r="C476" s="4"/>
      <c r="D476" s="4"/>
      <c r="E476" s="4"/>
      <c r="F476" s="4"/>
    </row>
    <row r="477" spans="1:6" ht="15.75" x14ac:dyDescent="0.3">
      <c r="A477" s="4"/>
      <c r="B477" s="4"/>
      <c r="C477" s="4"/>
      <c r="D477" s="4"/>
      <c r="E477" s="4"/>
      <c r="F477" s="4"/>
    </row>
    <row r="478" spans="1:6" ht="15.75" x14ac:dyDescent="0.3">
      <c r="A478" s="4"/>
      <c r="B478" s="4"/>
      <c r="C478" s="4"/>
      <c r="D478" s="4"/>
      <c r="E478" s="4"/>
      <c r="F478" s="4"/>
    </row>
    <row r="479" spans="1:6" ht="15.75" x14ac:dyDescent="0.3">
      <c r="A479" s="4"/>
      <c r="B479" s="4"/>
      <c r="C479" s="4"/>
      <c r="D479" s="4"/>
      <c r="E479" s="4"/>
      <c r="F479" s="4"/>
    </row>
    <row r="480" spans="1:6" ht="15.75" x14ac:dyDescent="0.3">
      <c r="A480" s="4"/>
      <c r="B480" s="4"/>
      <c r="C480" s="4"/>
      <c r="D480" s="4"/>
      <c r="E480" s="4"/>
      <c r="F480" s="4"/>
    </row>
    <row r="481" spans="1:6" ht="15.75" x14ac:dyDescent="0.3">
      <c r="A481" s="4"/>
      <c r="B481" s="4"/>
      <c r="C481" s="4"/>
      <c r="D481" s="4"/>
      <c r="E481" s="4"/>
      <c r="F481" s="4"/>
    </row>
    <row r="482" spans="1:6" ht="15.75" x14ac:dyDescent="0.3">
      <c r="A482" s="4"/>
      <c r="B482" s="4"/>
      <c r="C482" s="4"/>
      <c r="D482" s="4"/>
      <c r="E482" s="4"/>
      <c r="F482" s="4"/>
    </row>
    <row r="483" spans="1:6" ht="15.75" x14ac:dyDescent="0.3">
      <c r="A483" s="4"/>
      <c r="B483" s="4"/>
      <c r="C483" s="4"/>
      <c r="D483" s="4"/>
      <c r="E483" s="4"/>
      <c r="F483" s="4"/>
    </row>
    <row r="484" spans="1:6" ht="15.75" x14ac:dyDescent="0.3">
      <c r="A484" s="4"/>
      <c r="B484" s="4"/>
      <c r="C484" s="4"/>
      <c r="D484" s="4"/>
      <c r="E484" s="4"/>
      <c r="F484" s="4"/>
    </row>
    <row r="485" spans="1:6" ht="15.75" x14ac:dyDescent="0.3">
      <c r="A485" s="4"/>
      <c r="B485" s="4"/>
      <c r="C485" s="4"/>
      <c r="D485" s="4"/>
      <c r="E485" s="4"/>
      <c r="F485" s="4"/>
    </row>
    <row r="486" spans="1:6" ht="15.75" x14ac:dyDescent="0.3">
      <c r="A486" s="4"/>
      <c r="B486" s="4"/>
      <c r="C486" s="4"/>
      <c r="D486" s="4"/>
      <c r="E486" s="4"/>
      <c r="F486" s="4"/>
    </row>
    <row r="487" spans="1:6" ht="15.75" x14ac:dyDescent="0.3">
      <c r="A487" s="4"/>
      <c r="B487" s="4"/>
      <c r="C487" s="4"/>
      <c r="D487" s="4"/>
      <c r="E487" s="4"/>
      <c r="F487" s="4"/>
    </row>
    <row r="488" spans="1:6" ht="15.75" x14ac:dyDescent="0.3">
      <c r="A488" s="4"/>
      <c r="B488" s="4"/>
      <c r="C488" s="4"/>
      <c r="D488" s="4"/>
      <c r="E488" s="4"/>
      <c r="F488" s="4"/>
    </row>
    <row r="489" spans="1:6" ht="15.75" x14ac:dyDescent="0.3">
      <c r="A489" s="4"/>
      <c r="B489" s="4"/>
      <c r="C489" s="4"/>
      <c r="D489" s="4"/>
      <c r="E489" s="4"/>
      <c r="F489" s="4"/>
    </row>
    <row r="490" spans="1:6" ht="15.75" x14ac:dyDescent="0.3">
      <c r="A490" s="4"/>
      <c r="B490" s="4"/>
      <c r="C490" s="4"/>
      <c r="D490" s="4"/>
      <c r="E490" s="4"/>
      <c r="F490" s="4"/>
    </row>
    <row r="491" spans="1:6" ht="15.75" x14ac:dyDescent="0.3">
      <c r="A491" s="4"/>
      <c r="B491" s="4"/>
      <c r="C491" s="4"/>
      <c r="D491" s="4"/>
      <c r="E491" s="4"/>
      <c r="F491" s="4"/>
    </row>
    <row r="492" spans="1:6" ht="15.75" x14ac:dyDescent="0.3">
      <c r="A492" s="4"/>
      <c r="B492" s="4"/>
      <c r="C492" s="4"/>
      <c r="D492" s="4"/>
      <c r="E492" s="4"/>
      <c r="F492" s="4"/>
    </row>
    <row r="493" spans="1:6" ht="15.75" x14ac:dyDescent="0.3">
      <c r="A493" s="4"/>
      <c r="B493" s="4"/>
      <c r="C493" s="4"/>
      <c r="D493" s="4"/>
      <c r="E493" s="4"/>
      <c r="F493" s="4"/>
    </row>
    <row r="494" spans="1:6" ht="15.75" x14ac:dyDescent="0.3">
      <c r="A494" s="4"/>
      <c r="B494" s="4"/>
      <c r="C494" s="4"/>
      <c r="D494" s="4"/>
      <c r="E494" s="4"/>
      <c r="F494" s="4"/>
    </row>
    <row r="495" spans="1:6" ht="15.75" x14ac:dyDescent="0.3">
      <c r="A495" s="4"/>
      <c r="B495" s="4"/>
      <c r="C495" s="4"/>
      <c r="D495" s="4"/>
      <c r="E495" s="4"/>
      <c r="F495" s="4"/>
    </row>
    <row r="496" spans="1:6" ht="15.75" x14ac:dyDescent="0.3">
      <c r="A496" s="4"/>
      <c r="B496" s="4"/>
      <c r="C496" s="4"/>
      <c r="D496" s="4"/>
      <c r="E496" s="4"/>
      <c r="F496" s="4"/>
    </row>
    <row r="497" spans="1:6" ht="15.75" x14ac:dyDescent="0.3">
      <c r="A497" s="4"/>
      <c r="B497" s="4"/>
      <c r="C497" s="4"/>
      <c r="D497" s="4"/>
      <c r="E497" s="4"/>
      <c r="F497" s="4"/>
    </row>
    <row r="498" spans="1:6" ht="15.75" x14ac:dyDescent="0.3">
      <c r="A498" s="4"/>
      <c r="B498" s="4"/>
      <c r="C498" s="4"/>
      <c r="D498" s="4"/>
      <c r="E498" s="4"/>
      <c r="F498" s="4"/>
    </row>
    <row r="499" spans="1:6" ht="15.75" x14ac:dyDescent="0.3">
      <c r="A499" s="4"/>
      <c r="B499" s="4"/>
      <c r="C499" s="4"/>
      <c r="D499" s="4"/>
      <c r="E499" s="4"/>
      <c r="F499" s="4"/>
    </row>
    <row r="500" spans="1:6" ht="15.75" x14ac:dyDescent="0.3">
      <c r="A500" s="4"/>
      <c r="B500" s="4"/>
      <c r="C500" s="4"/>
      <c r="D500" s="4"/>
      <c r="E500" s="4"/>
      <c r="F500" s="4"/>
    </row>
    <row r="501" spans="1:6" ht="15.75" x14ac:dyDescent="0.3">
      <c r="A501" s="4"/>
      <c r="B501" s="4"/>
      <c r="C501" s="4"/>
      <c r="D501" s="4"/>
      <c r="E501" s="4"/>
      <c r="F501" s="4"/>
    </row>
    <row r="502" spans="1:6" ht="15.75" x14ac:dyDescent="0.3">
      <c r="A502" s="4"/>
      <c r="B502" s="4"/>
      <c r="C502" s="4"/>
      <c r="D502" s="4"/>
      <c r="E502" s="4"/>
      <c r="F502" s="4"/>
    </row>
    <row r="503" spans="1:6" ht="15.75" x14ac:dyDescent="0.3">
      <c r="A503" s="4"/>
      <c r="B503" s="4"/>
      <c r="C503" s="4"/>
      <c r="D503" s="4"/>
      <c r="E503" s="4"/>
      <c r="F503" s="4"/>
    </row>
    <row r="504" spans="1:6" ht="15.75" x14ac:dyDescent="0.3">
      <c r="A504" s="4"/>
      <c r="B504" s="4"/>
      <c r="C504" s="4"/>
      <c r="D504" s="4"/>
      <c r="E504" s="4"/>
      <c r="F504" s="4"/>
    </row>
    <row r="505" spans="1:6" ht="15.75" x14ac:dyDescent="0.3">
      <c r="A505" s="4"/>
      <c r="B505" s="4"/>
      <c r="C505" s="4"/>
      <c r="D505" s="4"/>
      <c r="E505" s="4"/>
      <c r="F505" s="4"/>
    </row>
    <row r="506" spans="1:6" ht="15.75" x14ac:dyDescent="0.3">
      <c r="A506" s="4"/>
      <c r="B506" s="4"/>
      <c r="C506" s="4"/>
      <c r="D506" s="4"/>
      <c r="E506" s="4"/>
      <c r="F506" s="4"/>
    </row>
    <row r="507" spans="1:6" ht="15.75" x14ac:dyDescent="0.3">
      <c r="A507" s="4"/>
      <c r="B507" s="4"/>
      <c r="C507" s="4"/>
      <c r="D507" s="4"/>
      <c r="E507" s="4"/>
      <c r="F507" s="4"/>
    </row>
    <row r="508" spans="1:6" ht="15.75" x14ac:dyDescent="0.3">
      <c r="A508" s="4"/>
      <c r="B508" s="4"/>
      <c r="C508" s="4"/>
      <c r="D508" s="4"/>
      <c r="E508" s="4"/>
      <c r="F508" s="4"/>
    </row>
    <row r="509" spans="1:6" ht="15.75" x14ac:dyDescent="0.3">
      <c r="A509" s="4"/>
      <c r="B509" s="4"/>
      <c r="C509" s="4"/>
      <c r="D509" s="4"/>
      <c r="E509" s="4"/>
      <c r="F509" s="4"/>
    </row>
    <row r="510" spans="1:6" ht="15.75" x14ac:dyDescent="0.3">
      <c r="A510" s="4"/>
      <c r="B510" s="4"/>
      <c r="C510" s="4"/>
      <c r="D510" s="4"/>
      <c r="E510" s="4"/>
      <c r="F510" s="4"/>
    </row>
    <row r="511" spans="1:6" ht="15.75" x14ac:dyDescent="0.3">
      <c r="A511" s="4"/>
      <c r="B511" s="4"/>
      <c r="C511" s="4"/>
      <c r="D511" s="4"/>
      <c r="E511" s="4"/>
      <c r="F511" s="4"/>
    </row>
    <row r="512" spans="1:6" ht="15.75" x14ac:dyDescent="0.3">
      <c r="A512" s="4"/>
      <c r="B512" s="4"/>
      <c r="C512" s="4"/>
      <c r="D512" s="4"/>
      <c r="E512" s="4"/>
      <c r="F512" s="4"/>
    </row>
    <row r="513" spans="1:6" ht="15.75" x14ac:dyDescent="0.3">
      <c r="A513" s="4"/>
      <c r="B513" s="4"/>
      <c r="C513" s="4"/>
      <c r="D513" s="4"/>
      <c r="E513" s="4"/>
      <c r="F513" s="4"/>
    </row>
    <row r="514" spans="1:6" ht="15.75" x14ac:dyDescent="0.3">
      <c r="A514" s="4"/>
      <c r="B514" s="4"/>
      <c r="C514" s="4"/>
      <c r="D514" s="4"/>
      <c r="E514" s="4"/>
      <c r="F514" s="4"/>
    </row>
    <row r="515" spans="1:6" ht="15.75" x14ac:dyDescent="0.3">
      <c r="A515" s="4"/>
      <c r="B515" s="4"/>
      <c r="C515" s="4"/>
      <c r="D515" s="4"/>
      <c r="E515" s="4"/>
      <c r="F515" s="4"/>
    </row>
    <row r="516" spans="1:6" ht="15.75" x14ac:dyDescent="0.3">
      <c r="A516" s="4"/>
      <c r="B516" s="4"/>
      <c r="C516" s="4"/>
      <c r="D516" s="4"/>
      <c r="E516" s="4"/>
      <c r="F516" s="4"/>
    </row>
    <row r="517" spans="1:6" ht="15.75" x14ac:dyDescent="0.3">
      <c r="A517" s="4"/>
      <c r="B517" s="4"/>
      <c r="C517" s="4"/>
      <c r="D517" s="4"/>
      <c r="E517" s="4"/>
      <c r="F517" s="4"/>
    </row>
    <row r="518" spans="1:6" ht="15.75" x14ac:dyDescent="0.3">
      <c r="A518" s="4"/>
      <c r="B518" s="4"/>
      <c r="C518" s="4"/>
      <c r="D518" s="4"/>
      <c r="E518" s="4"/>
      <c r="F518" s="4"/>
    </row>
    <row r="519" spans="1:6" ht="15.75" x14ac:dyDescent="0.3">
      <c r="A519" s="4"/>
      <c r="B519" s="4"/>
      <c r="C519" s="4"/>
      <c r="D519" s="4"/>
      <c r="E519" s="4"/>
      <c r="F519" s="4"/>
    </row>
    <row r="520" spans="1:6" ht="15.75" x14ac:dyDescent="0.3">
      <c r="A520" s="4"/>
      <c r="B520" s="4"/>
      <c r="C520" s="4"/>
      <c r="D520" s="4"/>
      <c r="E520" s="4"/>
      <c r="F520" s="4"/>
    </row>
    <row r="521" spans="1:6" ht="15.75" x14ac:dyDescent="0.3">
      <c r="A521" s="4"/>
      <c r="B521" s="4"/>
      <c r="C521" s="4"/>
      <c r="D521" s="4"/>
      <c r="E521" s="4"/>
      <c r="F521" s="4"/>
    </row>
    <row r="522" spans="1:6" ht="15.75" x14ac:dyDescent="0.3">
      <c r="A522" s="4"/>
      <c r="B522" s="4"/>
      <c r="C522" s="4"/>
      <c r="D522" s="4"/>
      <c r="E522" s="4"/>
      <c r="F522" s="4"/>
    </row>
    <row r="523" spans="1:6" ht="15.75" x14ac:dyDescent="0.3">
      <c r="A523" s="4"/>
      <c r="B523" s="4"/>
      <c r="C523" s="4"/>
      <c r="D523" s="4"/>
      <c r="E523" s="4"/>
      <c r="F523" s="4"/>
    </row>
    <row r="524" spans="1:6" ht="15.75" x14ac:dyDescent="0.3">
      <c r="A524" s="4"/>
      <c r="B524" s="4"/>
      <c r="C524" s="4"/>
      <c r="D524" s="4"/>
      <c r="E524" s="4"/>
      <c r="F524" s="4"/>
    </row>
    <row r="525" spans="1:6" ht="15.75" x14ac:dyDescent="0.3">
      <c r="A525" s="4"/>
      <c r="B525" s="4"/>
      <c r="C525" s="4"/>
      <c r="D525" s="4"/>
      <c r="E525" s="4"/>
      <c r="F525" s="4"/>
    </row>
    <row r="526" spans="1:6" ht="15.75" x14ac:dyDescent="0.3">
      <c r="A526" s="4"/>
      <c r="B526" s="4"/>
      <c r="C526" s="4"/>
      <c r="D526" s="4"/>
      <c r="E526" s="4"/>
      <c r="F526" s="4"/>
    </row>
    <row r="527" spans="1:6" ht="15.75" x14ac:dyDescent="0.3">
      <c r="A527" s="4"/>
      <c r="B527" s="4"/>
      <c r="C527" s="4"/>
      <c r="D527" s="4"/>
      <c r="E527" s="4"/>
      <c r="F527" s="4"/>
    </row>
    <row r="528" spans="1:6" ht="15.75" x14ac:dyDescent="0.3">
      <c r="A528" s="4"/>
      <c r="B528" s="4"/>
      <c r="C528" s="4"/>
      <c r="D528" s="4"/>
      <c r="E528" s="4"/>
      <c r="F528" s="4"/>
    </row>
    <row r="529" spans="1:6" ht="15.75" x14ac:dyDescent="0.3">
      <c r="A529" s="4"/>
      <c r="B529" s="4"/>
      <c r="C529" s="4"/>
      <c r="D529" s="4"/>
      <c r="E529" s="4"/>
      <c r="F529" s="4"/>
    </row>
    <row r="530" spans="1:6" ht="15.75" x14ac:dyDescent="0.3">
      <c r="A530" s="4"/>
      <c r="B530" s="4"/>
      <c r="C530" s="4"/>
      <c r="D530" s="4"/>
      <c r="E530" s="4"/>
      <c r="F530" s="4"/>
    </row>
    <row r="531" spans="1:6" ht="15.75" x14ac:dyDescent="0.3">
      <c r="A531" s="4"/>
      <c r="B531" s="4"/>
      <c r="C531" s="4"/>
      <c r="D531" s="4"/>
      <c r="E531" s="4"/>
      <c r="F531" s="4"/>
    </row>
    <row r="532" spans="1:6" ht="15.75" x14ac:dyDescent="0.3">
      <c r="A532" s="4"/>
      <c r="B532" s="4"/>
      <c r="C532" s="4"/>
      <c r="D532" s="4"/>
      <c r="E532" s="4"/>
      <c r="F532" s="4"/>
    </row>
    <row r="533" spans="1:6" ht="15.75" x14ac:dyDescent="0.3">
      <c r="A533" s="4"/>
      <c r="B533" s="4"/>
      <c r="C533" s="4"/>
      <c r="D533" s="4"/>
      <c r="E533" s="4"/>
      <c r="F533" s="4"/>
    </row>
    <row r="534" spans="1:6" ht="15.75" x14ac:dyDescent="0.3">
      <c r="A534" s="4"/>
      <c r="B534" s="4"/>
      <c r="C534" s="4"/>
      <c r="D534" s="4"/>
      <c r="E534" s="4"/>
      <c r="F534" s="4"/>
    </row>
    <row r="535" spans="1:6" ht="15.75" x14ac:dyDescent="0.3">
      <c r="A535" s="4"/>
      <c r="B535" s="4"/>
      <c r="C535" s="4"/>
      <c r="D535" s="4"/>
      <c r="E535" s="4"/>
      <c r="F535" s="4"/>
    </row>
    <row r="536" spans="1:6" ht="15.75" x14ac:dyDescent="0.3">
      <c r="A536" s="4"/>
      <c r="B536" s="4"/>
      <c r="C536" s="4"/>
      <c r="D536" s="4"/>
      <c r="E536" s="4"/>
      <c r="F536" s="4"/>
    </row>
    <row r="537" spans="1:6" ht="15.75" x14ac:dyDescent="0.3">
      <c r="A537" s="4"/>
      <c r="B537" s="4"/>
      <c r="C537" s="4"/>
      <c r="D537" s="4"/>
      <c r="E537" s="4"/>
      <c r="F537" s="4"/>
    </row>
    <row r="538" spans="1:6" ht="15.75" x14ac:dyDescent="0.3">
      <c r="A538" s="4"/>
      <c r="B538" s="4"/>
      <c r="C538" s="4"/>
      <c r="D538" s="4"/>
      <c r="E538" s="4"/>
      <c r="F538" s="4"/>
    </row>
    <row r="539" spans="1:6" ht="15.75" x14ac:dyDescent="0.3">
      <c r="A539" s="4"/>
      <c r="B539" s="4"/>
      <c r="C539" s="4"/>
      <c r="D539" s="4"/>
      <c r="E539" s="4"/>
      <c r="F539" s="4"/>
    </row>
    <row r="540" spans="1:6" ht="15.75" x14ac:dyDescent="0.3">
      <c r="A540" s="4"/>
      <c r="B540" s="4"/>
      <c r="C540" s="4"/>
      <c r="D540" s="4"/>
      <c r="E540" s="4"/>
      <c r="F540" s="4"/>
    </row>
    <row r="541" spans="1:6" ht="15.75" x14ac:dyDescent="0.3">
      <c r="A541" s="4"/>
      <c r="B541" s="4"/>
      <c r="C541" s="4"/>
      <c r="D541" s="4"/>
      <c r="E541" s="4"/>
      <c r="F541" s="4"/>
    </row>
    <row r="542" spans="1:6" ht="15.75" x14ac:dyDescent="0.3">
      <c r="A542" s="4"/>
      <c r="B542" s="4"/>
      <c r="C542" s="4"/>
      <c r="D542" s="4"/>
      <c r="E542" s="4"/>
      <c r="F542" s="4"/>
    </row>
    <row r="543" spans="1:6" ht="15.75" x14ac:dyDescent="0.3">
      <c r="A543" s="4"/>
      <c r="B543" s="4"/>
      <c r="C543" s="4"/>
      <c r="D543" s="4"/>
      <c r="E543" s="4"/>
      <c r="F543" s="4"/>
    </row>
    <row r="544" spans="1:6" ht="15.75" x14ac:dyDescent="0.3">
      <c r="A544" s="4"/>
      <c r="B544" s="4"/>
      <c r="C544" s="4"/>
      <c r="D544" s="4"/>
      <c r="E544" s="4"/>
      <c r="F544" s="4"/>
    </row>
    <row r="545" spans="1:6" ht="15.75" x14ac:dyDescent="0.3">
      <c r="A545" s="4"/>
      <c r="B545" s="4"/>
      <c r="C545" s="4"/>
      <c r="D545" s="4"/>
      <c r="E545" s="4"/>
      <c r="F545" s="4"/>
    </row>
    <row r="546" spans="1:6" ht="15.75" x14ac:dyDescent="0.3">
      <c r="A546" s="4"/>
      <c r="B546" s="4"/>
      <c r="C546" s="4"/>
      <c r="D546" s="4"/>
      <c r="E546" s="4"/>
      <c r="F546" s="4"/>
    </row>
    <row r="547" spans="1:6" ht="15.75" x14ac:dyDescent="0.3">
      <c r="A547" s="4"/>
      <c r="B547" s="4"/>
      <c r="C547" s="4"/>
      <c r="D547" s="4"/>
      <c r="E547" s="4"/>
      <c r="F547" s="4"/>
    </row>
    <row r="548" spans="1:6" ht="15.75" x14ac:dyDescent="0.3">
      <c r="A548" s="4"/>
      <c r="B548" s="4"/>
      <c r="C548" s="4"/>
      <c r="D548" s="4"/>
      <c r="E548" s="4"/>
      <c r="F548" s="4"/>
    </row>
    <row r="549" spans="1:6" ht="15.75" x14ac:dyDescent="0.3">
      <c r="A549" s="4"/>
      <c r="B549" s="4"/>
      <c r="C549" s="4"/>
      <c r="D549" s="4"/>
      <c r="E549" s="4"/>
      <c r="F549" s="4"/>
    </row>
    <row r="550" spans="1:6" ht="15.75" x14ac:dyDescent="0.3">
      <c r="A550" s="4"/>
      <c r="B550" s="4"/>
      <c r="C550" s="4"/>
      <c r="D550" s="4"/>
      <c r="E550" s="4"/>
      <c r="F550" s="4"/>
    </row>
    <row r="551" spans="1:6" ht="15.75" x14ac:dyDescent="0.3">
      <c r="A551" s="4"/>
      <c r="B551" s="4"/>
      <c r="C551" s="4"/>
      <c r="D551" s="4"/>
      <c r="E551" s="4"/>
      <c r="F551" s="4"/>
    </row>
    <row r="552" spans="1:6" ht="15.75" x14ac:dyDescent="0.3">
      <c r="A552" s="4"/>
      <c r="B552" s="4"/>
      <c r="C552" s="4"/>
      <c r="D552" s="4"/>
      <c r="E552" s="4"/>
      <c r="F552" s="4"/>
    </row>
    <row r="553" spans="1:6" ht="15.75" x14ac:dyDescent="0.3">
      <c r="A553" s="4"/>
      <c r="B553" s="4"/>
      <c r="C553" s="4"/>
      <c r="D553" s="4"/>
      <c r="E553" s="4"/>
      <c r="F553" s="4"/>
    </row>
    <row r="554" spans="1:6" ht="15.75" x14ac:dyDescent="0.3">
      <c r="A554" s="4"/>
      <c r="B554" s="4"/>
      <c r="C554" s="4"/>
      <c r="D554" s="4"/>
      <c r="E554" s="4"/>
      <c r="F554" s="4"/>
    </row>
    <row r="555" spans="1:6" ht="15.75" x14ac:dyDescent="0.3">
      <c r="A555" s="4"/>
      <c r="B555" s="4"/>
      <c r="C555" s="4"/>
      <c r="D555" s="4"/>
      <c r="E555" s="4"/>
      <c r="F555" s="4"/>
    </row>
    <row r="556" spans="1:6" ht="15.75" x14ac:dyDescent="0.3">
      <c r="A556" s="4"/>
      <c r="B556" s="4"/>
      <c r="C556" s="4"/>
      <c r="D556" s="4"/>
      <c r="E556" s="4"/>
      <c r="F556" s="4"/>
    </row>
    <row r="557" spans="1:6" ht="15.75" x14ac:dyDescent="0.3">
      <c r="A557" s="4"/>
      <c r="B557" s="4"/>
      <c r="C557" s="4"/>
      <c r="D557" s="4"/>
      <c r="E557" s="4"/>
      <c r="F557" s="4"/>
    </row>
    <row r="558" spans="1:6" ht="15.75" x14ac:dyDescent="0.3">
      <c r="A558" s="4"/>
      <c r="B558" s="4"/>
      <c r="C558" s="4"/>
      <c r="D558" s="4"/>
      <c r="E558" s="4"/>
      <c r="F558" s="4"/>
    </row>
    <row r="559" spans="1:6" ht="15.75" x14ac:dyDescent="0.3">
      <c r="A559" s="4"/>
      <c r="B559" s="4"/>
      <c r="C559" s="4"/>
      <c r="D559" s="4"/>
      <c r="E559" s="4"/>
      <c r="F559" s="4"/>
    </row>
    <row r="560" spans="1:6" ht="15.75" x14ac:dyDescent="0.3">
      <c r="A560" s="4"/>
      <c r="B560" s="4"/>
      <c r="C560" s="4"/>
      <c r="D560" s="4"/>
      <c r="E560" s="4"/>
      <c r="F560" s="4"/>
    </row>
    <row r="561" spans="1:6" ht="15.75" x14ac:dyDescent="0.3">
      <c r="A561" s="4"/>
      <c r="B561" s="4"/>
      <c r="C561" s="4"/>
      <c r="D561" s="4"/>
      <c r="E561" s="4"/>
      <c r="F561" s="4"/>
    </row>
    <row r="562" spans="1:6" ht="15.75" x14ac:dyDescent="0.3">
      <c r="A562" s="4"/>
      <c r="B562" s="4"/>
      <c r="C562" s="4"/>
      <c r="D562" s="4"/>
      <c r="E562" s="4"/>
      <c r="F562" s="4"/>
    </row>
    <row r="563" spans="1:6" ht="15.75" x14ac:dyDescent="0.3">
      <c r="A563" s="4"/>
      <c r="B563" s="4"/>
      <c r="C563" s="4"/>
      <c r="D563" s="4"/>
      <c r="E563" s="4"/>
      <c r="F563" s="4"/>
    </row>
    <row r="564" spans="1:6" ht="15.75" x14ac:dyDescent="0.3">
      <c r="A564" s="4"/>
      <c r="B564" s="4"/>
      <c r="C564" s="4"/>
      <c r="D564" s="4"/>
      <c r="E564" s="4"/>
      <c r="F564" s="4"/>
    </row>
    <row r="565" spans="1:6" ht="15.75" x14ac:dyDescent="0.3">
      <c r="A565" s="4"/>
      <c r="B565" s="4"/>
      <c r="C565" s="4"/>
      <c r="D565" s="4"/>
      <c r="E565" s="4"/>
      <c r="F565" s="4"/>
    </row>
    <row r="566" spans="1:6" ht="15.75" x14ac:dyDescent="0.3">
      <c r="A566" s="4"/>
      <c r="B566" s="4"/>
      <c r="C566" s="4"/>
      <c r="D566" s="4"/>
      <c r="E566" s="4"/>
      <c r="F566" s="4"/>
    </row>
    <row r="567" spans="1:6" ht="15.75" x14ac:dyDescent="0.3">
      <c r="A567" s="4"/>
      <c r="B567" s="4"/>
      <c r="C567" s="4"/>
      <c r="D567" s="4"/>
      <c r="E567" s="4"/>
      <c r="F567" s="4"/>
    </row>
    <row r="568" spans="1:6" ht="15.75" x14ac:dyDescent="0.3">
      <c r="A568" s="4"/>
      <c r="B568" s="4"/>
      <c r="C568" s="4"/>
      <c r="D568" s="4"/>
      <c r="E568" s="4"/>
      <c r="F568" s="4"/>
    </row>
    <row r="569" spans="1:6" ht="15.75" x14ac:dyDescent="0.3">
      <c r="A569" s="4"/>
      <c r="B569" s="4"/>
      <c r="C569" s="4"/>
      <c r="D569" s="4"/>
      <c r="E569" s="4"/>
      <c r="F569" s="4"/>
    </row>
    <row r="570" spans="1:6" ht="15.75" x14ac:dyDescent="0.3">
      <c r="A570" s="4"/>
      <c r="B570" s="4"/>
      <c r="C570" s="4"/>
      <c r="D570" s="4"/>
      <c r="E570" s="4"/>
      <c r="F570" s="4"/>
    </row>
    <row r="571" spans="1:6" ht="15.75" x14ac:dyDescent="0.3">
      <c r="A571" s="4"/>
      <c r="B571" s="4"/>
      <c r="C571" s="4"/>
      <c r="D571" s="4"/>
      <c r="E571" s="4"/>
      <c r="F571" s="4"/>
    </row>
    <row r="572" spans="1:6" ht="15.75" x14ac:dyDescent="0.3">
      <c r="A572" s="4"/>
      <c r="B572" s="4"/>
      <c r="C572" s="4"/>
      <c r="D572" s="4"/>
      <c r="E572" s="4"/>
      <c r="F572" s="4"/>
    </row>
    <row r="573" spans="1:6" ht="15.75" x14ac:dyDescent="0.3">
      <c r="A573" s="4"/>
      <c r="B573" s="4"/>
      <c r="C573" s="4"/>
      <c r="D573" s="4"/>
      <c r="E573" s="4"/>
      <c r="F573" s="4"/>
    </row>
    <row r="574" spans="1:6" ht="15.75" x14ac:dyDescent="0.3">
      <c r="A574" s="4"/>
      <c r="B574" s="4"/>
      <c r="C574" s="4"/>
      <c r="D574" s="4"/>
      <c r="E574" s="4"/>
      <c r="F574" s="4"/>
    </row>
    <row r="575" spans="1:6" ht="15.75" x14ac:dyDescent="0.3">
      <c r="A575" s="4"/>
      <c r="B575" s="4"/>
      <c r="C575" s="4"/>
      <c r="D575" s="4"/>
      <c r="E575" s="4"/>
      <c r="F575" s="4"/>
    </row>
    <row r="576" spans="1:6" ht="15.75" x14ac:dyDescent="0.3">
      <c r="A576" s="4"/>
      <c r="B576" s="4"/>
      <c r="C576" s="4"/>
      <c r="D576" s="4"/>
      <c r="E576" s="4"/>
      <c r="F576" s="4"/>
    </row>
    <row r="577" spans="1:6" ht="15.75" x14ac:dyDescent="0.3">
      <c r="A577" s="4"/>
      <c r="B577" s="4"/>
      <c r="C577" s="4"/>
      <c r="D577" s="4"/>
      <c r="E577" s="4"/>
      <c r="F577" s="4"/>
    </row>
    <row r="578" spans="1:6" ht="15.75" x14ac:dyDescent="0.3">
      <c r="A578" s="4"/>
      <c r="B578" s="4"/>
      <c r="C578" s="4"/>
      <c r="D578" s="4"/>
      <c r="E578" s="4"/>
      <c r="F578" s="4"/>
    </row>
    <row r="579" spans="1:6" ht="15.75" x14ac:dyDescent="0.3">
      <c r="A579" s="4"/>
      <c r="B579" s="4"/>
      <c r="C579" s="4"/>
      <c r="D579" s="4"/>
      <c r="E579" s="4"/>
      <c r="F579" s="4"/>
    </row>
    <row r="580" spans="1:6" ht="15.75" x14ac:dyDescent="0.3">
      <c r="A580" s="4"/>
      <c r="B580" s="4"/>
      <c r="C580" s="4"/>
      <c r="D580" s="4"/>
      <c r="E580" s="4"/>
      <c r="F580" s="4"/>
    </row>
    <row r="581" spans="1:6" ht="15.75" x14ac:dyDescent="0.3">
      <c r="A581" s="4"/>
      <c r="B581" s="4"/>
      <c r="C581" s="4"/>
      <c r="D581" s="4"/>
      <c r="E581" s="4"/>
      <c r="F581" s="4"/>
    </row>
    <row r="582" spans="1:6" ht="15.75" x14ac:dyDescent="0.3">
      <c r="A582" s="4"/>
      <c r="B582" s="4"/>
      <c r="C582" s="4"/>
      <c r="D582" s="4"/>
      <c r="E582" s="4"/>
      <c r="F582" s="4"/>
    </row>
    <row r="583" spans="1:6" ht="15.75" x14ac:dyDescent="0.3">
      <c r="A583" s="4"/>
      <c r="B583" s="4"/>
      <c r="C583" s="4"/>
      <c r="D583" s="4"/>
      <c r="E583" s="4"/>
      <c r="F583" s="4"/>
    </row>
    <row r="584" spans="1:6" ht="15.75" x14ac:dyDescent="0.3">
      <c r="A584" s="4"/>
      <c r="B584" s="4"/>
      <c r="C584" s="4"/>
      <c r="D584" s="4"/>
      <c r="E584" s="4"/>
      <c r="F584" s="4"/>
    </row>
    <row r="585" spans="1:6" ht="15.75" x14ac:dyDescent="0.3">
      <c r="A585" s="4"/>
      <c r="B585" s="4"/>
      <c r="C585" s="4"/>
      <c r="D585" s="4"/>
      <c r="E585" s="4"/>
      <c r="F585" s="4"/>
    </row>
    <row r="586" spans="1:6" ht="15.75" x14ac:dyDescent="0.3">
      <c r="A586" s="4"/>
      <c r="B586" s="4"/>
      <c r="C586" s="4"/>
      <c r="D586" s="4"/>
      <c r="E586" s="4"/>
      <c r="F586" s="4"/>
    </row>
    <row r="587" spans="1:6" ht="15.75" x14ac:dyDescent="0.3">
      <c r="A587" s="4"/>
      <c r="B587" s="4"/>
      <c r="C587" s="4"/>
      <c r="D587" s="4"/>
      <c r="E587" s="4"/>
      <c r="F587" s="4"/>
    </row>
    <row r="588" spans="1:6" ht="15.75" x14ac:dyDescent="0.3">
      <c r="A588" s="4"/>
      <c r="B588" s="4"/>
      <c r="C588" s="4"/>
      <c r="D588" s="4"/>
      <c r="E588" s="4"/>
      <c r="F588" s="4"/>
    </row>
    <row r="589" spans="1:6" ht="15.75" x14ac:dyDescent="0.3">
      <c r="A589" s="4"/>
      <c r="B589" s="4"/>
      <c r="C589" s="4"/>
      <c r="D589" s="4"/>
      <c r="E589" s="4"/>
      <c r="F589" s="4"/>
    </row>
    <row r="590" spans="1:6" ht="15.75" x14ac:dyDescent="0.3">
      <c r="A590" s="4"/>
      <c r="B590" s="4"/>
      <c r="C590" s="4"/>
      <c r="D590" s="4"/>
      <c r="E590" s="4"/>
      <c r="F590" s="4"/>
    </row>
    <row r="591" spans="1:6" ht="15.75" x14ac:dyDescent="0.3">
      <c r="A591" s="4"/>
      <c r="B591" s="4"/>
      <c r="C591" s="4"/>
      <c r="D591" s="4"/>
      <c r="E591" s="4"/>
      <c r="F591" s="4"/>
    </row>
    <row r="592" spans="1:6" ht="15.75" x14ac:dyDescent="0.3">
      <c r="A592" s="4"/>
      <c r="B592" s="4"/>
      <c r="C592" s="4"/>
      <c r="D592" s="4"/>
      <c r="E592" s="4"/>
      <c r="F592" s="4"/>
    </row>
    <row r="593" spans="1:6" ht="15.75" x14ac:dyDescent="0.3">
      <c r="A593" s="4"/>
      <c r="B593" s="4"/>
      <c r="C593" s="4"/>
      <c r="D593" s="4"/>
      <c r="E593" s="4"/>
      <c r="F593" s="4"/>
    </row>
    <row r="594" spans="1:6" ht="15.75" x14ac:dyDescent="0.3">
      <c r="A594" s="4"/>
      <c r="B594" s="4"/>
      <c r="C594" s="4"/>
      <c r="D594" s="4"/>
      <c r="E594" s="4"/>
      <c r="F594" s="4"/>
    </row>
    <row r="595" spans="1:6" ht="15.75" x14ac:dyDescent="0.3">
      <c r="A595" s="4"/>
      <c r="B595" s="4"/>
      <c r="C595" s="4"/>
      <c r="D595" s="4"/>
      <c r="E595" s="4"/>
      <c r="F595" s="4"/>
    </row>
    <row r="596" spans="1:6" ht="15.75" x14ac:dyDescent="0.3">
      <c r="A596" s="4"/>
      <c r="B596" s="4"/>
      <c r="C596" s="4"/>
      <c r="D596" s="4"/>
      <c r="E596" s="4"/>
      <c r="F596" s="4"/>
    </row>
    <row r="597" spans="1:6" ht="15.75" x14ac:dyDescent="0.3">
      <c r="A597" s="4"/>
      <c r="B597" s="4"/>
      <c r="C597" s="4"/>
      <c r="D597" s="4"/>
      <c r="E597" s="4"/>
      <c r="F597" s="4"/>
    </row>
    <row r="598" spans="1:6" ht="15.75" x14ac:dyDescent="0.3">
      <c r="A598" s="4"/>
      <c r="B598" s="4"/>
      <c r="C598" s="4"/>
      <c r="D598" s="4"/>
      <c r="E598" s="4"/>
      <c r="F598" s="4"/>
    </row>
    <row r="599" spans="1:6" ht="15.75" x14ac:dyDescent="0.3">
      <c r="A599" s="4"/>
      <c r="B599" s="4"/>
      <c r="C599" s="4"/>
      <c r="D599" s="4"/>
      <c r="E599" s="4"/>
      <c r="F599" s="4"/>
    </row>
    <row r="600" spans="1:6" ht="15.75" x14ac:dyDescent="0.3">
      <c r="A600" s="4"/>
      <c r="B600" s="4"/>
      <c r="C600" s="4"/>
      <c r="D600" s="4"/>
      <c r="E600" s="4"/>
      <c r="F600" s="4"/>
    </row>
    <row r="601" spans="1:6" ht="15.75" x14ac:dyDescent="0.3">
      <c r="A601" s="4"/>
      <c r="B601" s="4"/>
      <c r="C601" s="4"/>
      <c r="D601" s="4"/>
      <c r="E601" s="4"/>
      <c r="F601" s="4"/>
    </row>
    <row r="602" spans="1:6" ht="15.75" x14ac:dyDescent="0.3">
      <c r="A602" s="4"/>
      <c r="B602" s="4"/>
      <c r="C602" s="4"/>
      <c r="D602" s="4"/>
      <c r="E602" s="4"/>
      <c r="F602" s="4"/>
    </row>
    <row r="603" spans="1:6" ht="15.75" x14ac:dyDescent="0.3">
      <c r="A603" s="4"/>
      <c r="B603" s="4"/>
      <c r="C603" s="4"/>
      <c r="D603" s="4"/>
      <c r="E603" s="4"/>
      <c r="F603" s="4"/>
    </row>
    <row r="604" spans="1:6" ht="15.75" x14ac:dyDescent="0.3">
      <c r="A604" s="4"/>
      <c r="B604" s="4"/>
      <c r="C604" s="4"/>
      <c r="D604" s="4"/>
      <c r="E604" s="4"/>
      <c r="F604" s="4"/>
    </row>
    <row r="605" spans="1:6" ht="15.75" x14ac:dyDescent="0.3">
      <c r="A605" s="4"/>
      <c r="B605" s="4"/>
      <c r="C605" s="4"/>
      <c r="D605" s="4"/>
      <c r="E605" s="4"/>
      <c r="F605" s="4"/>
    </row>
    <row r="606" spans="1:6" ht="15.75" x14ac:dyDescent="0.3">
      <c r="A606" s="4"/>
      <c r="B606" s="4"/>
      <c r="C606" s="4"/>
      <c r="D606" s="4"/>
      <c r="E606" s="4"/>
      <c r="F606" s="4"/>
    </row>
    <row r="607" spans="1:6" ht="15.75" x14ac:dyDescent="0.3">
      <c r="A607" s="4"/>
      <c r="B607" s="4"/>
      <c r="C607" s="4"/>
      <c r="D607" s="4"/>
      <c r="E607" s="4"/>
      <c r="F607" s="4"/>
    </row>
    <row r="608" spans="1:6" ht="15.75" x14ac:dyDescent="0.3">
      <c r="A608" s="4"/>
      <c r="B608" s="4"/>
      <c r="C608" s="4"/>
      <c r="D608" s="4"/>
      <c r="E608" s="4"/>
      <c r="F608" s="4"/>
    </row>
    <row r="609" spans="1:6" ht="15.75" x14ac:dyDescent="0.3">
      <c r="A609" s="4"/>
      <c r="B609" s="4"/>
      <c r="C609" s="4"/>
      <c r="D609" s="4"/>
      <c r="E609" s="4"/>
      <c r="F609" s="4"/>
    </row>
    <row r="610" spans="1:6" ht="15.75" x14ac:dyDescent="0.3">
      <c r="A610" s="4"/>
      <c r="B610" s="4"/>
      <c r="C610" s="4"/>
      <c r="D610" s="4"/>
      <c r="E610" s="4"/>
      <c r="F610" s="4"/>
    </row>
    <row r="611" spans="1:6" ht="15.75" x14ac:dyDescent="0.3">
      <c r="A611" s="4"/>
      <c r="B611" s="4"/>
      <c r="C611" s="4"/>
      <c r="D611" s="4"/>
      <c r="E611" s="4"/>
      <c r="F611" s="4"/>
    </row>
    <row r="612" spans="1:6" ht="15.75" x14ac:dyDescent="0.3">
      <c r="A612" s="4"/>
      <c r="B612" s="4"/>
      <c r="C612" s="4"/>
      <c r="D612" s="4"/>
      <c r="E612" s="4"/>
      <c r="F612" s="4"/>
    </row>
    <row r="613" spans="1:6" ht="15.75" x14ac:dyDescent="0.3">
      <c r="A613" s="4"/>
      <c r="B613" s="4"/>
      <c r="C613" s="4"/>
      <c r="D613" s="4"/>
      <c r="E613" s="4"/>
      <c r="F613" s="4"/>
    </row>
    <row r="614" spans="1:6" ht="15.75" x14ac:dyDescent="0.3">
      <c r="A614" s="4"/>
      <c r="B614" s="4"/>
      <c r="C614" s="4"/>
      <c r="D614" s="4"/>
      <c r="E614" s="4"/>
      <c r="F614" s="4"/>
    </row>
    <row r="615" spans="1:6" ht="15.75" x14ac:dyDescent="0.3">
      <c r="A615" s="4"/>
      <c r="B615" s="4"/>
      <c r="C615" s="4"/>
      <c r="D615" s="4"/>
      <c r="E615" s="4"/>
      <c r="F615" s="4"/>
    </row>
    <row r="616" spans="1:6" ht="15.75" x14ac:dyDescent="0.3">
      <c r="A616" s="4"/>
      <c r="B616" s="4"/>
      <c r="C616" s="4"/>
      <c r="D616" s="4"/>
      <c r="E616" s="4"/>
      <c r="F616" s="4"/>
    </row>
    <row r="617" spans="1:6" ht="15.75" x14ac:dyDescent="0.3">
      <c r="A617" s="4"/>
      <c r="B617" s="4"/>
      <c r="C617" s="4"/>
      <c r="D617" s="4"/>
      <c r="E617" s="4"/>
      <c r="F617" s="4"/>
    </row>
    <row r="618" spans="1:6" ht="15.75" x14ac:dyDescent="0.3">
      <c r="A618" s="4"/>
      <c r="B618" s="4"/>
      <c r="C618" s="4"/>
      <c r="D618" s="4"/>
      <c r="E618" s="4"/>
      <c r="F618" s="4"/>
    </row>
    <row r="619" spans="1:6" ht="15.75" x14ac:dyDescent="0.3">
      <c r="A619" s="4"/>
      <c r="B619" s="4"/>
      <c r="C619" s="4"/>
      <c r="D619" s="4"/>
      <c r="E619" s="4"/>
      <c r="F619" s="4"/>
    </row>
    <row r="620" spans="1:6" ht="15.75" x14ac:dyDescent="0.3">
      <c r="A620" s="4"/>
      <c r="B620" s="4"/>
      <c r="C620" s="4"/>
      <c r="D620" s="4"/>
      <c r="E620" s="4"/>
      <c r="F620" s="4"/>
    </row>
    <row r="621" spans="1:6" ht="15.75" x14ac:dyDescent="0.3">
      <c r="A621" s="4"/>
      <c r="B621" s="4"/>
      <c r="C621" s="4"/>
      <c r="D621" s="4"/>
      <c r="E621" s="4"/>
      <c r="F621" s="4"/>
    </row>
    <row r="622" spans="1:6" ht="15.75" x14ac:dyDescent="0.3">
      <c r="A622" s="4"/>
      <c r="B622" s="4"/>
      <c r="C622" s="4"/>
      <c r="D622" s="4"/>
      <c r="E622" s="4"/>
      <c r="F622" s="4"/>
    </row>
    <row r="623" spans="1:6" ht="15.75" x14ac:dyDescent="0.3">
      <c r="A623" s="4"/>
      <c r="B623" s="4"/>
      <c r="C623" s="4"/>
      <c r="D623" s="4"/>
      <c r="E623" s="4"/>
      <c r="F623" s="4"/>
    </row>
    <row r="624" spans="1:6" ht="15.75" x14ac:dyDescent="0.3">
      <c r="A624" s="4"/>
      <c r="B624" s="4"/>
      <c r="C624" s="4"/>
      <c r="D624" s="4"/>
      <c r="E624" s="4"/>
      <c r="F624" s="4"/>
    </row>
    <row r="625" spans="1:6" ht="15.75" x14ac:dyDescent="0.3">
      <c r="A625" s="4"/>
      <c r="B625" s="4"/>
      <c r="C625" s="4"/>
      <c r="D625" s="4"/>
      <c r="E625" s="4"/>
      <c r="F625" s="4"/>
    </row>
    <row r="626" spans="1:6" ht="15.75" x14ac:dyDescent="0.3">
      <c r="A626" s="4"/>
      <c r="B626" s="4"/>
      <c r="C626" s="4"/>
      <c r="D626" s="4"/>
      <c r="E626" s="4"/>
      <c r="F626" s="4"/>
    </row>
    <row r="627" spans="1:6" ht="15.75" x14ac:dyDescent="0.3">
      <c r="A627" s="4"/>
      <c r="B627" s="4"/>
      <c r="C627" s="4"/>
      <c r="D627" s="4"/>
      <c r="E627" s="4"/>
      <c r="F627" s="4"/>
    </row>
    <row r="628" spans="1:6" ht="15.75" x14ac:dyDescent="0.3">
      <c r="A628" s="4"/>
      <c r="B628" s="4"/>
      <c r="C628" s="4"/>
      <c r="D628" s="4"/>
      <c r="E628" s="4"/>
      <c r="F628" s="4"/>
    </row>
    <row r="629" spans="1:6" ht="15.75" x14ac:dyDescent="0.3">
      <c r="A629" s="4"/>
      <c r="B629" s="4"/>
      <c r="C629" s="4"/>
      <c r="D629" s="4"/>
      <c r="E629" s="4"/>
      <c r="F629" s="4"/>
    </row>
    <row r="630" spans="1:6" ht="15.75" x14ac:dyDescent="0.3">
      <c r="A630" s="4"/>
      <c r="B630" s="4"/>
      <c r="C630" s="4"/>
      <c r="D630" s="4"/>
      <c r="E630" s="4"/>
      <c r="F630" s="4"/>
    </row>
    <row r="631" spans="1:6" ht="15.75" x14ac:dyDescent="0.3">
      <c r="A631" s="4"/>
      <c r="B631" s="4"/>
      <c r="C631" s="4"/>
      <c r="D631" s="4"/>
      <c r="E631" s="4"/>
      <c r="F631" s="4"/>
    </row>
    <row r="632" spans="1:6" ht="15.75" x14ac:dyDescent="0.3">
      <c r="A632" s="4"/>
      <c r="B632" s="4"/>
      <c r="C632" s="4"/>
      <c r="D632" s="4"/>
      <c r="E632" s="4"/>
      <c r="F632" s="4"/>
    </row>
    <row r="633" spans="1:6" ht="15.75" x14ac:dyDescent="0.3">
      <c r="A633" s="4"/>
      <c r="B633" s="4"/>
      <c r="C633" s="4"/>
      <c r="D633" s="4"/>
      <c r="E633" s="4"/>
      <c r="F633" s="4"/>
    </row>
    <row r="634" spans="1:6" ht="15.75" x14ac:dyDescent="0.3">
      <c r="A634" s="4"/>
      <c r="B634" s="4"/>
      <c r="C634" s="4"/>
      <c r="D634" s="4"/>
      <c r="E634" s="4"/>
      <c r="F634" s="4"/>
    </row>
    <row r="635" spans="1:6" ht="15.75" x14ac:dyDescent="0.3">
      <c r="A635" s="4"/>
      <c r="B635" s="4"/>
      <c r="C635" s="4"/>
      <c r="D635" s="4"/>
      <c r="E635" s="4"/>
      <c r="F635" s="4"/>
    </row>
    <row r="636" spans="1:6" ht="15.75" x14ac:dyDescent="0.3">
      <c r="A636" s="4"/>
      <c r="B636" s="4"/>
      <c r="C636" s="4"/>
      <c r="D636" s="4"/>
      <c r="E636" s="4"/>
      <c r="F636" s="4"/>
    </row>
    <row r="637" spans="1:6" ht="15.75" x14ac:dyDescent="0.3">
      <c r="A637" s="4"/>
      <c r="B637" s="4"/>
      <c r="C637" s="4"/>
      <c r="D637" s="4"/>
      <c r="E637" s="4"/>
      <c r="F637" s="4"/>
    </row>
    <row r="638" spans="1:6" ht="15.75" x14ac:dyDescent="0.3">
      <c r="A638" s="4"/>
      <c r="B638" s="4"/>
      <c r="C638" s="4"/>
      <c r="D638" s="4"/>
      <c r="E638" s="4"/>
      <c r="F638" s="4"/>
    </row>
    <row r="639" spans="1:6" ht="15.75" x14ac:dyDescent="0.3">
      <c r="A639" s="4"/>
      <c r="B639" s="4"/>
      <c r="C639" s="4"/>
      <c r="D639" s="4"/>
      <c r="E639" s="4"/>
      <c r="F639" s="4"/>
    </row>
    <row r="640" spans="1:6" ht="15.75" x14ac:dyDescent="0.3">
      <c r="A640" s="4"/>
      <c r="B640" s="4"/>
      <c r="C640" s="4"/>
      <c r="D640" s="4"/>
      <c r="E640" s="4"/>
      <c r="F640" s="4"/>
    </row>
    <row r="641" spans="1:6" ht="15.75" x14ac:dyDescent="0.3">
      <c r="A641" s="4"/>
      <c r="B641" s="4"/>
      <c r="C641" s="4"/>
      <c r="D641" s="4"/>
      <c r="E641" s="4"/>
      <c r="F641" s="4"/>
    </row>
    <row r="642" spans="1:6" ht="15.75" x14ac:dyDescent="0.3">
      <c r="A642" s="4"/>
      <c r="B642" s="4"/>
      <c r="C642" s="4"/>
      <c r="D642" s="4"/>
      <c r="E642" s="4"/>
      <c r="F642" s="4"/>
    </row>
    <row r="643" spans="1:6" ht="15.75" x14ac:dyDescent="0.3">
      <c r="A643" s="4"/>
      <c r="B643" s="4"/>
      <c r="C643" s="4"/>
      <c r="D643" s="4"/>
      <c r="E643" s="4"/>
      <c r="F643" s="4"/>
    </row>
    <row r="644" spans="1:6" ht="15.75" x14ac:dyDescent="0.3">
      <c r="A644" s="4"/>
      <c r="B644" s="4"/>
      <c r="C644" s="4"/>
      <c r="D644" s="4"/>
      <c r="E644" s="4"/>
      <c r="F644" s="4"/>
    </row>
    <row r="645" spans="1:6" ht="15.75" x14ac:dyDescent="0.3">
      <c r="A645" s="4"/>
      <c r="B645" s="4"/>
      <c r="C645" s="4"/>
      <c r="D645" s="4"/>
      <c r="E645" s="4"/>
      <c r="F645" s="4"/>
    </row>
    <row r="646" spans="1:6" ht="15.75" x14ac:dyDescent="0.3">
      <c r="A646" s="4"/>
      <c r="B646" s="4"/>
      <c r="C646" s="4"/>
      <c r="D646" s="4"/>
      <c r="E646" s="4"/>
      <c r="F646" s="4"/>
    </row>
    <row r="647" spans="1:6" ht="15.75" x14ac:dyDescent="0.3">
      <c r="A647" s="4"/>
      <c r="B647" s="4"/>
      <c r="C647" s="4"/>
      <c r="D647" s="4"/>
      <c r="E647" s="4"/>
      <c r="F647" s="4"/>
    </row>
    <row r="648" spans="1:6" ht="15.75" x14ac:dyDescent="0.3">
      <c r="A648" s="4"/>
      <c r="B648" s="4"/>
      <c r="C648" s="4"/>
      <c r="D648" s="4"/>
      <c r="E648" s="4"/>
      <c r="F648" s="4"/>
    </row>
    <row r="649" spans="1:6" ht="15.75" x14ac:dyDescent="0.3">
      <c r="A649" s="4"/>
      <c r="B649" s="4"/>
      <c r="C649" s="4"/>
      <c r="D649" s="4"/>
      <c r="E649" s="4"/>
      <c r="F649" s="4"/>
    </row>
    <row r="650" spans="1:6" ht="15.75" x14ac:dyDescent="0.3">
      <c r="A650" s="4"/>
      <c r="B650" s="4"/>
      <c r="C650" s="4"/>
      <c r="D650" s="4"/>
      <c r="E650" s="4"/>
      <c r="F650" s="4"/>
    </row>
    <row r="651" spans="1:6" ht="15.75" x14ac:dyDescent="0.3">
      <c r="A651" s="4"/>
      <c r="B651" s="4"/>
      <c r="C651" s="4"/>
      <c r="D651" s="4"/>
      <c r="E651" s="4"/>
      <c r="F651" s="4"/>
    </row>
    <row r="652" spans="1:6" ht="15.75" x14ac:dyDescent="0.3">
      <c r="A652" s="4"/>
      <c r="B652" s="4"/>
      <c r="C652" s="4"/>
      <c r="D652" s="4"/>
      <c r="E652" s="4"/>
      <c r="F652" s="4"/>
    </row>
    <row r="653" spans="1:6" ht="15.75" x14ac:dyDescent="0.3">
      <c r="A653" s="4"/>
      <c r="B653" s="4"/>
      <c r="C653" s="4"/>
      <c r="D653" s="4"/>
      <c r="E653" s="4"/>
      <c r="F653" s="4"/>
    </row>
    <row r="654" spans="1:6" ht="15.75" x14ac:dyDescent="0.3">
      <c r="A654" s="4"/>
      <c r="B654" s="4"/>
      <c r="C654" s="4"/>
      <c r="D654" s="4"/>
      <c r="E654" s="4"/>
      <c r="F654" s="4"/>
    </row>
    <row r="655" spans="1:6" ht="15.75" x14ac:dyDescent="0.3">
      <c r="A655" s="4"/>
      <c r="B655" s="4"/>
      <c r="C655" s="4"/>
      <c r="D655" s="4"/>
      <c r="E655" s="4"/>
      <c r="F655" s="4"/>
    </row>
    <row r="656" spans="1:6" ht="15.75" x14ac:dyDescent="0.3">
      <c r="A656" s="4"/>
      <c r="B656" s="4"/>
      <c r="C656" s="4"/>
      <c r="D656" s="4"/>
      <c r="E656" s="4"/>
      <c r="F656" s="4"/>
    </row>
    <row r="657" spans="1:6" ht="15.75" x14ac:dyDescent="0.3">
      <c r="A657" s="4"/>
      <c r="B657" s="4"/>
      <c r="C657" s="4"/>
      <c r="D657" s="4"/>
      <c r="E657" s="4"/>
      <c r="F657" s="4"/>
    </row>
    <row r="658" spans="1:6" ht="15.75" x14ac:dyDescent="0.3">
      <c r="A658" s="4"/>
      <c r="B658" s="4"/>
      <c r="C658" s="4"/>
      <c r="D658" s="4"/>
      <c r="E658" s="4"/>
      <c r="F658" s="4"/>
    </row>
    <row r="659" spans="1:6" ht="15.75" x14ac:dyDescent="0.3">
      <c r="A659" s="4"/>
      <c r="B659" s="4"/>
      <c r="C659" s="4"/>
      <c r="D659" s="4"/>
      <c r="E659" s="4"/>
      <c r="F659" s="4"/>
    </row>
    <row r="660" spans="1:6" ht="15.75" x14ac:dyDescent="0.3">
      <c r="A660" s="4"/>
      <c r="B660" s="4"/>
      <c r="C660" s="4"/>
      <c r="D660" s="4"/>
      <c r="E660" s="4"/>
      <c r="F660" s="4"/>
    </row>
    <row r="661" spans="1:6" ht="15.75" x14ac:dyDescent="0.3">
      <c r="A661" s="4"/>
      <c r="B661" s="4"/>
      <c r="C661" s="4"/>
      <c r="D661" s="4"/>
      <c r="E661" s="4"/>
      <c r="F661" s="4"/>
    </row>
    <row r="662" spans="1:6" ht="15.75" x14ac:dyDescent="0.3">
      <c r="A662" s="4"/>
      <c r="B662" s="4"/>
      <c r="C662" s="4"/>
      <c r="D662" s="4"/>
      <c r="E662" s="4"/>
      <c r="F662" s="4"/>
    </row>
    <row r="663" spans="1:6" ht="15.75" x14ac:dyDescent="0.3">
      <c r="A663" s="4"/>
      <c r="B663" s="4"/>
      <c r="C663" s="4"/>
      <c r="D663" s="4"/>
      <c r="E663" s="4"/>
      <c r="F663" s="4"/>
    </row>
    <row r="664" spans="1:6" ht="15.75" x14ac:dyDescent="0.3">
      <c r="A664" s="4"/>
      <c r="B664" s="4"/>
      <c r="C664" s="4"/>
      <c r="D664" s="4"/>
      <c r="E664" s="4"/>
      <c r="F664" s="4"/>
    </row>
    <row r="665" spans="1:6" ht="15.75" x14ac:dyDescent="0.3">
      <c r="A665" s="4"/>
      <c r="B665" s="4"/>
      <c r="C665" s="4"/>
      <c r="D665" s="4"/>
      <c r="E665" s="4"/>
      <c r="F665" s="4"/>
    </row>
    <row r="666" spans="1:6" ht="15.75" x14ac:dyDescent="0.3">
      <c r="A666" s="4"/>
      <c r="B666" s="4"/>
      <c r="C666" s="4"/>
      <c r="D666" s="4"/>
      <c r="E666" s="4"/>
      <c r="F666" s="4"/>
    </row>
    <row r="667" spans="1:6" ht="15.75" x14ac:dyDescent="0.3">
      <c r="A667" s="4"/>
      <c r="B667" s="4"/>
      <c r="C667" s="4"/>
      <c r="D667" s="4"/>
      <c r="E667" s="4"/>
      <c r="F667" s="4"/>
    </row>
    <row r="668" spans="1:6" ht="15.75" x14ac:dyDescent="0.3">
      <c r="A668" s="4"/>
      <c r="B668" s="4"/>
      <c r="C668" s="4"/>
      <c r="D668" s="4"/>
      <c r="E668" s="4"/>
      <c r="F668" s="4"/>
    </row>
    <row r="669" spans="1:6" ht="15.75" x14ac:dyDescent="0.3">
      <c r="A669" s="4"/>
      <c r="B669" s="4"/>
      <c r="C669" s="4"/>
      <c r="D669" s="4"/>
      <c r="E669" s="4"/>
      <c r="F669" s="4"/>
    </row>
    <row r="670" spans="1:6" ht="15.75" x14ac:dyDescent="0.3">
      <c r="A670" s="4"/>
      <c r="B670" s="4"/>
      <c r="C670" s="4"/>
      <c r="D670" s="4"/>
      <c r="E670" s="4"/>
      <c r="F670" s="4"/>
    </row>
    <row r="671" spans="1:6" ht="15.75" x14ac:dyDescent="0.3">
      <c r="A671" s="4"/>
      <c r="B671" s="4"/>
      <c r="C671" s="4"/>
      <c r="D671" s="4"/>
      <c r="E671" s="4"/>
      <c r="F671" s="4"/>
    </row>
    <row r="672" spans="1:6" ht="15.75" x14ac:dyDescent="0.3">
      <c r="A672" s="4"/>
      <c r="B672" s="4"/>
      <c r="C672" s="4"/>
      <c r="D672" s="4"/>
      <c r="E672" s="4"/>
      <c r="F672" s="4"/>
    </row>
    <row r="673" spans="1:6" ht="15.75" x14ac:dyDescent="0.3">
      <c r="A673" s="4"/>
      <c r="B673" s="4"/>
      <c r="C673" s="4"/>
      <c r="D673" s="4"/>
      <c r="E673" s="4"/>
      <c r="F673" s="4"/>
    </row>
    <row r="674" spans="1:6" ht="15.75" x14ac:dyDescent="0.3">
      <c r="A674" s="4"/>
      <c r="B674" s="4"/>
      <c r="C674" s="4"/>
      <c r="D674" s="4"/>
      <c r="E674" s="4"/>
      <c r="F674" s="4"/>
    </row>
    <row r="675" spans="1:6" ht="15.75" x14ac:dyDescent="0.3">
      <c r="A675" s="4"/>
      <c r="B675" s="4"/>
      <c r="C675" s="4"/>
      <c r="D675" s="4"/>
      <c r="E675" s="4"/>
      <c r="F675" s="4"/>
    </row>
    <row r="676" spans="1:6" ht="15.75" x14ac:dyDescent="0.3">
      <c r="A676" s="4"/>
      <c r="B676" s="4"/>
      <c r="C676" s="4"/>
      <c r="D676" s="4"/>
      <c r="E676" s="4"/>
      <c r="F676" s="4"/>
    </row>
    <row r="677" spans="1:6" ht="15.75" x14ac:dyDescent="0.3">
      <c r="A677" s="4"/>
      <c r="B677" s="4"/>
      <c r="C677" s="4"/>
      <c r="D677" s="4"/>
      <c r="E677" s="4"/>
      <c r="F677" s="4"/>
    </row>
    <row r="678" spans="1:6" ht="15.75" x14ac:dyDescent="0.3">
      <c r="A678" s="4"/>
      <c r="B678" s="4"/>
      <c r="C678" s="4"/>
      <c r="D678" s="4"/>
      <c r="E678" s="4"/>
      <c r="F678" s="4"/>
    </row>
    <row r="679" spans="1:6" ht="15.75" x14ac:dyDescent="0.3">
      <c r="A679" s="4"/>
      <c r="B679" s="4"/>
      <c r="C679" s="4"/>
      <c r="D679" s="4"/>
      <c r="E679" s="4"/>
      <c r="F679" s="4"/>
    </row>
    <row r="680" spans="1:6" ht="15.75" x14ac:dyDescent="0.3">
      <c r="A680" s="4"/>
      <c r="B680" s="4"/>
      <c r="C680" s="4"/>
      <c r="D680" s="4"/>
      <c r="E680" s="4"/>
      <c r="F680" s="4"/>
    </row>
    <row r="681" spans="1:6" ht="15.75" x14ac:dyDescent="0.3">
      <c r="A681" s="4"/>
      <c r="B681" s="4"/>
      <c r="C681" s="4"/>
      <c r="D681" s="4"/>
      <c r="E681" s="4"/>
      <c r="F681" s="4"/>
    </row>
    <row r="682" spans="1:6" ht="15.75" x14ac:dyDescent="0.3">
      <c r="A682" s="4"/>
      <c r="B682" s="4"/>
      <c r="C682" s="4"/>
      <c r="D682" s="4"/>
      <c r="E682" s="4"/>
      <c r="F682" s="4"/>
    </row>
    <row r="683" spans="1:6" ht="15.75" x14ac:dyDescent="0.3">
      <c r="A683" s="4"/>
      <c r="B683" s="4"/>
      <c r="C683" s="4"/>
      <c r="D683" s="4"/>
      <c r="E683" s="4"/>
      <c r="F683" s="4"/>
    </row>
    <row r="684" spans="1:6" ht="15.75" x14ac:dyDescent="0.3">
      <c r="A684" s="4"/>
      <c r="B684" s="4"/>
      <c r="C684" s="4"/>
      <c r="D684" s="4"/>
      <c r="E684" s="4"/>
      <c r="F684" s="4"/>
    </row>
    <row r="685" spans="1:6" ht="15.75" x14ac:dyDescent="0.3">
      <c r="A685" s="4"/>
      <c r="B685" s="4"/>
      <c r="C685" s="4"/>
      <c r="D685" s="4"/>
      <c r="E685" s="4"/>
      <c r="F685" s="4"/>
    </row>
    <row r="686" spans="1:6" ht="15.75" x14ac:dyDescent="0.3">
      <c r="A686" s="4"/>
      <c r="B686" s="4"/>
      <c r="C686" s="4"/>
      <c r="D686" s="4"/>
      <c r="E686" s="4"/>
      <c r="F686" s="4"/>
    </row>
    <row r="687" spans="1:6" ht="15.75" x14ac:dyDescent="0.3">
      <c r="A687" s="4"/>
      <c r="B687" s="4"/>
      <c r="C687" s="4"/>
      <c r="D687" s="4"/>
      <c r="E687" s="4"/>
      <c r="F687" s="4"/>
    </row>
    <row r="688" spans="1:6" ht="15.75" x14ac:dyDescent="0.3">
      <c r="A688" s="4"/>
      <c r="B688" s="4"/>
      <c r="C688" s="4"/>
      <c r="D688" s="4"/>
      <c r="E688" s="4"/>
      <c r="F688" s="4"/>
    </row>
    <row r="689" spans="1:6" ht="15.75" x14ac:dyDescent="0.3">
      <c r="A689" s="4"/>
      <c r="B689" s="4"/>
      <c r="C689" s="4"/>
      <c r="D689" s="4"/>
      <c r="E689" s="4"/>
      <c r="F689" s="4"/>
    </row>
    <row r="690" spans="1:6" ht="15.75" x14ac:dyDescent="0.3">
      <c r="A690" s="4"/>
      <c r="B690" s="4"/>
      <c r="C690" s="4"/>
      <c r="D690" s="4"/>
      <c r="E690" s="4"/>
      <c r="F690" s="4"/>
    </row>
    <row r="691" spans="1:6" ht="15.75" x14ac:dyDescent="0.3">
      <c r="A691" s="4"/>
      <c r="B691" s="4"/>
      <c r="C691" s="4"/>
      <c r="D691" s="4"/>
      <c r="E691" s="4"/>
      <c r="F691" s="4"/>
    </row>
    <row r="692" spans="1:6" ht="15.75" x14ac:dyDescent="0.3">
      <c r="A692" s="4"/>
      <c r="B692" s="4"/>
      <c r="C692" s="4"/>
      <c r="D692" s="4"/>
      <c r="E692" s="4"/>
      <c r="F692" s="4"/>
    </row>
    <row r="693" spans="1:6" ht="15.75" x14ac:dyDescent="0.3">
      <c r="A693" s="4"/>
      <c r="B693" s="4"/>
      <c r="C693" s="4"/>
      <c r="D693" s="4"/>
      <c r="E693" s="4"/>
      <c r="F693" s="4"/>
    </row>
    <row r="694" spans="1:6" ht="15.75" x14ac:dyDescent="0.3">
      <c r="A694" s="4"/>
      <c r="B694" s="4"/>
      <c r="C694" s="4"/>
      <c r="D694" s="4"/>
      <c r="E694" s="4"/>
      <c r="F694" s="4"/>
    </row>
    <row r="695" spans="1:6" ht="15.75" x14ac:dyDescent="0.3">
      <c r="A695" s="4"/>
      <c r="B695" s="4"/>
      <c r="C695" s="4"/>
      <c r="D695" s="4"/>
      <c r="E695" s="4"/>
      <c r="F695" s="4"/>
    </row>
    <row r="696" spans="1:6" ht="15.75" x14ac:dyDescent="0.3">
      <c r="A696" s="4"/>
      <c r="B696" s="4"/>
      <c r="C696" s="4"/>
      <c r="D696" s="4"/>
      <c r="E696" s="4"/>
      <c r="F696" s="4"/>
    </row>
    <row r="697" spans="1:6" ht="15.75" x14ac:dyDescent="0.3">
      <c r="A697" s="4"/>
      <c r="B697" s="4"/>
      <c r="C697" s="4"/>
      <c r="D697" s="4"/>
      <c r="E697" s="4"/>
      <c r="F697" s="4"/>
    </row>
    <row r="698" spans="1:6" ht="15.75" x14ac:dyDescent="0.3">
      <c r="A698" s="4"/>
      <c r="B698" s="4"/>
      <c r="C698" s="4"/>
      <c r="D698" s="4"/>
      <c r="E698" s="4"/>
      <c r="F698" s="4"/>
    </row>
    <row r="699" spans="1:6" ht="15.75" x14ac:dyDescent="0.3">
      <c r="A699" s="4"/>
      <c r="B699" s="4"/>
      <c r="C699" s="4"/>
      <c r="D699" s="4"/>
      <c r="E699" s="4"/>
      <c r="F699" s="4"/>
    </row>
    <row r="700" spans="1:6" ht="15.75" x14ac:dyDescent="0.3">
      <c r="A700" s="4"/>
      <c r="B700" s="4"/>
      <c r="C700" s="4"/>
      <c r="D700" s="4"/>
      <c r="E700" s="4"/>
      <c r="F700" s="4"/>
    </row>
    <row r="701" spans="1:6" ht="15.75" x14ac:dyDescent="0.3">
      <c r="A701" s="4"/>
      <c r="B701" s="4"/>
      <c r="C701" s="4"/>
      <c r="D701" s="4"/>
      <c r="E701" s="4"/>
      <c r="F701" s="4"/>
    </row>
    <row r="702" spans="1:6" ht="15.75" x14ac:dyDescent="0.3">
      <c r="A702" s="4"/>
      <c r="B702" s="4"/>
      <c r="C702" s="4"/>
      <c r="D702" s="4"/>
      <c r="E702" s="4"/>
      <c r="F702" s="4"/>
    </row>
    <row r="703" spans="1:6" ht="15.75" x14ac:dyDescent="0.3">
      <c r="A703" s="4"/>
      <c r="B703" s="4"/>
      <c r="C703" s="4"/>
      <c r="D703" s="4"/>
      <c r="E703" s="4"/>
      <c r="F703" s="4"/>
    </row>
    <row r="704" spans="1:6" ht="15.75" x14ac:dyDescent="0.3">
      <c r="A704" s="4"/>
      <c r="B704" s="4"/>
      <c r="C704" s="4"/>
      <c r="D704" s="4"/>
      <c r="E704" s="4"/>
      <c r="F704" s="4"/>
    </row>
    <row r="705" spans="1:6" ht="15.75" x14ac:dyDescent="0.3">
      <c r="A705" s="4"/>
      <c r="B705" s="4"/>
      <c r="C705" s="4"/>
      <c r="D705" s="4"/>
      <c r="E705" s="4"/>
      <c r="F705" s="4"/>
    </row>
    <row r="706" spans="1:6" ht="15.75" x14ac:dyDescent="0.3">
      <c r="A706" s="4"/>
      <c r="B706" s="4"/>
      <c r="C706" s="4"/>
      <c r="D706" s="4"/>
      <c r="E706" s="4"/>
      <c r="F706" s="4"/>
    </row>
    <row r="707" spans="1:6" ht="15.75" x14ac:dyDescent="0.3">
      <c r="A707" s="4"/>
      <c r="B707" s="4"/>
      <c r="C707" s="4"/>
      <c r="D707" s="4"/>
      <c r="E707" s="4"/>
      <c r="F707" s="4"/>
    </row>
    <row r="708" spans="1:6" ht="15.75" x14ac:dyDescent="0.3">
      <c r="A708" s="4"/>
      <c r="B708" s="4"/>
      <c r="C708" s="4"/>
      <c r="D708" s="4"/>
      <c r="E708" s="4"/>
      <c r="F708" s="4"/>
    </row>
    <row r="709" spans="1:6" ht="15.75" x14ac:dyDescent="0.3">
      <c r="A709" s="4"/>
      <c r="B709" s="4"/>
      <c r="C709" s="4"/>
      <c r="D709" s="4"/>
      <c r="E709" s="4"/>
      <c r="F709" s="4"/>
    </row>
    <row r="710" spans="1:6" ht="15.75" x14ac:dyDescent="0.3">
      <c r="A710" s="4"/>
      <c r="B710" s="4"/>
      <c r="C710" s="4"/>
      <c r="D710" s="4"/>
      <c r="E710" s="4"/>
      <c r="F710" s="4"/>
    </row>
    <row r="711" spans="1:6" ht="15.75" x14ac:dyDescent="0.3">
      <c r="A711" s="4"/>
      <c r="B711" s="4"/>
      <c r="C711" s="4"/>
      <c r="D711" s="4"/>
      <c r="E711" s="4"/>
      <c r="F711" s="4"/>
    </row>
    <row r="712" spans="1:6" ht="15.75" x14ac:dyDescent="0.3">
      <c r="A712" s="4"/>
      <c r="B712" s="4"/>
      <c r="C712" s="4"/>
      <c r="D712" s="4"/>
      <c r="E712" s="4"/>
      <c r="F712" s="4"/>
    </row>
    <row r="713" spans="1:6" ht="15.75" x14ac:dyDescent="0.3">
      <c r="A713" s="4"/>
      <c r="B713" s="4"/>
      <c r="C713" s="4"/>
      <c r="D713" s="4"/>
      <c r="E713" s="4"/>
      <c r="F713" s="4"/>
    </row>
    <row r="714" spans="1:6" ht="15.75" x14ac:dyDescent="0.3">
      <c r="A714" s="4"/>
      <c r="B714" s="4"/>
      <c r="C714" s="4"/>
      <c r="D714" s="4"/>
      <c r="E714" s="4"/>
      <c r="F714" s="4"/>
    </row>
    <row r="715" spans="1:6" ht="15.75" x14ac:dyDescent="0.3">
      <c r="A715" s="4"/>
      <c r="B715" s="4"/>
      <c r="C715" s="4"/>
      <c r="D715" s="4"/>
      <c r="E715" s="4"/>
      <c r="F715" s="4"/>
    </row>
    <row r="716" spans="1:6" ht="15.75" x14ac:dyDescent="0.3">
      <c r="A716" s="4"/>
      <c r="B716" s="4"/>
      <c r="C716" s="4"/>
      <c r="D716" s="4"/>
      <c r="E716" s="4"/>
      <c r="F716" s="4"/>
    </row>
    <row r="717" spans="1:6" ht="15.75" x14ac:dyDescent="0.3">
      <c r="A717" s="4"/>
      <c r="B717" s="4"/>
      <c r="C717" s="4"/>
      <c r="D717" s="4"/>
      <c r="E717" s="4"/>
      <c r="F717" s="4"/>
    </row>
    <row r="718" spans="1:6" ht="15.75" x14ac:dyDescent="0.3">
      <c r="A718" s="4"/>
      <c r="B718" s="4"/>
      <c r="C718" s="4"/>
      <c r="D718" s="4"/>
      <c r="E718" s="4"/>
      <c r="F718" s="4"/>
    </row>
    <row r="719" spans="1:6" ht="15.75" x14ac:dyDescent="0.3">
      <c r="A719" s="4"/>
      <c r="B719" s="4"/>
      <c r="C719" s="4"/>
      <c r="D719" s="4"/>
      <c r="E719" s="4"/>
      <c r="F719" s="4"/>
    </row>
    <row r="720" spans="1:6" ht="15.75" x14ac:dyDescent="0.3">
      <c r="A720" s="4"/>
      <c r="B720" s="4"/>
      <c r="C720" s="4"/>
      <c r="D720" s="4"/>
      <c r="E720" s="4"/>
      <c r="F720" s="4"/>
    </row>
    <row r="721" spans="1:6" ht="15.75" x14ac:dyDescent="0.3">
      <c r="A721" s="4"/>
      <c r="B721" s="4"/>
      <c r="C721" s="4"/>
      <c r="D721" s="4"/>
      <c r="E721" s="4"/>
      <c r="F721" s="4"/>
    </row>
    <row r="722" spans="1:6" ht="15.75" x14ac:dyDescent="0.3">
      <c r="A722" s="4"/>
      <c r="B722" s="4"/>
      <c r="C722" s="4"/>
      <c r="D722" s="4"/>
      <c r="E722" s="4"/>
      <c r="F722" s="4"/>
    </row>
    <row r="723" spans="1:6" ht="15.75" x14ac:dyDescent="0.3">
      <c r="A723" s="4"/>
      <c r="B723" s="4"/>
      <c r="C723" s="4"/>
      <c r="D723" s="4"/>
      <c r="E723" s="4"/>
      <c r="F723" s="4"/>
    </row>
    <row r="724" spans="1:6" ht="15.75" x14ac:dyDescent="0.3">
      <c r="A724" s="4"/>
      <c r="B724" s="4"/>
      <c r="C724" s="4"/>
      <c r="D724" s="4"/>
      <c r="E724" s="4"/>
      <c r="F724" s="4"/>
    </row>
    <row r="725" spans="1:6" ht="15.75" x14ac:dyDescent="0.3">
      <c r="A725" s="4"/>
      <c r="B725" s="4"/>
      <c r="C725" s="4"/>
      <c r="D725" s="4"/>
      <c r="E725" s="4"/>
      <c r="F725" s="4"/>
    </row>
    <row r="726" spans="1:6" ht="15.75" x14ac:dyDescent="0.3">
      <c r="A726" s="4"/>
      <c r="B726" s="4"/>
      <c r="C726" s="4"/>
      <c r="D726" s="4"/>
      <c r="E726" s="4"/>
      <c r="F726" s="4"/>
    </row>
    <row r="727" spans="1:6" ht="15.75" x14ac:dyDescent="0.3">
      <c r="A727" s="4"/>
      <c r="B727" s="4"/>
      <c r="C727" s="4"/>
      <c r="D727" s="4"/>
      <c r="E727" s="4"/>
      <c r="F727" s="4"/>
    </row>
    <row r="728" spans="1:6" ht="15.75" x14ac:dyDescent="0.3">
      <c r="A728" s="4"/>
      <c r="B728" s="4"/>
      <c r="C728" s="4"/>
      <c r="D728" s="4"/>
      <c r="E728" s="4"/>
      <c r="F728" s="4"/>
    </row>
    <row r="729" spans="1:6" ht="15.75" x14ac:dyDescent="0.3">
      <c r="A729" s="4"/>
      <c r="B729" s="4"/>
      <c r="C729" s="4"/>
      <c r="D729" s="4"/>
      <c r="E729" s="4"/>
      <c r="F729" s="4"/>
    </row>
    <row r="730" spans="1:6" ht="15.75" x14ac:dyDescent="0.3">
      <c r="A730" s="4"/>
      <c r="B730" s="4"/>
      <c r="C730" s="4"/>
      <c r="D730" s="4"/>
      <c r="E730" s="4"/>
      <c r="F730" s="4"/>
    </row>
    <row r="731" spans="1:6" ht="15.75" x14ac:dyDescent="0.3">
      <c r="A731" s="4"/>
      <c r="B731" s="4"/>
      <c r="C731" s="4"/>
      <c r="D731" s="4"/>
      <c r="E731" s="4"/>
      <c r="F731" s="4"/>
    </row>
    <row r="732" spans="1:6" ht="15.75" x14ac:dyDescent="0.3">
      <c r="A732" s="4"/>
      <c r="B732" s="4"/>
      <c r="C732" s="4"/>
      <c r="D732" s="4"/>
      <c r="E732" s="4"/>
      <c r="F732" s="4"/>
    </row>
    <row r="733" spans="1:6" ht="15.75" x14ac:dyDescent="0.3">
      <c r="A733" s="4"/>
      <c r="B733" s="4"/>
      <c r="C733" s="4"/>
      <c r="D733" s="4"/>
      <c r="E733" s="4"/>
      <c r="F733" s="4"/>
    </row>
    <row r="734" spans="1:6" ht="15.75" x14ac:dyDescent="0.3">
      <c r="A734" s="4"/>
      <c r="B734" s="4"/>
      <c r="C734" s="4"/>
      <c r="D734" s="4"/>
      <c r="E734" s="4"/>
      <c r="F734" s="4"/>
    </row>
    <row r="735" spans="1:6" ht="15.75" x14ac:dyDescent="0.3">
      <c r="A735" s="4"/>
      <c r="B735" s="4"/>
      <c r="C735" s="4"/>
      <c r="D735" s="4"/>
      <c r="E735" s="4"/>
      <c r="F735" s="4"/>
    </row>
    <row r="736" spans="1:6" ht="15.75" x14ac:dyDescent="0.3">
      <c r="A736" s="4"/>
      <c r="B736" s="4"/>
      <c r="C736" s="4"/>
      <c r="D736" s="4"/>
      <c r="E736" s="4"/>
      <c r="F736" s="4"/>
    </row>
    <row r="737" spans="1:6" ht="15.75" x14ac:dyDescent="0.3">
      <c r="A737" s="4"/>
      <c r="B737" s="4"/>
      <c r="C737" s="4"/>
      <c r="D737" s="4"/>
      <c r="E737" s="4"/>
      <c r="F737" s="4"/>
    </row>
    <row r="738" spans="1:6" ht="15.75" x14ac:dyDescent="0.3">
      <c r="A738" s="4"/>
      <c r="B738" s="4"/>
      <c r="C738" s="4"/>
      <c r="D738" s="4"/>
      <c r="E738" s="4"/>
      <c r="F738" s="4"/>
    </row>
    <row r="739" spans="1:6" ht="15.75" x14ac:dyDescent="0.3">
      <c r="A739" s="4"/>
      <c r="B739" s="4"/>
      <c r="C739" s="4"/>
      <c r="D739" s="4"/>
      <c r="E739" s="4"/>
      <c r="F739" s="4"/>
    </row>
    <row r="740" spans="1:6" ht="15.75" x14ac:dyDescent="0.3">
      <c r="A740" s="4"/>
      <c r="B740" s="4"/>
      <c r="C740" s="4"/>
      <c r="D740" s="4"/>
      <c r="E740" s="4"/>
      <c r="F740" s="4"/>
    </row>
    <row r="741" spans="1:6" ht="15.75" x14ac:dyDescent="0.3">
      <c r="A741" s="4"/>
      <c r="B741" s="4"/>
      <c r="C741" s="4"/>
      <c r="D741" s="4"/>
      <c r="E741" s="4"/>
      <c r="F741" s="4"/>
    </row>
    <row r="742" spans="1:6" ht="15.75" x14ac:dyDescent="0.3">
      <c r="A742" s="4"/>
      <c r="B742" s="4"/>
      <c r="C742" s="4"/>
      <c r="D742" s="4"/>
      <c r="E742" s="4"/>
      <c r="F742" s="4"/>
    </row>
    <row r="743" spans="1:6" ht="15.75" x14ac:dyDescent="0.3">
      <c r="A743" s="4"/>
      <c r="B743" s="4"/>
      <c r="C743" s="4"/>
      <c r="D743" s="4"/>
      <c r="E743" s="4"/>
      <c r="F743" s="4"/>
    </row>
    <row r="744" spans="1:6" ht="15.75" x14ac:dyDescent="0.3">
      <c r="A744" s="4"/>
      <c r="B744" s="4"/>
      <c r="C744" s="4"/>
      <c r="D744" s="4"/>
      <c r="E744" s="4"/>
      <c r="F744" s="4"/>
    </row>
    <row r="745" spans="1:6" ht="15.75" x14ac:dyDescent="0.3">
      <c r="A745" s="4"/>
      <c r="B745" s="4"/>
      <c r="C745" s="4"/>
      <c r="D745" s="4"/>
      <c r="E745" s="4"/>
      <c r="F745" s="4"/>
    </row>
    <row r="746" spans="1:6" ht="15.75" x14ac:dyDescent="0.3">
      <c r="A746" s="4"/>
      <c r="B746" s="4"/>
      <c r="C746" s="4"/>
      <c r="D746" s="4"/>
      <c r="E746" s="4"/>
      <c r="F746" s="4"/>
    </row>
    <row r="747" spans="1:6" ht="15.75" x14ac:dyDescent="0.3">
      <c r="A747" s="4"/>
      <c r="B747" s="4"/>
      <c r="C747" s="4"/>
      <c r="D747" s="4"/>
      <c r="E747" s="4"/>
      <c r="F747" s="4"/>
    </row>
    <row r="748" spans="1:6" ht="15.75" x14ac:dyDescent="0.3">
      <c r="A748" s="4"/>
      <c r="B748" s="4"/>
      <c r="C748" s="4"/>
      <c r="D748" s="4"/>
      <c r="E748" s="4"/>
      <c r="F748" s="4"/>
    </row>
    <row r="749" spans="1:6" ht="15.75" x14ac:dyDescent="0.3">
      <c r="A749" s="4"/>
      <c r="B749" s="4"/>
      <c r="C749" s="4"/>
      <c r="D749" s="4"/>
      <c r="E749" s="4"/>
      <c r="F749" s="4"/>
    </row>
    <row r="750" spans="1:6" ht="15.75" x14ac:dyDescent="0.3">
      <c r="A750" s="4"/>
      <c r="B750" s="4"/>
      <c r="C750" s="4"/>
      <c r="D750" s="4"/>
      <c r="E750" s="4"/>
      <c r="F750" s="4"/>
    </row>
    <row r="751" spans="1:6" ht="15.75" x14ac:dyDescent="0.3">
      <c r="A751" s="4"/>
      <c r="B751" s="4"/>
      <c r="C751" s="4"/>
      <c r="D751" s="4"/>
      <c r="E751" s="4"/>
      <c r="F751" s="4"/>
    </row>
    <row r="752" spans="1:6" ht="15.75" x14ac:dyDescent="0.3">
      <c r="A752" s="4"/>
      <c r="B752" s="4"/>
      <c r="C752" s="4"/>
      <c r="D752" s="4"/>
      <c r="E752" s="4"/>
      <c r="F752" s="4"/>
    </row>
    <row r="753" spans="1:6" ht="15.75" x14ac:dyDescent="0.3">
      <c r="A753" s="4"/>
      <c r="B753" s="4"/>
      <c r="C753" s="4"/>
      <c r="D753" s="4"/>
      <c r="E753" s="4"/>
      <c r="F753" s="4"/>
    </row>
    <row r="754" spans="1:6" ht="15.75" x14ac:dyDescent="0.3">
      <c r="A754" s="4"/>
      <c r="B754" s="4"/>
      <c r="C754" s="4"/>
      <c r="D754" s="4"/>
      <c r="E754" s="4"/>
      <c r="F754" s="4"/>
    </row>
    <row r="755" spans="1:6" ht="15.75" x14ac:dyDescent="0.3">
      <c r="A755" s="4"/>
      <c r="B755" s="4"/>
      <c r="C755" s="4"/>
      <c r="D755" s="4"/>
      <c r="E755" s="4"/>
      <c r="F755" s="4"/>
    </row>
    <row r="756" spans="1:6" ht="15.75" x14ac:dyDescent="0.3">
      <c r="A756" s="4"/>
      <c r="B756" s="4"/>
      <c r="C756" s="4"/>
      <c r="D756" s="4"/>
      <c r="E756" s="4"/>
      <c r="F756" s="4"/>
    </row>
    <row r="757" spans="1:6" ht="15.75" x14ac:dyDescent="0.3">
      <c r="A757" s="4"/>
      <c r="B757" s="4"/>
      <c r="C757" s="4"/>
      <c r="D757" s="4"/>
      <c r="E757" s="4"/>
      <c r="F757" s="4"/>
    </row>
    <row r="758" spans="1:6" ht="15.75" x14ac:dyDescent="0.3">
      <c r="A758" s="4"/>
      <c r="B758" s="4"/>
      <c r="C758" s="4"/>
      <c r="D758" s="4"/>
      <c r="E758" s="4"/>
      <c r="F758" s="4"/>
    </row>
    <row r="759" spans="1:6" ht="15.75" x14ac:dyDescent="0.3">
      <c r="A759" s="4"/>
      <c r="B759" s="4"/>
      <c r="C759" s="4"/>
      <c r="D759" s="4"/>
      <c r="E759" s="4"/>
      <c r="F759" s="4"/>
    </row>
    <row r="760" spans="1:6" ht="15.75" x14ac:dyDescent="0.3">
      <c r="A760" s="4"/>
      <c r="B760" s="4"/>
      <c r="C760" s="4"/>
      <c r="D760" s="4"/>
      <c r="E760" s="4"/>
      <c r="F760" s="4"/>
    </row>
    <row r="761" spans="1:6" ht="15.75" x14ac:dyDescent="0.3">
      <c r="A761" s="4"/>
      <c r="B761" s="4"/>
      <c r="C761" s="4"/>
      <c r="D761" s="4"/>
      <c r="E761" s="4"/>
      <c r="F761" s="4"/>
    </row>
    <row r="762" spans="1:6" ht="15.75" x14ac:dyDescent="0.3">
      <c r="A762" s="4"/>
      <c r="B762" s="4"/>
      <c r="C762" s="4"/>
      <c r="D762" s="4"/>
      <c r="E762" s="4"/>
      <c r="F762" s="4"/>
    </row>
    <row r="763" spans="1:6" ht="15.75" x14ac:dyDescent="0.3">
      <c r="A763" s="4"/>
      <c r="B763" s="4"/>
      <c r="C763" s="4"/>
      <c r="D763" s="4"/>
      <c r="E763" s="4"/>
      <c r="F763" s="4"/>
    </row>
    <row r="764" spans="1:6" ht="15.75" x14ac:dyDescent="0.3">
      <c r="A764" s="4"/>
      <c r="B764" s="4"/>
      <c r="C764" s="4"/>
      <c r="D764" s="4"/>
      <c r="E764" s="4"/>
      <c r="F764" s="4"/>
    </row>
    <row r="765" spans="1:6" ht="15.75" x14ac:dyDescent="0.3">
      <c r="A765" s="4"/>
      <c r="B765" s="4"/>
      <c r="C765" s="4"/>
      <c r="D765" s="4"/>
      <c r="E765" s="4"/>
      <c r="F765" s="4"/>
    </row>
    <row r="766" spans="1:6" ht="15.75" x14ac:dyDescent="0.3">
      <c r="A766" s="4"/>
      <c r="B766" s="4"/>
      <c r="C766" s="4"/>
      <c r="D766" s="4"/>
      <c r="E766" s="4"/>
      <c r="F766" s="4"/>
    </row>
    <row r="767" spans="1:6" ht="15.75" x14ac:dyDescent="0.3">
      <c r="A767" s="4"/>
      <c r="B767" s="4"/>
      <c r="C767" s="4"/>
      <c r="D767" s="4"/>
      <c r="E767" s="4"/>
      <c r="F767" s="4"/>
    </row>
    <row r="768" spans="1:6" ht="15.75" x14ac:dyDescent="0.3">
      <c r="A768" s="4"/>
      <c r="B768" s="4"/>
      <c r="C768" s="4"/>
      <c r="D768" s="4"/>
      <c r="E768" s="4"/>
      <c r="F768" s="4"/>
    </row>
    <row r="769" spans="1:6" ht="15.75" x14ac:dyDescent="0.3">
      <c r="A769" s="4"/>
      <c r="B769" s="4"/>
      <c r="C769" s="4"/>
      <c r="D769" s="4"/>
      <c r="E769" s="4"/>
      <c r="F769" s="4"/>
    </row>
    <row r="770" spans="1:6" ht="15.75" x14ac:dyDescent="0.3">
      <c r="A770" s="4"/>
      <c r="B770" s="4"/>
      <c r="C770" s="4"/>
      <c r="D770" s="4"/>
      <c r="E770" s="4"/>
      <c r="F770" s="4"/>
    </row>
    <row r="771" spans="1:6" ht="15.75" x14ac:dyDescent="0.3">
      <c r="A771" s="4"/>
      <c r="B771" s="4"/>
      <c r="C771" s="4"/>
      <c r="D771" s="4"/>
      <c r="E771" s="4"/>
      <c r="F771" s="4"/>
    </row>
    <row r="772" spans="1:6" ht="15.75" x14ac:dyDescent="0.3">
      <c r="A772" s="4"/>
      <c r="B772" s="4"/>
      <c r="C772" s="4"/>
      <c r="D772" s="4"/>
      <c r="E772" s="4"/>
      <c r="F772" s="4"/>
    </row>
    <row r="773" spans="1:6" ht="15.75" x14ac:dyDescent="0.3">
      <c r="A773" s="4"/>
      <c r="B773" s="4"/>
      <c r="C773" s="4"/>
      <c r="D773" s="4"/>
      <c r="E773" s="4"/>
      <c r="F773" s="4"/>
    </row>
    <row r="774" spans="1:6" ht="15.75" x14ac:dyDescent="0.3">
      <c r="A774" s="4"/>
      <c r="B774" s="4"/>
      <c r="C774" s="4"/>
      <c r="D774" s="4"/>
      <c r="E774" s="4"/>
      <c r="F774" s="4"/>
    </row>
    <row r="775" spans="1:6" ht="15.75" x14ac:dyDescent="0.3">
      <c r="A775" s="4"/>
      <c r="B775" s="4"/>
      <c r="C775" s="4"/>
      <c r="D775" s="4"/>
      <c r="E775" s="4"/>
      <c r="F775" s="4"/>
    </row>
    <row r="776" spans="1:6" ht="15.75" x14ac:dyDescent="0.3">
      <c r="A776" s="4"/>
      <c r="B776" s="4"/>
      <c r="C776" s="4"/>
      <c r="D776" s="4"/>
      <c r="E776" s="4"/>
      <c r="F776" s="4"/>
    </row>
    <row r="777" spans="1:6" ht="15.75" x14ac:dyDescent="0.3">
      <c r="A777" s="4"/>
      <c r="B777" s="4"/>
      <c r="C777" s="4"/>
      <c r="D777" s="4"/>
      <c r="E777" s="4"/>
      <c r="F777" s="4"/>
    </row>
    <row r="778" spans="1:6" ht="15.75" x14ac:dyDescent="0.3">
      <c r="A778" s="4"/>
      <c r="B778" s="4"/>
      <c r="C778" s="4"/>
      <c r="D778" s="4"/>
      <c r="E778" s="4"/>
      <c r="F778" s="4"/>
    </row>
    <row r="779" spans="1:6" ht="15.75" x14ac:dyDescent="0.3">
      <c r="A779" s="4"/>
      <c r="B779" s="4"/>
      <c r="C779" s="4"/>
      <c r="D779" s="4"/>
      <c r="E779" s="4"/>
      <c r="F779" s="4"/>
    </row>
    <row r="780" spans="1:6" ht="15.75" x14ac:dyDescent="0.3">
      <c r="A780" s="4"/>
      <c r="B780" s="4"/>
      <c r="C780" s="4"/>
      <c r="D780" s="4"/>
      <c r="E780" s="4"/>
      <c r="F780" s="4"/>
    </row>
    <row r="781" spans="1:6" ht="15.75" x14ac:dyDescent="0.3">
      <c r="A781" s="4"/>
      <c r="B781" s="4"/>
      <c r="C781" s="4"/>
      <c r="D781" s="4"/>
      <c r="E781" s="4"/>
      <c r="F781" s="4"/>
    </row>
    <row r="782" spans="1:6" ht="15.75" x14ac:dyDescent="0.3">
      <c r="A782" s="4"/>
      <c r="B782" s="4"/>
      <c r="C782" s="4"/>
      <c r="D782" s="4"/>
      <c r="E782" s="4"/>
      <c r="F782" s="4"/>
    </row>
    <row r="783" spans="1:6" ht="15.75" x14ac:dyDescent="0.3">
      <c r="A783" s="4"/>
      <c r="B783" s="4"/>
      <c r="C783" s="4"/>
      <c r="D783" s="4"/>
      <c r="E783" s="4"/>
      <c r="F783" s="4"/>
    </row>
    <row r="784" spans="1:6" ht="15.75" x14ac:dyDescent="0.3">
      <c r="A784" s="4"/>
      <c r="B784" s="4"/>
      <c r="C784" s="4"/>
      <c r="D784" s="4"/>
      <c r="E784" s="4"/>
      <c r="F784" s="4"/>
    </row>
    <row r="785" spans="1:6" ht="15.75" x14ac:dyDescent="0.3">
      <c r="A785" s="4"/>
      <c r="B785" s="4"/>
      <c r="C785" s="4"/>
      <c r="D785" s="4"/>
      <c r="E785" s="4"/>
      <c r="F785" s="4"/>
    </row>
    <row r="786" spans="1:6" ht="15.75" x14ac:dyDescent="0.3">
      <c r="A786" s="4"/>
      <c r="B786" s="4"/>
      <c r="C786" s="4"/>
      <c r="D786" s="4"/>
      <c r="E786" s="4"/>
      <c r="F786" s="4"/>
    </row>
    <row r="787" spans="1:6" ht="15.75" x14ac:dyDescent="0.3">
      <c r="A787" s="4"/>
      <c r="B787" s="4"/>
      <c r="C787" s="4"/>
      <c r="D787" s="4"/>
      <c r="E787" s="4"/>
      <c r="F787" s="4"/>
    </row>
    <row r="788" spans="1:6" ht="15.75" x14ac:dyDescent="0.3">
      <c r="A788" s="4"/>
      <c r="B788" s="4"/>
      <c r="C788" s="4"/>
      <c r="D788" s="4"/>
      <c r="E788" s="4"/>
      <c r="F788" s="4"/>
    </row>
    <row r="789" spans="1:6" ht="15.75" x14ac:dyDescent="0.3">
      <c r="A789" s="4"/>
      <c r="B789" s="4"/>
      <c r="C789" s="4"/>
      <c r="D789" s="4"/>
      <c r="E789" s="4"/>
      <c r="F789" s="4"/>
    </row>
    <row r="790" spans="1:6" ht="15.75" x14ac:dyDescent="0.3">
      <c r="A790" s="4"/>
      <c r="B790" s="4"/>
      <c r="C790" s="4"/>
      <c r="D790" s="4"/>
      <c r="E790" s="4"/>
      <c r="F790" s="4"/>
    </row>
    <row r="791" spans="1:6" ht="15.75" x14ac:dyDescent="0.3">
      <c r="A791" s="4"/>
      <c r="B791" s="4"/>
      <c r="C791" s="4"/>
      <c r="D791" s="4"/>
      <c r="E791" s="4"/>
      <c r="F791" s="4"/>
    </row>
    <row r="792" spans="1:6" ht="15.75" x14ac:dyDescent="0.3">
      <c r="A792" s="4"/>
      <c r="B792" s="4"/>
      <c r="C792" s="4"/>
      <c r="D792" s="4"/>
      <c r="E792" s="4"/>
      <c r="F792" s="4"/>
    </row>
    <row r="793" spans="1:6" ht="15.75" x14ac:dyDescent="0.3">
      <c r="A793" s="4"/>
      <c r="B793" s="4"/>
      <c r="C793" s="4"/>
      <c r="D793" s="4"/>
      <c r="E793" s="4"/>
      <c r="F793" s="4"/>
    </row>
    <row r="794" spans="1:6" ht="15.75" x14ac:dyDescent="0.3">
      <c r="A794" s="4"/>
      <c r="B794" s="4"/>
      <c r="C794" s="4"/>
      <c r="D794" s="4"/>
      <c r="E794" s="4"/>
      <c r="F794" s="4"/>
    </row>
    <row r="795" spans="1:6" ht="15.75" x14ac:dyDescent="0.3">
      <c r="A795" s="4"/>
      <c r="B795" s="4"/>
      <c r="C795" s="4"/>
      <c r="D795" s="4"/>
      <c r="E795" s="4"/>
      <c r="F795" s="4"/>
    </row>
    <row r="796" spans="1:6" ht="15.75" x14ac:dyDescent="0.3">
      <c r="A796" s="4"/>
      <c r="B796" s="4"/>
      <c r="C796" s="4"/>
      <c r="D796" s="4"/>
      <c r="E796" s="4"/>
      <c r="F796" s="4"/>
    </row>
    <row r="797" spans="1:6" ht="15.75" x14ac:dyDescent="0.3">
      <c r="A797" s="4"/>
      <c r="B797" s="4"/>
      <c r="C797" s="4"/>
      <c r="D797" s="4"/>
      <c r="E797" s="4"/>
      <c r="F797" s="4"/>
    </row>
    <row r="798" spans="1:6" ht="15.75" x14ac:dyDescent="0.3">
      <c r="A798" s="4"/>
      <c r="B798" s="4"/>
      <c r="C798" s="4"/>
      <c r="D798" s="4"/>
      <c r="E798" s="4"/>
      <c r="F798" s="4"/>
    </row>
    <row r="799" spans="1:6" ht="15.75" x14ac:dyDescent="0.3">
      <c r="A799" s="4"/>
      <c r="B799" s="4"/>
      <c r="C799" s="4"/>
      <c r="D799" s="4"/>
      <c r="E799" s="4"/>
      <c r="F799" s="4"/>
    </row>
    <row r="800" spans="1:6" ht="15.75" x14ac:dyDescent="0.3">
      <c r="A800" s="4"/>
      <c r="B800" s="4"/>
      <c r="C800" s="4"/>
      <c r="D800" s="4"/>
      <c r="E800" s="4"/>
      <c r="F800" s="4"/>
    </row>
    <row r="801" spans="1:6" ht="15.75" x14ac:dyDescent="0.3">
      <c r="A801" s="4"/>
      <c r="B801" s="4"/>
      <c r="C801" s="4"/>
      <c r="D801" s="4"/>
      <c r="E801" s="4"/>
      <c r="F801" s="4"/>
    </row>
    <row r="802" spans="1:6" ht="15.75" x14ac:dyDescent="0.3">
      <c r="A802" s="4"/>
      <c r="B802" s="4"/>
      <c r="C802" s="4"/>
      <c r="D802" s="4"/>
      <c r="E802" s="4"/>
      <c r="F802" s="4"/>
    </row>
    <row r="803" spans="1:6" ht="15.75" x14ac:dyDescent="0.3">
      <c r="A803" s="4"/>
      <c r="B803" s="4"/>
      <c r="C803" s="4"/>
      <c r="D803" s="4"/>
      <c r="E803" s="4"/>
      <c r="F803" s="4"/>
    </row>
    <row r="804" spans="1:6" ht="15.75" x14ac:dyDescent="0.3">
      <c r="A804" s="4"/>
      <c r="B804" s="4"/>
      <c r="C804" s="4"/>
      <c r="D804" s="4"/>
      <c r="E804" s="4"/>
      <c r="F804" s="4"/>
    </row>
    <row r="805" spans="1:6" ht="15.75" x14ac:dyDescent="0.3">
      <c r="A805" s="4"/>
      <c r="B805" s="4"/>
      <c r="C805" s="4"/>
      <c r="D805" s="4"/>
      <c r="E805" s="4"/>
      <c r="F805" s="4"/>
    </row>
    <row r="806" spans="1:6" ht="15.75" x14ac:dyDescent="0.3">
      <c r="A806" s="4"/>
      <c r="B806" s="4"/>
      <c r="C806" s="4"/>
      <c r="D806" s="4"/>
      <c r="E806" s="4"/>
      <c r="F806" s="4"/>
    </row>
    <row r="807" spans="1:6" ht="15.75" x14ac:dyDescent="0.3">
      <c r="A807" s="4"/>
      <c r="B807" s="4"/>
      <c r="C807" s="4"/>
      <c r="D807" s="4"/>
      <c r="E807" s="4"/>
      <c r="F807" s="4"/>
    </row>
    <row r="808" spans="1:6" ht="15.75" x14ac:dyDescent="0.3">
      <c r="A808" s="4"/>
      <c r="B808" s="4"/>
      <c r="C808" s="4"/>
      <c r="D808" s="4"/>
      <c r="E808" s="4"/>
      <c r="F808" s="4"/>
    </row>
    <row r="809" spans="1:6" ht="15.75" x14ac:dyDescent="0.3">
      <c r="A809" s="4"/>
      <c r="B809" s="4"/>
      <c r="C809" s="4"/>
      <c r="D809" s="4"/>
      <c r="E809" s="4"/>
      <c r="F809" s="4"/>
    </row>
    <row r="810" spans="1:6" ht="15.75" x14ac:dyDescent="0.3">
      <c r="A810" s="4"/>
      <c r="B810" s="4"/>
      <c r="C810" s="4"/>
      <c r="D810" s="4"/>
      <c r="E810" s="4"/>
      <c r="F810" s="4"/>
    </row>
    <row r="811" spans="1:6" ht="15.75" x14ac:dyDescent="0.3">
      <c r="A811" s="4"/>
      <c r="B811" s="4"/>
      <c r="C811" s="4"/>
      <c r="D811" s="4"/>
      <c r="E811" s="4"/>
      <c r="F811" s="4"/>
    </row>
    <row r="812" spans="1:6" ht="15.75" x14ac:dyDescent="0.3">
      <c r="A812" s="4"/>
      <c r="B812" s="4"/>
      <c r="C812" s="4"/>
      <c r="D812" s="4"/>
      <c r="E812" s="4"/>
      <c r="F812" s="4"/>
    </row>
    <row r="813" spans="1:6" ht="15.75" x14ac:dyDescent="0.3">
      <c r="A813" s="4"/>
      <c r="B813" s="4"/>
      <c r="C813" s="4"/>
      <c r="D813" s="4"/>
      <c r="E813" s="4"/>
      <c r="F813" s="4"/>
    </row>
    <row r="814" spans="1:6" ht="15.75" x14ac:dyDescent="0.3">
      <c r="A814" s="4"/>
      <c r="B814" s="4"/>
      <c r="C814" s="4"/>
      <c r="D814" s="4"/>
      <c r="E814" s="4"/>
      <c r="F814" s="4"/>
    </row>
    <row r="815" spans="1:6" ht="15.75" x14ac:dyDescent="0.3">
      <c r="A815" s="4"/>
      <c r="B815" s="4"/>
      <c r="C815" s="4"/>
      <c r="D815" s="4"/>
      <c r="E815" s="4"/>
      <c r="F815" s="4"/>
    </row>
    <row r="816" spans="1:6" ht="15.75" x14ac:dyDescent="0.3">
      <c r="A816" s="4"/>
      <c r="B816" s="4"/>
      <c r="C816" s="4"/>
      <c r="D816" s="4"/>
      <c r="E816" s="4"/>
      <c r="F816" s="4"/>
    </row>
    <row r="817" spans="1:6" ht="15.75" x14ac:dyDescent="0.3">
      <c r="A817" s="4"/>
      <c r="B817" s="4"/>
      <c r="C817" s="4"/>
      <c r="D817" s="4"/>
      <c r="E817" s="4"/>
      <c r="F817" s="4"/>
    </row>
    <row r="818" spans="1:6" ht="15.75" x14ac:dyDescent="0.3">
      <c r="A818" s="4"/>
      <c r="B818" s="4"/>
      <c r="C818" s="4"/>
      <c r="D818" s="4"/>
      <c r="E818" s="4"/>
      <c r="F818" s="4"/>
    </row>
    <row r="819" spans="1:6" ht="15.75" x14ac:dyDescent="0.3">
      <c r="A819" s="4"/>
      <c r="B819" s="4"/>
      <c r="C819" s="4"/>
      <c r="D819" s="4"/>
      <c r="E819" s="4"/>
      <c r="F819" s="4"/>
    </row>
    <row r="820" spans="1:6" ht="15.75" x14ac:dyDescent="0.3">
      <c r="A820" s="4"/>
      <c r="B820" s="4"/>
      <c r="C820" s="4"/>
      <c r="D820" s="4"/>
      <c r="E820" s="4"/>
      <c r="F820" s="4"/>
    </row>
    <row r="821" spans="1:6" ht="15.75" x14ac:dyDescent="0.3">
      <c r="A821" s="4"/>
      <c r="B821" s="4"/>
      <c r="C821" s="4"/>
      <c r="D821" s="4"/>
      <c r="E821" s="4"/>
      <c r="F821" s="4"/>
    </row>
    <row r="822" spans="1:6" ht="15.75" x14ac:dyDescent="0.3">
      <c r="A822" s="4"/>
      <c r="B822" s="4"/>
      <c r="C822" s="4"/>
      <c r="D822" s="4"/>
      <c r="E822" s="4"/>
      <c r="F822" s="4"/>
    </row>
    <row r="823" spans="1:6" ht="15.75" x14ac:dyDescent="0.3">
      <c r="A823" s="4"/>
      <c r="B823" s="4"/>
      <c r="C823" s="4"/>
      <c r="D823" s="4"/>
      <c r="E823" s="4"/>
      <c r="F823" s="4"/>
    </row>
    <row r="824" spans="1:6" ht="15.75" x14ac:dyDescent="0.3">
      <c r="A824" s="4"/>
      <c r="B824" s="4"/>
      <c r="C824" s="4"/>
      <c r="D824" s="4"/>
      <c r="E824" s="4"/>
      <c r="F824" s="4"/>
    </row>
    <row r="825" spans="1:6" ht="15.75" x14ac:dyDescent="0.3">
      <c r="A825" s="4"/>
      <c r="B825" s="4"/>
      <c r="C825" s="4"/>
      <c r="D825" s="4"/>
      <c r="E825" s="4"/>
      <c r="F825" s="4"/>
    </row>
    <row r="826" spans="1:6" ht="15.75" x14ac:dyDescent="0.3">
      <c r="A826" s="4"/>
      <c r="B826" s="4"/>
      <c r="C826" s="4"/>
      <c r="D826" s="4"/>
      <c r="E826" s="4"/>
      <c r="F826" s="4"/>
    </row>
    <row r="827" spans="1:6" ht="15.75" x14ac:dyDescent="0.3">
      <c r="A827" s="4"/>
      <c r="B827" s="4"/>
      <c r="C827" s="4"/>
      <c r="D827" s="4"/>
      <c r="E827" s="4"/>
      <c r="F827" s="4"/>
    </row>
    <row r="828" spans="1:6" ht="15.75" x14ac:dyDescent="0.3">
      <c r="A828" s="4"/>
      <c r="B828" s="4"/>
      <c r="C828" s="4"/>
      <c r="D828" s="4"/>
      <c r="E828" s="4"/>
      <c r="F828" s="4"/>
    </row>
    <row r="829" spans="1:6" ht="15.75" x14ac:dyDescent="0.3">
      <c r="A829" s="4"/>
      <c r="B829" s="4"/>
      <c r="C829" s="4"/>
      <c r="D829" s="4"/>
      <c r="E829" s="4"/>
      <c r="F829" s="4"/>
    </row>
    <row r="830" spans="1:6" ht="15.75" x14ac:dyDescent="0.3">
      <c r="A830" s="4"/>
      <c r="B830" s="4"/>
      <c r="C830" s="4"/>
      <c r="D830" s="4"/>
      <c r="E830" s="4"/>
      <c r="F830" s="4"/>
    </row>
    <row r="831" spans="1:6" ht="15.75" x14ac:dyDescent="0.3">
      <c r="A831" s="4"/>
      <c r="B831" s="4"/>
      <c r="C831" s="4"/>
      <c r="D831" s="4"/>
      <c r="E831" s="4"/>
      <c r="F831" s="4"/>
    </row>
    <row r="832" spans="1:6" ht="15.75" x14ac:dyDescent="0.3">
      <c r="A832" s="4"/>
      <c r="B832" s="4"/>
      <c r="C832" s="4"/>
      <c r="D832" s="4"/>
      <c r="E832" s="4"/>
      <c r="F832" s="4"/>
    </row>
    <row r="833" spans="1:6" ht="15.75" x14ac:dyDescent="0.3">
      <c r="A833" s="4"/>
      <c r="B833" s="4"/>
      <c r="C833" s="4"/>
      <c r="D833" s="4"/>
      <c r="E833" s="4"/>
      <c r="F833" s="4"/>
    </row>
    <row r="834" spans="1:6" ht="15.75" x14ac:dyDescent="0.3">
      <c r="A834" s="4"/>
      <c r="B834" s="4"/>
      <c r="C834" s="4"/>
      <c r="D834" s="4"/>
      <c r="E834" s="4"/>
      <c r="F834" s="4"/>
    </row>
    <row r="835" spans="1:6" ht="15.75" x14ac:dyDescent="0.3">
      <c r="A835" s="4"/>
      <c r="B835" s="4"/>
      <c r="C835" s="4"/>
      <c r="D835" s="4"/>
      <c r="E835" s="4"/>
      <c r="F835" s="4"/>
    </row>
    <row r="836" spans="1:6" ht="15.75" x14ac:dyDescent="0.3">
      <c r="A836" s="4"/>
      <c r="B836" s="4"/>
      <c r="C836" s="4"/>
      <c r="D836" s="4"/>
      <c r="E836" s="4"/>
      <c r="F836" s="4"/>
    </row>
    <row r="837" spans="1:6" ht="15.75" x14ac:dyDescent="0.3">
      <c r="A837" s="4"/>
      <c r="B837" s="4"/>
      <c r="C837" s="4"/>
      <c r="D837" s="4"/>
      <c r="E837" s="4"/>
      <c r="F837" s="4"/>
    </row>
    <row r="838" spans="1:6" ht="15.75" x14ac:dyDescent="0.3">
      <c r="A838" s="4"/>
      <c r="B838" s="4"/>
      <c r="C838" s="4"/>
      <c r="D838" s="4"/>
      <c r="E838" s="4"/>
      <c r="F838" s="4"/>
    </row>
    <row r="839" spans="1:6" ht="15.75" x14ac:dyDescent="0.3">
      <c r="A839" s="4"/>
      <c r="B839" s="4"/>
      <c r="C839" s="4"/>
      <c r="D839" s="4"/>
      <c r="E839" s="4"/>
      <c r="F839" s="4"/>
    </row>
    <row r="840" spans="1:6" ht="15.75" x14ac:dyDescent="0.3">
      <c r="A840" s="4"/>
      <c r="B840" s="4"/>
      <c r="C840" s="4"/>
      <c r="D840" s="4"/>
      <c r="E840" s="4"/>
      <c r="F840" s="4"/>
    </row>
    <row r="841" spans="1:6" ht="15.75" x14ac:dyDescent="0.3">
      <c r="A841" s="4"/>
      <c r="B841" s="4"/>
      <c r="C841" s="4"/>
      <c r="D841" s="4"/>
      <c r="E841" s="4"/>
      <c r="F841" s="4"/>
    </row>
    <row r="842" spans="1:6" ht="15.75" x14ac:dyDescent="0.3">
      <c r="A842" s="4"/>
      <c r="B842" s="4"/>
      <c r="C842" s="4"/>
      <c r="D842" s="4"/>
      <c r="E842" s="4"/>
      <c r="F842" s="4"/>
    </row>
    <row r="843" spans="1:6" ht="15.75" x14ac:dyDescent="0.3">
      <c r="A843" s="4"/>
      <c r="B843" s="4"/>
      <c r="C843" s="4"/>
      <c r="D843" s="4"/>
      <c r="E843" s="4"/>
      <c r="F843" s="4"/>
    </row>
    <row r="844" spans="1:6" ht="15.75" x14ac:dyDescent="0.3">
      <c r="A844" s="4"/>
      <c r="B844" s="4"/>
      <c r="C844" s="4"/>
      <c r="D844" s="4"/>
      <c r="E844" s="4"/>
      <c r="F844" s="4"/>
    </row>
    <row r="845" spans="1:6" ht="15.75" x14ac:dyDescent="0.3">
      <c r="A845" s="4"/>
      <c r="B845" s="4"/>
      <c r="C845" s="4"/>
      <c r="D845" s="4"/>
      <c r="E845" s="4"/>
      <c r="F845" s="4"/>
    </row>
    <row r="846" spans="1:6" ht="15.75" x14ac:dyDescent="0.3">
      <c r="A846" s="4"/>
      <c r="B846" s="4"/>
      <c r="C846" s="4"/>
      <c r="D846" s="4"/>
      <c r="E846" s="4"/>
      <c r="F846" s="4"/>
    </row>
    <row r="847" spans="1:6" ht="15.75" x14ac:dyDescent="0.3">
      <c r="A847" s="4"/>
      <c r="B847" s="4"/>
      <c r="C847" s="4"/>
      <c r="D847" s="4"/>
      <c r="E847" s="4"/>
      <c r="F847" s="4"/>
    </row>
    <row r="848" spans="1:6" ht="15.75" x14ac:dyDescent="0.3">
      <c r="A848" s="4"/>
      <c r="B848" s="4"/>
      <c r="C848" s="4"/>
      <c r="D848" s="4"/>
      <c r="E848" s="4"/>
      <c r="F848" s="4"/>
    </row>
    <row r="849" spans="1:6" ht="15.75" x14ac:dyDescent="0.3">
      <c r="A849" s="4"/>
      <c r="B849" s="4"/>
      <c r="C849" s="4"/>
      <c r="D849" s="4"/>
      <c r="E849" s="4"/>
      <c r="F849" s="4"/>
    </row>
    <row r="850" spans="1:6" ht="15.75" x14ac:dyDescent="0.3">
      <c r="A850" s="4"/>
      <c r="B850" s="4"/>
      <c r="C850" s="4"/>
      <c r="D850" s="4"/>
      <c r="E850" s="4"/>
      <c r="F850" s="4"/>
    </row>
    <row r="851" spans="1:6" ht="15.75" x14ac:dyDescent="0.3">
      <c r="A851" s="4"/>
      <c r="B851" s="4"/>
      <c r="C851" s="4"/>
      <c r="D851" s="4"/>
      <c r="E851" s="4"/>
      <c r="F851" s="4"/>
    </row>
    <row r="852" spans="1:6" ht="15.75" x14ac:dyDescent="0.3">
      <c r="A852" s="4"/>
      <c r="B852" s="4"/>
      <c r="C852" s="4"/>
      <c r="D852" s="4"/>
      <c r="E852" s="4"/>
      <c r="F852" s="4"/>
    </row>
    <row r="853" spans="1:6" ht="15.75" x14ac:dyDescent="0.3">
      <c r="A853" s="4"/>
      <c r="B853" s="4"/>
      <c r="C853" s="4"/>
      <c r="D853" s="4"/>
      <c r="E853" s="4"/>
      <c r="F853" s="4"/>
    </row>
    <row r="854" spans="1:6" ht="15.75" x14ac:dyDescent="0.3">
      <c r="A854" s="4"/>
      <c r="B854" s="4"/>
      <c r="C854" s="4"/>
      <c r="D854" s="4"/>
      <c r="E854" s="4"/>
      <c r="F854" s="4"/>
    </row>
    <row r="855" spans="1:6" ht="15.75" x14ac:dyDescent="0.3">
      <c r="A855" s="4"/>
      <c r="B855" s="4"/>
      <c r="C855" s="4"/>
      <c r="D855" s="4"/>
      <c r="E855" s="4"/>
      <c r="F855" s="4"/>
    </row>
    <row r="856" spans="1:6" ht="15.75" x14ac:dyDescent="0.3">
      <c r="A856" s="4"/>
      <c r="B856" s="4"/>
      <c r="C856" s="4"/>
      <c r="D856" s="4"/>
      <c r="E856" s="4"/>
      <c r="F856" s="4"/>
    </row>
    <row r="857" spans="1:6" ht="15.75" x14ac:dyDescent="0.3">
      <c r="A857" s="4"/>
      <c r="B857" s="4"/>
      <c r="C857" s="4"/>
      <c r="D857" s="4"/>
      <c r="E857" s="4"/>
      <c r="F857" s="4"/>
    </row>
    <row r="858" spans="1:6" ht="15.75" x14ac:dyDescent="0.3">
      <c r="A858" s="4"/>
      <c r="B858" s="4"/>
      <c r="C858" s="4"/>
      <c r="D858" s="4"/>
      <c r="E858" s="4"/>
      <c r="F858" s="4"/>
    </row>
    <row r="859" spans="1:6" ht="15.75" x14ac:dyDescent="0.3">
      <c r="A859" s="4"/>
      <c r="B859" s="4"/>
      <c r="C859" s="4"/>
      <c r="D859" s="4"/>
      <c r="E859" s="4"/>
      <c r="F859" s="4"/>
    </row>
    <row r="860" spans="1:6" ht="15.75" x14ac:dyDescent="0.3">
      <c r="A860" s="4"/>
      <c r="B860" s="4"/>
      <c r="C860" s="4"/>
      <c r="D860" s="4"/>
      <c r="E860" s="4"/>
      <c r="F860" s="4"/>
    </row>
    <row r="861" spans="1:6" ht="15.75" x14ac:dyDescent="0.3">
      <c r="A861" s="4"/>
      <c r="B861" s="4"/>
      <c r="C861" s="4"/>
      <c r="D861" s="4"/>
      <c r="E861" s="4"/>
      <c r="F861" s="4"/>
    </row>
    <row r="862" spans="1:6" ht="15.75" x14ac:dyDescent="0.3">
      <c r="A862" s="4"/>
      <c r="B862" s="4"/>
      <c r="C862" s="4"/>
      <c r="D862" s="4"/>
      <c r="E862" s="4"/>
      <c r="F862" s="4"/>
    </row>
    <row r="863" spans="1:6" ht="15.75" x14ac:dyDescent="0.3">
      <c r="A863" s="4"/>
      <c r="B863" s="4"/>
      <c r="C863" s="4"/>
      <c r="D863" s="4"/>
      <c r="E863" s="4"/>
      <c r="F863" s="4"/>
    </row>
    <row r="864" spans="1:6" ht="15.75" x14ac:dyDescent="0.3">
      <c r="A864" s="4"/>
      <c r="B864" s="4"/>
      <c r="C864" s="4"/>
      <c r="D864" s="4"/>
      <c r="E864" s="4"/>
      <c r="F864" s="4"/>
    </row>
    <row r="865" spans="1:6" ht="15.75" x14ac:dyDescent="0.3">
      <c r="A865" s="4"/>
      <c r="B865" s="4"/>
      <c r="C865" s="4"/>
      <c r="D865" s="4"/>
      <c r="E865" s="4"/>
      <c r="F865" s="4"/>
    </row>
    <row r="866" spans="1:6" ht="15.75" x14ac:dyDescent="0.3">
      <c r="A866" s="4"/>
      <c r="B866" s="4"/>
      <c r="C866" s="4"/>
      <c r="D866" s="4"/>
      <c r="E866" s="4"/>
      <c r="F866" s="4"/>
    </row>
    <row r="867" spans="1:6" ht="15.75" x14ac:dyDescent="0.3">
      <c r="A867" s="4"/>
      <c r="B867" s="4"/>
      <c r="C867" s="4"/>
      <c r="D867" s="4"/>
      <c r="E867" s="4"/>
      <c r="F867" s="4"/>
    </row>
    <row r="868" spans="1:6" ht="15.75" x14ac:dyDescent="0.3">
      <c r="A868" s="4"/>
      <c r="B868" s="4"/>
      <c r="C868" s="4"/>
      <c r="D868" s="4"/>
      <c r="E868" s="4"/>
      <c r="F868" s="4"/>
    </row>
    <row r="869" spans="1:6" ht="15.75" x14ac:dyDescent="0.3">
      <c r="A869" s="4"/>
      <c r="B869" s="4"/>
      <c r="C869" s="4"/>
      <c r="D869" s="4"/>
      <c r="E869" s="4"/>
      <c r="F869" s="4"/>
    </row>
    <row r="870" spans="1:6" ht="15.75" x14ac:dyDescent="0.3">
      <c r="A870" s="4"/>
      <c r="B870" s="4"/>
      <c r="C870" s="4"/>
      <c r="D870" s="4"/>
      <c r="E870" s="4"/>
      <c r="F870" s="4"/>
    </row>
    <row r="871" spans="1:6" ht="15.75" x14ac:dyDescent="0.3">
      <c r="A871" s="4"/>
      <c r="B871" s="4"/>
      <c r="C871" s="4"/>
      <c r="D871" s="4"/>
      <c r="E871" s="4"/>
      <c r="F871" s="4"/>
    </row>
    <row r="872" spans="1:6" ht="15.75" x14ac:dyDescent="0.3">
      <c r="A872" s="4"/>
      <c r="B872" s="4"/>
      <c r="C872" s="4"/>
      <c r="D872" s="4"/>
      <c r="E872" s="4"/>
      <c r="F872" s="4"/>
    </row>
    <row r="873" spans="1:6" ht="15.75" x14ac:dyDescent="0.3">
      <c r="A873" s="4"/>
      <c r="B873" s="4"/>
      <c r="C873" s="4"/>
      <c r="D873" s="4"/>
      <c r="E873" s="4"/>
      <c r="F873" s="4"/>
    </row>
    <row r="874" spans="1:6" ht="15.75" x14ac:dyDescent="0.3">
      <c r="A874" s="4"/>
      <c r="B874" s="4"/>
      <c r="C874" s="4"/>
      <c r="D874" s="4"/>
      <c r="E874" s="4"/>
      <c r="F874" s="4"/>
    </row>
    <row r="875" spans="1:6" ht="15.75" x14ac:dyDescent="0.3">
      <c r="A875" s="4"/>
      <c r="B875" s="4"/>
      <c r="C875" s="4"/>
      <c r="D875" s="4"/>
      <c r="E875" s="4"/>
      <c r="F875" s="4"/>
    </row>
    <row r="876" spans="1:6" ht="15.75" x14ac:dyDescent="0.3">
      <c r="A876" s="4"/>
      <c r="B876" s="4"/>
      <c r="C876" s="4"/>
      <c r="D876" s="4"/>
      <c r="E876" s="4"/>
      <c r="F876" s="4"/>
    </row>
    <row r="877" spans="1:6" ht="15.75" x14ac:dyDescent="0.3">
      <c r="A877" s="4"/>
      <c r="B877" s="4"/>
      <c r="C877" s="4"/>
      <c r="D877" s="4"/>
      <c r="E877" s="4"/>
      <c r="F877" s="4"/>
    </row>
    <row r="878" spans="1:6" ht="15.75" x14ac:dyDescent="0.3">
      <c r="A878" s="4"/>
      <c r="B878" s="4"/>
      <c r="C878" s="4"/>
      <c r="D878" s="4"/>
      <c r="E878" s="4"/>
      <c r="F878" s="4"/>
    </row>
    <row r="879" spans="1:6" ht="15.75" x14ac:dyDescent="0.3">
      <c r="A879" s="4"/>
      <c r="B879" s="4"/>
      <c r="C879" s="4"/>
      <c r="D879" s="4"/>
      <c r="E879" s="4"/>
      <c r="F879" s="4"/>
    </row>
    <row r="880" spans="1:6" ht="15.75" x14ac:dyDescent="0.3">
      <c r="A880" s="4"/>
      <c r="B880" s="4"/>
      <c r="C880" s="4"/>
      <c r="D880" s="4"/>
      <c r="E880" s="4"/>
      <c r="F880" s="4"/>
    </row>
    <row r="881" spans="1:6" ht="15.75" x14ac:dyDescent="0.3">
      <c r="A881" s="4"/>
      <c r="B881" s="4"/>
      <c r="C881" s="4"/>
      <c r="D881" s="4"/>
      <c r="E881" s="4"/>
      <c r="F881" s="4"/>
    </row>
    <row r="882" spans="1:6" ht="15.75" x14ac:dyDescent="0.3">
      <c r="A882" s="4"/>
      <c r="B882" s="4"/>
      <c r="C882" s="4"/>
      <c r="D882" s="4"/>
      <c r="E882" s="4"/>
      <c r="F882" s="4"/>
    </row>
    <row r="883" spans="1:6" ht="15.75" x14ac:dyDescent="0.3">
      <c r="A883" s="4"/>
      <c r="B883" s="4"/>
      <c r="C883" s="4"/>
      <c r="D883" s="4"/>
      <c r="E883" s="4"/>
      <c r="F883" s="4"/>
    </row>
    <row r="884" spans="1:6" ht="15.75" x14ac:dyDescent="0.3">
      <c r="A884" s="4"/>
      <c r="B884" s="4"/>
      <c r="C884" s="4"/>
      <c r="D884" s="4"/>
      <c r="E884" s="4"/>
      <c r="F884" s="4"/>
    </row>
    <row r="885" spans="1:6" ht="15.75" x14ac:dyDescent="0.3">
      <c r="A885" s="4"/>
      <c r="B885" s="4"/>
      <c r="C885" s="4"/>
      <c r="D885" s="4"/>
      <c r="E885" s="4"/>
      <c r="F885" s="4"/>
    </row>
    <row r="886" spans="1:6" ht="15.75" x14ac:dyDescent="0.3">
      <c r="A886" s="4"/>
      <c r="B886" s="4"/>
      <c r="C886" s="4"/>
      <c r="D886" s="4"/>
      <c r="E886" s="4"/>
      <c r="F886" s="4"/>
    </row>
    <row r="887" spans="1:6" ht="15.75" x14ac:dyDescent="0.3">
      <c r="A887" s="4"/>
      <c r="B887" s="4"/>
      <c r="C887" s="4"/>
      <c r="D887" s="4"/>
      <c r="E887" s="4"/>
      <c r="F887" s="4"/>
    </row>
    <row r="888" spans="1:6" ht="15.75" x14ac:dyDescent="0.3">
      <c r="A888" s="4"/>
      <c r="B888" s="4"/>
      <c r="C888" s="4"/>
      <c r="D888" s="4"/>
      <c r="E888" s="4"/>
      <c r="F888" s="4"/>
    </row>
    <row r="889" spans="1:6" ht="15.75" x14ac:dyDescent="0.3">
      <c r="A889" s="4"/>
      <c r="B889" s="4"/>
      <c r="C889" s="4"/>
      <c r="D889" s="4"/>
      <c r="E889" s="4"/>
      <c r="F889" s="4"/>
    </row>
    <row r="890" spans="1:6" ht="15.75" x14ac:dyDescent="0.3">
      <c r="A890" s="4"/>
      <c r="B890" s="4"/>
      <c r="C890" s="4"/>
      <c r="D890" s="4"/>
      <c r="E890" s="4"/>
      <c r="F890" s="4"/>
    </row>
    <row r="891" spans="1:6" ht="15.75" x14ac:dyDescent="0.3">
      <c r="A891" s="4"/>
      <c r="B891" s="4"/>
      <c r="C891" s="4"/>
      <c r="D891" s="4"/>
      <c r="E891" s="4"/>
      <c r="F891" s="4"/>
    </row>
    <row r="892" spans="1:6" ht="15.75" x14ac:dyDescent="0.3">
      <c r="A892" s="4"/>
      <c r="B892" s="4"/>
      <c r="C892" s="4"/>
      <c r="D892" s="4"/>
      <c r="E892" s="4"/>
      <c r="F892" s="4"/>
    </row>
    <row r="893" spans="1:6" ht="15.75" x14ac:dyDescent="0.3">
      <c r="A893" s="4"/>
      <c r="B893" s="4"/>
      <c r="C893" s="4"/>
      <c r="D893" s="4"/>
      <c r="E893" s="4"/>
      <c r="F893" s="4"/>
    </row>
    <row r="894" spans="1:6" ht="15.75" x14ac:dyDescent="0.3">
      <c r="A894" s="4"/>
      <c r="B894" s="4"/>
      <c r="C894" s="4"/>
      <c r="D894" s="4"/>
      <c r="E894" s="4"/>
      <c r="F894" s="4"/>
    </row>
    <row r="895" spans="1:6" ht="15.75" x14ac:dyDescent="0.3">
      <c r="A895" s="4"/>
      <c r="B895" s="4"/>
      <c r="C895" s="4"/>
      <c r="D895" s="4"/>
      <c r="E895" s="4"/>
      <c r="F895" s="4"/>
    </row>
    <row r="896" spans="1:6" ht="15.75" x14ac:dyDescent="0.3">
      <c r="A896" s="4"/>
      <c r="B896" s="4"/>
      <c r="C896" s="4"/>
      <c r="D896" s="4"/>
      <c r="E896" s="4"/>
      <c r="F896" s="4"/>
    </row>
    <row r="897" spans="1:6" ht="15.75" x14ac:dyDescent="0.3">
      <c r="A897" s="4"/>
      <c r="B897" s="4"/>
      <c r="C897" s="4"/>
      <c r="D897" s="4"/>
      <c r="E897" s="4"/>
      <c r="F897" s="4"/>
    </row>
    <row r="898" spans="1:6" ht="15.75" x14ac:dyDescent="0.3">
      <c r="A898" s="4"/>
      <c r="B898" s="4"/>
      <c r="C898" s="4"/>
      <c r="D898" s="4"/>
      <c r="E898" s="4"/>
      <c r="F898" s="4"/>
    </row>
    <row r="899" spans="1:6" ht="15.75" x14ac:dyDescent="0.3">
      <c r="A899" s="4"/>
      <c r="B899" s="4"/>
      <c r="C899" s="4"/>
      <c r="D899" s="4"/>
      <c r="E899" s="4"/>
      <c r="F899" s="4"/>
    </row>
    <row r="900" spans="1:6" ht="15.75" x14ac:dyDescent="0.3">
      <c r="A900" s="4"/>
      <c r="B900" s="4"/>
      <c r="C900" s="4"/>
      <c r="D900" s="4"/>
      <c r="E900" s="4"/>
      <c r="F900" s="4"/>
    </row>
    <row r="901" spans="1:6" ht="15.75" x14ac:dyDescent="0.3">
      <c r="A901" s="4"/>
      <c r="B901" s="4"/>
      <c r="C901" s="4"/>
      <c r="D901" s="4"/>
      <c r="E901" s="4"/>
      <c r="F901" s="4"/>
    </row>
    <row r="902" spans="1:6" ht="15.75" x14ac:dyDescent="0.3">
      <c r="A902" s="4"/>
      <c r="B902" s="4"/>
      <c r="C902" s="4"/>
      <c r="D902" s="4"/>
      <c r="E902" s="4"/>
      <c r="F902" s="4"/>
    </row>
    <row r="903" spans="1:6" ht="15.75" x14ac:dyDescent="0.3">
      <c r="A903" s="4"/>
      <c r="B903" s="4"/>
      <c r="C903" s="4"/>
      <c r="D903" s="4"/>
      <c r="E903" s="4"/>
      <c r="F903" s="4"/>
    </row>
    <row r="904" spans="1:6" ht="15.75" x14ac:dyDescent="0.3">
      <c r="A904" s="4"/>
      <c r="B904" s="4"/>
      <c r="C904" s="4"/>
      <c r="D904" s="4"/>
      <c r="E904" s="4"/>
      <c r="F904" s="4"/>
    </row>
    <row r="905" spans="1:6" ht="15.75" x14ac:dyDescent="0.3">
      <c r="A905" s="4"/>
      <c r="B905" s="4"/>
      <c r="C905" s="4"/>
      <c r="D905" s="4"/>
      <c r="E905" s="4"/>
      <c r="F905" s="4"/>
    </row>
    <row r="906" spans="1:6" ht="15.75" x14ac:dyDescent="0.3">
      <c r="A906" s="4"/>
      <c r="B906" s="4"/>
      <c r="C906" s="4"/>
      <c r="D906" s="4"/>
      <c r="E906" s="4"/>
      <c r="F906" s="4"/>
    </row>
    <row r="907" spans="1:6" ht="15.75" x14ac:dyDescent="0.3">
      <c r="A907" s="4"/>
      <c r="B907" s="4"/>
      <c r="C907" s="4"/>
      <c r="D907" s="4"/>
      <c r="E907" s="4"/>
      <c r="F907" s="4"/>
    </row>
    <row r="908" spans="1:6" ht="15.75" x14ac:dyDescent="0.3">
      <c r="A908" s="4"/>
      <c r="B908" s="4"/>
      <c r="C908" s="4"/>
      <c r="D908" s="4"/>
      <c r="E908" s="4"/>
      <c r="F908" s="4"/>
    </row>
    <row r="909" spans="1:6" ht="15.75" x14ac:dyDescent="0.3">
      <c r="A909" s="4"/>
      <c r="B909" s="4"/>
      <c r="C909" s="4"/>
      <c r="D909" s="4"/>
      <c r="E909" s="4"/>
      <c r="F909" s="4"/>
    </row>
    <row r="910" spans="1:6" ht="15.75" x14ac:dyDescent="0.3">
      <c r="A910" s="4"/>
      <c r="B910" s="4"/>
      <c r="C910" s="4"/>
      <c r="D910" s="4"/>
      <c r="E910" s="4"/>
      <c r="F910" s="4"/>
    </row>
    <row r="911" spans="1:6" ht="15.75" x14ac:dyDescent="0.3">
      <c r="A911" s="4"/>
      <c r="B911" s="4"/>
      <c r="C911" s="4"/>
      <c r="D911" s="4"/>
      <c r="E911" s="4"/>
      <c r="F911" s="4"/>
    </row>
    <row r="912" spans="1:6" ht="15.75" x14ac:dyDescent="0.3">
      <c r="A912" s="4"/>
      <c r="B912" s="4"/>
      <c r="C912" s="4"/>
      <c r="D912" s="4"/>
      <c r="E912" s="4"/>
      <c r="F912" s="4"/>
    </row>
    <row r="913" spans="1:6" ht="15.75" x14ac:dyDescent="0.3">
      <c r="A913" s="4"/>
      <c r="B913" s="4"/>
      <c r="C913" s="4"/>
      <c r="D913" s="4"/>
      <c r="E913" s="4"/>
      <c r="F913" s="4"/>
    </row>
    <row r="914" spans="1:6" ht="15.75" x14ac:dyDescent="0.3">
      <c r="A914" s="4"/>
      <c r="B914" s="4"/>
      <c r="C914" s="4"/>
      <c r="D914" s="4"/>
      <c r="E914" s="4"/>
      <c r="F914" s="4"/>
    </row>
    <row r="915" spans="1:6" ht="15.75" x14ac:dyDescent="0.3">
      <c r="A915" s="4"/>
      <c r="B915" s="4"/>
      <c r="C915" s="4"/>
      <c r="D915" s="4"/>
      <c r="E915" s="4"/>
      <c r="F915" s="4"/>
    </row>
    <row r="916" spans="1:6" ht="15.75" x14ac:dyDescent="0.3">
      <c r="A916" s="4"/>
      <c r="B916" s="4"/>
      <c r="C916" s="4"/>
      <c r="D916" s="4"/>
      <c r="E916" s="4"/>
      <c r="F916" s="4"/>
    </row>
    <row r="917" spans="1:6" ht="15.75" x14ac:dyDescent="0.3">
      <c r="A917" s="4"/>
      <c r="B917" s="4"/>
      <c r="C917" s="4"/>
      <c r="D917" s="4"/>
      <c r="E917" s="4"/>
      <c r="F917" s="4"/>
    </row>
    <row r="918" spans="1:6" ht="15.75" x14ac:dyDescent="0.3">
      <c r="A918" s="4"/>
      <c r="B918" s="4"/>
      <c r="C918" s="4"/>
      <c r="D918" s="4"/>
      <c r="E918" s="4"/>
      <c r="F918" s="4"/>
    </row>
    <row r="919" spans="1:6" ht="15.75" x14ac:dyDescent="0.3">
      <c r="A919" s="4"/>
      <c r="B919" s="4"/>
      <c r="C919" s="4"/>
      <c r="D919" s="4"/>
      <c r="E919" s="4"/>
      <c r="F919" s="4"/>
    </row>
    <row r="920" spans="1:6" ht="15.75" x14ac:dyDescent="0.3">
      <c r="A920" s="4"/>
      <c r="B920" s="4"/>
      <c r="C920" s="4"/>
      <c r="D920" s="4"/>
      <c r="E920" s="4"/>
      <c r="F920" s="4"/>
    </row>
    <row r="921" spans="1:6" ht="15.75" x14ac:dyDescent="0.3">
      <c r="A921" s="4"/>
      <c r="B921" s="4"/>
      <c r="C921" s="4"/>
      <c r="D921" s="4"/>
      <c r="E921" s="4"/>
      <c r="F921" s="4"/>
    </row>
    <row r="922" spans="1:6" ht="15.75" x14ac:dyDescent="0.3">
      <c r="A922" s="4"/>
      <c r="B922" s="4"/>
      <c r="C922" s="4"/>
      <c r="D922" s="4"/>
      <c r="E922" s="4"/>
      <c r="F922" s="4"/>
    </row>
    <row r="923" spans="1:6" ht="15.75" x14ac:dyDescent="0.3">
      <c r="A923" s="4"/>
      <c r="B923" s="4"/>
      <c r="C923" s="4"/>
      <c r="D923" s="4"/>
      <c r="E923" s="4"/>
      <c r="F923" s="4"/>
    </row>
    <row r="924" spans="1:6" ht="15.75" x14ac:dyDescent="0.3">
      <c r="A924" s="4"/>
      <c r="B924" s="4"/>
      <c r="C924" s="4"/>
      <c r="D924" s="4"/>
      <c r="E924" s="4"/>
      <c r="F924" s="4"/>
    </row>
    <row r="925" spans="1:6" ht="15.75" x14ac:dyDescent="0.3">
      <c r="A925" s="4"/>
      <c r="B925" s="4"/>
      <c r="C925" s="4"/>
      <c r="D925" s="4"/>
      <c r="E925" s="4"/>
      <c r="F925" s="4"/>
    </row>
    <row r="926" spans="1:6" ht="15.75" x14ac:dyDescent="0.3">
      <c r="A926" s="4"/>
      <c r="B926" s="4"/>
      <c r="C926" s="4"/>
      <c r="D926" s="4"/>
      <c r="E926" s="4"/>
      <c r="F926" s="4"/>
    </row>
    <row r="927" spans="1:6" ht="15.75" x14ac:dyDescent="0.3">
      <c r="A927" s="4"/>
      <c r="B927" s="4"/>
      <c r="C927" s="4"/>
      <c r="D927" s="4"/>
      <c r="E927" s="4"/>
      <c r="F927" s="4"/>
    </row>
    <row r="928" spans="1:6" ht="15.75" x14ac:dyDescent="0.3">
      <c r="A928" s="4"/>
      <c r="B928" s="4"/>
      <c r="C928" s="4"/>
      <c r="D928" s="4"/>
      <c r="E928" s="4"/>
      <c r="F928" s="4"/>
    </row>
    <row r="929" spans="1:6" ht="15.75" x14ac:dyDescent="0.3">
      <c r="A929" s="4"/>
      <c r="B929" s="4"/>
      <c r="C929" s="4"/>
      <c r="D929" s="4"/>
      <c r="E929" s="4"/>
      <c r="F929" s="4"/>
    </row>
    <row r="930" spans="1:6" ht="15.75" x14ac:dyDescent="0.3">
      <c r="A930" s="4"/>
      <c r="B930" s="4"/>
      <c r="C930" s="4"/>
      <c r="D930" s="4"/>
      <c r="E930" s="4"/>
      <c r="F930" s="4"/>
    </row>
    <row r="931" spans="1:6" ht="15.75" x14ac:dyDescent="0.3">
      <c r="A931" s="4"/>
      <c r="B931" s="4"/>
      <c r="C931" s="4"/>
      <c r="D931" s="4"/>
      <c r="E931" s="4"/>
      <c r="F931" s="4"/>
    </row>
    <row r="932" spans="1:6" ht="15.75" x14ac:dyDescent="0.3">
      <c r="A932" s="4"/>
      <c r="B932" s="4"/>
      <c r="C932" s="4"/>
      <c r="D932" s="4"/>
      <c r="E932" s="4"/>
      <c r="F932" s="4"/>
    </row>
    <row r="933" spans="1:6" ht="15.75" x14ac:dyDescent="0.3">
      <c r="A933" s="4"/>
      <c r="B933" s="4"/>
      <c r="C933" s="4"/>
      <c r="D933" s="4"/>
      <c r="E933" s="4"/>
      <c r="F933" s="4"/>
    </row>
    <row r="934" spans="1:6" ht="15.75" x14ac:dyDescent="0.3">
      <c r="A934" s="4"/>
      <c r="B934" s="4"/>
      <c r="C934" s="4"/>
      <c r="D934" s="4"/>
      <c r="E934" s="4"/>
      <c r="F934" s="4"/>
    </row>
    <row r="935" spans="1:6" ht="15.75" x14ac:dyDescent="0.3">
      <c r="A935" s="4"/>
      <c r="B935" s="4"/>
      <c r="C935" s="4"/>
      <c r="D935" s="4"/>
      <c r="E935" s="4"/>
      <c r="F935" s="4"/>
    </row>
    <row r="936" spans="1:6" ht="15.75" x14ac:dyDescent="0.3">
      <c r="A936" s="4"/>
      <c r="B936" s="4"/>
      <c r="C936" s="4"/>
      <c r="D936" s="4"/>
      <c r="E936" s="4"/>
      <c r="F936" s="4"/>
    </row>
    <row r="937" spans="1:6" ht="15.75" x14ac:dyDescent="0.3">
      <c r="A937" s="4"/>
      <c r="B937" s="4"/>
      <c r="C937" s="4"/>
      <c r="D937" s="4"/>
      <c r="E937" s="4"/>
      <c r="F937" s="4"/>
    </row>
    <row r="938" spans="1:6" ht="15.75" x14ac:dyDescent="0.3">
      <c r="A938" s="4"/>
      <c r="B938" s="4"/>
      <c r="C938" s="4"/>
      <c r="D938" s="4"/>
      <c r="E938" s="4"/>
      <c r="F938" s="4"/>
    </row>
    <row r="939" spans="1:6" ht="15.75" x14ac:dyDescent="0.3">
      <c r="A939" s="4"/>
      <c r="B939" s="4"/>
      <c r="C939" s="4"/>
      <c r="D939" s="4"/>
      <c r="E939" s="4"/>
      <c r="F939" s="4"/>
    </row>
    <row r="940" spans="1:6" ht="15.75" x14ac:dyDescent="0.3">
      <c r="A940" s="4"/>
      <c r="B940" s="4"/>
      <c r="C940" s="4"/>
      <c r="D940" s="4"/>
      <c r="E940" s="4"/>
      <c r="F940" s="4"/>
    </row>
    <row r="941" spans="1:6" ht="15.75" x14ac:dyDescent="0.3">
      <c r="A941" s="4"/>
      <c r="B941" s="4"/>
      <c r="C941" s="4"/>
      <c r="D941" s="4"/>
      <c r="E941" s="4"/>
      <c r="F941" s="4"/>
    </row>
    <row r="942" spans="1:6" ht="15.75" x14ac:dyDescent="0.3">
      <c r="A942" s="4"/>
      <c r="B942" s="4"/>
      <c r="C942" s="4"/>
      <c r="D942" s="4"/>
      <c r="E942" s="4"/>
      <c r="F942" s="4"/>
    </row>
    <row r="943" spans="1:6" ht="15.75" x14ac:dyDescent="0.3">
      <c r="A943" s="4"/>
      <c r="B943" s="4"/>
      <c r="C943" s="4"/>
      <c r="D943" s="4"/>
      <c r="E943" s="4"/>
      <c r="F943" s="4"/>
    </row>
    <row r="944" spans="1:6" ht="15.75" x14ac:dyDescent="0.3">
      <c r="A944" s="4"/>
      <c r="B944" s="4"/>
      <c r="C944" s="4"/>
      <c r="D944" s="4"/>
      <c r="E944" s="4"/>
      <c r="F944" s="4"/>
    </row>
    <row r="945" spans="1:6" ht="15.75" x14ac:dyDescent="0.3">
      <c r="A945" s="4"/>
      <c r="B945" s="4"/>
      <c r="C945" s="4"/>
      <c r="D945" s="4"/>
      <c r="E945" s="4"/>
      <c r="F945" s="4"/>
    </row>
    <row r="946" spans="1:6" ht="15.75" x14ac:dyDescent="0.3">
      <c r="A946" s="4"/>
      <c r="B946" s="4"/>
      <c r="C946" s="4"/>
      <c r="D946" s="4"/>
      <c r="E946" s="4"/>
      <c r="F946" s="4"/>
    </row>
    <row r="947" spans="1:6" ht="15.75" x14ac:dyDescent="0.3">
      <c r="A947" s="4"/>
      <c r="B947" s="4"/>
      <c r="C947" s="4"/>
      <c r="D947" s="4"/>
      <c r="E947" s="4"/>
      <c r="F947" s="4"/>
    </row>
    <row r="948" spans="1:6" ht="15.75" x14ac:dyDescent="0.3">
      <c r="A948" s="4"/>
      <c r="B948" s="4"/>
      <c r="C948" s="4"/>
      <c r="D948" s="4"/>
      <c r="E948" s="4"/>
      <c r="F948" s="4"/>
    </row>
    <row r="949" spans="1:6" ht="15.75" x14ac:dyDescent="0.3">
      <c r="A949" s="4"/>
      <c r="B949" s="4"/>
      <c r="C949" s="4"/>
      <c r="D949" s="4"/>
      <c r="E949" s="4"/>
      <c r="F949" s="4"/>
    </row>
    <row r="950" spans="1:6" ht="15.75" x14ac:dyDescent="0.3">
      <c r="A950" s="4"/>
      <c r="B950" s="4"/>
      <c r="C950" s="4"/>
      <c r="D950" s="4"/>
      <c r="E950" s="4"/>
      <c r="F950" s="4"/>
    </row>
    <row r="951" spans="1:6" ht="15.75" x14ac:dyDescent="0.3">
      <c r="A951" s="4"/>
      <c r="B951" s="4"/>
      <c r="C951" s="4"/>
      <c r="D951" s="4"/>
      <c r="E951" s="4"/>
      <c r="F951" s="4"/>
    </row>
    <row r="952" spans="1:6" ht="15.75" x14ac:dyDescent="0.3">
      <c r="A952" s="4"/>
      <c r="B952" s="4"/>
      <c r="C952" s="4"/>
      <c r="D952" s="4"/>
      <c r="E952" s="4"/>
      <c r="F952" s="4"/>
    </row>
    <row r="953" spans="1:6" ht="15.75" x14ac:dyDescent="0.3">
      <c r="A953" s="4"/>
      <c r="B953" s="4"/>
      <c r="C953" s="4"/>
      <c r="D953" s="4"/>
      <c r="E953" s="4"/>
      <c r="F953" s="4"/>
    </row>
    <row r="954" spans="1:6" ht="15.75" x14ac:dyDescent="0.3">
      <c r="A954" s="4"/>
      <c r="B954" s="4"/>
      <c r="C954" s="4"/>
      <c r="D954" s="4"/>
      <c r="E954" s="4"/>
      <c r="F954" s="4"/>
    </row>
    <row r="955" spans="1:6" ht="15.75" x14ac:dyDescent="0.3">
      <c r="A955" s="4"/>
      <c r="B955" s="4"/>
      <c r="C955" s="4"/>
      <c r="D955" s="4"/>
      <c r="E955" s="4"/>
      <c r="F955" s="4"/>
    </row>
    <row r="956" spans="1:6" ht="15.75" x14ac:dyDescent="0.3">
      <c r="A956" s="4"/>
      <c r="B956" s="4"/>
      <c r="C956" s="4"/>
      <c r="D956" s="4"/>
      <c r="E956" s="4"/>
      <c r="F956" s="4"/>
    </row>
    <row r="957" spans="1:6" ht="15.75" x14ac:dyDescent="0.3">
      <c r="A957" s="4"/>
      <c r="B957" s="4"/>
      <c r="C957" s="4"/>
      <c r="D957" s="4"/>
      <c r="E957" s="4"/>
      <c r="F957" s="4"/>
    </row>
    <row r="958" spans="1:6" ht="15.75" x14ac:dyDescent="0.3">
      <c r="A958" s="4"/>
      <c r="B958" s="4"/>
      <c r="C958" s="4"/>
      <c r="D958" s="4"/>
      <c r="E958" s="4"/>
      <c r="F958" s="4"/>
    </row>
    <row r="959" spans="1:6" ht="15.75" x14ac:dyDescent="0.3">
      <c r="A959" s="4"/>
      <c r="B959" s="4"/>
      <c r="C959" s="4"/>
      <c r="D959" s="4"/>
      <c r="E959" s="4"/>
      <c r="F959" s="4"/>
    </row>
    <row r="960" spans="1:6" ht="15.75" x14ac:dyDescent="0.3">
      <c r="A960" s="4"/>
      <c r="B960" s="4"/>
      <c r="C960" s="4"/>
      <c r="D960" s="4"/>
      <c r="E960" s="4"/>
      <c r="F960" s="4"/>
    </row>
    <row r="961" spans="1:6" ht="15.75" x14ac:dyDescent="0.3">
      <c r="A961" s="4"/>
      <c r="B961" s="4"/>
      <c r="C961" s="4"/>
      <c r="D961" s="4"/>
      <c r="E961" s="4"/>
      <c r="F961" s="4"/>
    </row>
    <row r="962" spans="1:6" ht="15.75" x14ac:dyDescent="0.3">
      <c r="A962" s="4"/>
      <c r="B962" s="4"/>
      <c r="C962" s="4"/>
      <c r="D962" s="4"/>
      <c r="E962" s="4"/>
      <c r="F962" s="4"/>
    </row>
    <row r="963" spans="1:6" ht="15.75" x14ac:dyDescent="0.3">
      <c r="A963" s="4"/>
      <c r="B963" s="4"/>
      <c r="C963" s="4"/>
      <c r="D963" s="4"/>
      <c r="E963" s="4"/>
      <c r="F963" s="4"/>
    </row>
    <row r="964" spans="1:6" ht="15.75" x14ac:dyDescent="0.3">
      <c r="A964" s="4"/>
      <c r="B964" s="4"/>
      <c r="C964" s="4"/>
      <c r="D964" s="4"/>
      <c r="E964" s="4"/>
      <c r="F964" s="4"/>
    </row>
    <row r="965" spans="1:6" ht="15.75" x14ac:dyDescent="0.3">
      <c r="A965" s="4"/>
      <c r="B965" s="4"/>
      <c r="C965" s="4"/>
      <c r="D965" s="4"/>
      <c r="E965" s="4"/>
      <c r="F965" s="4"/>
    </row>
    <row r="966" spans="1:6" ht="15.75" x14ac:dyDescent="0.3">
      <c r="A966" s="4"/>
      <c r="B966" s="4"/>
      <c r="C966" s="4"/>
      <c r="D966" s="4"/>
      <c r="E966" s="4"/>
      <c r="F966" s="4"/>
    </row>
    <row r="967" spans="1:6" ht="15.75" x14ac:dyDescent="0.3">
      <c r="A967" s="4"/>
      <c r="B967" s="4"/>
      <c r="C967" s="4"/>
      <c r="D967" s="4"/>
      <c r="E967" s="4"/>
      <c r="F967" s="4"/>
    </row>
    <row r="968" spans="1:6" ht="15.75" x14ac:dyDescent="0.3">
      <c r="A968" s="4"/>
      <c r="B968" s="4"/>
      <c r="C968" s="4"/>
      <c r="D968" s="4"/>
      <c r="E968" s="4"/>
      <c r="F968" s="4"/>
    </row>
    <row r="969" spans="1:6" ht="15.75" x14ac:dyDescent="0.3">
      <c r="A969" s="4"/>
      <c r="B969" s="4"/>
      <c r="C969" s="4"/>
      <c r="D969" s="4"/>
      <c r="E969" s="4"/>
      <c r="F969" s="4"/>
    </row>
    <row r="970" spans="1:6" ht="15.75" x14ac:dyDescent="0.3">
      <c r="A970" s="4"/>
      <c r="B970" s="4"/>
      <c r="C970" s="4"/>
      <c r="D970" s="4"/>
      <c r="E970" s="4"/>
      <c r="F970" s="4"/>
    </row>
    <row r="971" spans="1:6" ht="15.75" x14ac:dyDescent="0.3">
      <c r="A971" s="4"/>
      <c r="B971" s="4"/>
      <c r="C971" s="4"/>
      <c r="D971" s="4"/>
      <c r="E971" s="4"/>
      <c r="F971" s="4"/>
    </row>
    <row r="972" spans="1:6" ht="15.75" x14ac:dyDescent="0.3">
      <c r="A972" s="4"/>
      <c r="B972" s="4"/>
      <c r="C972" s="4"/>
      <c r="D972" s="4"/>
      <c r="E972" s="4"/>
      <c r="F972" s="4"/>
    </row>
    <row r="973" spans="1:6" ht="15.75" x14ac:dyDescent="0.3">
      <c r="A973" s="4"/>
      <c r="B973" s="4"/>
      <c r="C973" s="4"/>
      <c r="D973" s="4"/>
      <c r="E973" s="4"/>
      <c r="F973" s="4"/>
    </row>
    <row r="974" spans="1:6" ht="15.75" x14ac:dyDescent="0.3">
      <c r="A974" s="4"/>
      <c r="B974" s="4"/>
      <c r="C974" s="4"/>
      <c r="D974" s="4"/>
      <c r="E974" s="4"/>
      <c r="F974" s="4"/>
    </row>
    <row r="975" spans="1:6" ht="15.75" x14ac:dyDescent="0.3">
      <c r="A975" s="4"/>
      <c r="B975" s="4"/>
      <c r="C975" s="4"/>
      <c r="D975" s="4"/>
      <c r="E975" s="4"/>
      <c r="F975" s="4"/>
    </row>
    <row r="976" spans="1:6" ht="15.75" x14ac:dyDescent="0.3">
      <c r="A976" s="4"/>
      <c r="B976" s="4"/>
      <c r="C976" s="4"/>
      <c r="D976" s="4"/>
      <c r="E976" s="4"/>
      <c r="F976" s="4"/>
    </row>
    <row r="977" spans="1:6" ht="15.75" x14ac:dyDescent="0.3">
      <c r="A977" s="4"/>
      <c r="B977" s="4"/>
      <c r="C977" s="4"/>
      <c r="D977" s="4"/>
      <c r="E977" s="4"/>
      <c r="F977" s="4"/>
    </row>
    <row r="978" spans="1:6" ht="15.75" x14ac:dyDescent="0.3">
      <c r="A978" s="4"/>
      <c r="B978" s="4"/>
      <c r="C978" s="4"/>
      <c r="D978" s="4"/>
      <c r="E978" s="4"/>
      <c r="F978" s="4"/>
    </row>
    <row r="979" spans="1:6" ht="15.75" x14ac:dyDescent="0.3">
      <c r="A979" s="4"/>
      <c r="B979" s="4"/>
      <c r="C979" s="4"/>
      <c r="D979" s="4"/>
      <c r="E979" s="4"/>
      <c r="F979" s="4"/>
    </row>
    <row r="980" spans="1:6" ht="15.75" x14ac:dyDescent="0.3">
      <c r="A980" s="4"/>
      <c r="B980" s="4"/>
      <c r="C980" s="4"/>
      <c r="D980" s="4"/>
      <c r="E980" s="4"/>
      <c r="F980" s="4"/>
    </row>
    <row r="981" spans="1:6" ht="15.75" x14ac:dyDescent="0.3">
      <c r="A981" s="4"/>
      <c r="B981" s="4"/>
      <c r="C981" s="4"/>
      <c r="D981" s="4"/>
      <c r="E981" s="4"/>
      <c r="F981" s="4"/>
    </row>
    <row r="982" spans="1:6" ht="15.75" x14ac:dyDescent="0.3">
      <c r="A982" s="4"/>
      <c r="B982" s="4"/>
      <c r="C982" s="4"/>
      <c r="D982" s="4"/>
      <c r="E982" s="4"/>
      <c r="F982" s="4"/>
    </row>
    <row r="983" spans="1:6" ht="15.75" x14ac:dyDescent="0.3">
      <c r="A983" s="4"/>
      <c r="B983" s="4"/>
      <c r="C983" s="4"/>
      <c r="D983" s="4"/>
      <c r="E983" s="4"/>
      <c r="F983" s="4"/>
    </row>
    <row r="984" spans="1:6" ht="15.75" x14ac:dyDescent="0.3">
      <c r="A984" s="4"/>
      <c r="B984" s="4"/>
      <c r="C984" s="4"/>
      <c r="D984" s="4"/>
      <c r="E984" s="4"/>
      <c r="F984" s="4"/>
    </row>
    <row r="985" spans="1:6" ht="15.75" x14ac:dyDescent="0.3">
      <c r="A985" s="4"/>
      <c r="B985" s="4"/>
      <c r="C985" s="4"/>
      <c r="D985" s="4"/>
      <c r="E985" s="4"/>
      <c r="F985" s="4"/>
    </row>
    <row r="986" spans="1:6" ht="15.75" x14ac:dyDescent="0.3">
      <c r="A986" s="4"/>
      <c r="B986" s="4"/>
      <c r="C986" s="4"/>
      <c r="D986" s="4"/>
      <c r="E986" s="4"/>
      <c r="F986" s="4"/>
    </row>
    <row r="987" spans="1:6" ht="15.75" x14ac:dyDescent="0.3">
      <c r="A987" s="4"/>
      <c r="B987" s="4"/>
      <c r="C987" s="4"/>
      <c r="D987" s="4"/>
      <c r="E987" s="4"/>
      <c r="F987" s="4"/>
    </row>
    <row r="988" spans="1:6" ht="15.75" x14ac:dyDescent="0.3">
      <c r="A988" s="4"/>
      <c r="B988" s="4"/>
      <c r="C988" s="4"/>
      <c r="D988" s="4"/>
      <c r="E988" s="4"/>
      <c r="F988" s="4"/>
    </row>
    <row r="989" spans="1:6" ht="15.75" x14ac:dyDescent="0.3">
      <c r="A989" s="4"/>
      <c r="B989" s="4"/>
      <c r="C989" s="4"/>
      <c r="D989" s="4"/>
      <c r="E989" s="4"/>
      <c r="F989" s="4"/>
    </row>
    <row r="990" spans="1:6" ht="15.75" x14ac:dyDescent="0.3">
      <c r="A990" s="4"/>
      <c r="B990" s="4"/>
      <c r="C990" s="4"/>
      <c r="D990" s="4"/>
      <c r="E990" s="4"/>
      <c r="F990" s="4"/>
    </row>
    <row r="991" spans="1:6" ht="15.75" x14ac:dyDescent="0.3">
      <c r="A991" s="4"/>
      <c r="B991" s="4"/>
      <c r="C991" s="4"/>
      <c r="D991" s="4"/>
      <c r="E991" s="4"/>
      <c r="F991" s="4"/>
    </row>
    <row r="992" spans="1:6" ht="15.75" x14ac:dyDescent="0.3">
      <c r="A992" s="4"/>
      <c r="B992" s="4"/>
      <c r="C992" s="4"/>
      <c r="D992" s="4"/>
      <c r="E992" s="4"/>
      <c r="F992" s="4"/>
    </row>
    <row r="993" spans="1:6" ht="15.75" x14ac:dyDescent="0.3">
      <c r="A993" s="4"/>
      <c r="B993" s="4"/>
      <c r="C993" s="4"/>
      <c r="D993" s="4"/>
      <c r="E993" s="4"/>
      <c r="F993" s="4"/>
    </row>
    <row r="994" spans="1:6" ht="15.75" x14ac:dyDescent="0.3">
      <c r="A994" s="4"/>
      <c r="B994" s="4"/>
      <c r="C994" s="4"/>
      <c r="D994" s="4"/>
      <c r="E994" s="4"/>
      <c r="F994" s="4"/>
    </row>
    <row r="995" spans="1:6" ht="15.75" x14ac:dyDescent="0.3">
      <c r="A995" s="4"/>
      <c r="B995" s="4"/>
      <c r="C995" s="4"/>
      <c r="D995" s="4"/>
      <c r="E995" s="4"/>
      <c r="F995" s="4"/>
    </row>
    <row r="996" spans="1:6" ht="15.75" x14ac:dyDescent="0.3">
      <c r="A996" s="4"/>
      <c r="B996" s="4"/>
      <c r="C996" s="4"/>
      <c r="D996" s="4"/>
      <c r="E996" s="4"/>
      <c r="F996" s="4"/>
    </row>
    <row r="997" spans="1:6" ht="15.75" x14ac:dyDescent="0.3">
      <c r="A997" s="4"/>
      <c r="B997" s="4"/>
      <c r="C997" s="4"/>
      <c r="D997" s="4"/>
      <c r="E997" s="4"/>
      <c r="F997" s="4"/>
    </row>
    <row r="998" spans="1:6" ht="15.75" x14ac:dyDescent="0.3">
      <c r="A998" s="4"/>
      <c r="B998" s="4"/>
      <c r="C998" s="4"/>
      <c r="D998" s="4"/>
      <c r="E998" s="4"/>
      <c r="F998" s="4"/>
    </row>
    <row r="999" spans="1:6" ht="15.75" x14ac:dyDescent="0.3">
      <c r="A999" s="4"/>
      <c r="B999" s="4"/>
      <c r="C999" s="4"/>
      <c r="D999" s="4"/>
      <c r="E999" s="4"/>
      <c r="F999" s="4"/>
    </row>
    <row r="1000" spans="1:6" ht="15.75" x14ac:dyDescent="0.3">
      <c r="A1000" s="4"/>
      <c r="B1000" s="4"/>
      <c r="C1000" s="4"/>
      <c r="D1000" s="4"/>
      <c r="E1000" s="4"/>
      <c r="F1000" s="4"/>
    </row>
    <row r="1001" spans="1:6" ht="15.75" x14ac:dyDescent="0.3">
      <c r="A1001" s="4"/>
      <c r="B1001" s="4"/>
      <c r="C1001" s="4"/>
      <c r="D1001" s="4"/>
      <c r="E1001" s="4"/>
      <c r="F1001" s="4"/>
    </row>
    <row r="1002" spans="1:6" ht="15.75" x14ac:dyDescent="0.3">
      <c r="A1002" s="4"/>
      <c r="B1002" s="4"/>
      <c r="C1002" s="4"/>
      <c r="D1002" s="4"/>
      <c r="E1002" s="4"/>
      <c r="F1002" s="4"/>
    </row>
    <row r="1003" spans="1:6" ht="15.75" x14ac:dyDescent="0.3">
      <c r="A1003" s="4"/>
      <c r="B1003" s="4"/>
      <c r="C1003" s="4"/>
      <c r="D1003" s="4"/>
      <c r="E1003" s="4"/>
      <c r="F1003" s="4"/>
    </row>
    <row r="1004" spans="1:6" ht="15.75" x14ac:dyDescent="0.3">
      <c r="A1004" s="4"/>
      <c r="B1004" s="4"/>
      <c r="C1004" s="4"/>
      <c r="D1004" s="4"/>
      <c r="E1004" s="4"/>
      <c r="F1004" s="4"/>
    </row>
    <row r="1005" spans="1:6" ht="15.75" x14ac:dyDescent="0.3">
      <c r="A1005" s="4"/>
      <c r="B1005" s="4"/>
      <c r="C1005" s="4"/>
      <c r="D1005" s="4"/>
      <c r="E1005" s="4"/>
      <c r="F1005" s="4"/>
    </row>
    <row r="1006" spans="1:6" ht="15.75" x14ac:dyDescent="0.3">
      <c r="A1006" s="4"/>
      <c r="B1006" s="4"/>
      <c r="C1006" s="4"/>
      <c r="D1006" s="4"/>
      <c r="E1006" s="4"/>
      <c r="F1006" s="4"/>
    </row>
    <row r="1007" spans="1:6" ht="15.75" x14ac:dyDescent="0.3">
      <c r="A1007" s="4"/>
      <c r="B1007" s="4"/>
      <c r="C1007" s="4"/>
      <c r="D1007" s="4"/>
      <c r="E1007" s="4"/>
      <c r="F1007" s="4"/>
    </row>
    <row r="1008" spans="1:6" ht="15.75" x14ac:dyDescent="0.3">
      <c r="A1008" s="4"/>
      <c r="B1008" s="4"/>
      <c r="C1008" s="4"/>
      <c r="D1008" s="4"/>
      <c r="E1008" s="4"/>
      <c r="F1008" s="4"/>
    </row>
    <row r="1009" spans="1:6" ht="15.75" x14ac:dyDescent="0.3">
      <c r="A1009" s="4"/>
      <c r="B1009" s="4"/>
      <c r="C1009" s="4"/>
      <c r="D1009" s="4"/>
      <c r="E1009" s="4"/>
      <c r="F1009" s="4"/>
    </row>
    <row r="1010" spans="1:6" ht="15.75" x14ac:dyDescent="0.3">
      <c r="A1010" s="4"/>
      <c r="B1010" s="4"/>
      <c r="C1010" s="4"/>
      <c r="D1010" s="4"/>
      <c r="E1010" s="4"/>
      <c r="F1010" s="4"/>
    </row>
    <row r="1011" spans="1:6" ht="15.75" x14ac:dyDescent="0.3">
      <c r="A1011" s="4"/>
      <c r="B1011" s="4"/>
      <c r="C1011" s="4"/>
      <c r="D1011" s="4"/>
      <c r="E1011" s="4"/>
      <c r="F1011" s="4"/>
    </row>
    <row r="1012" spans="1:6" ht="15.75" x14ac:dyDescent="0.3">
      <c r="A1012" s="4"/>
      <c r="B1012" s="4"/>
      <c r="C1012" s="4"/>
      <c r="D1012" s="4"/>
      <c r="E1012" s="4"/>
      <c r="F1012" s="4"/>
    </row>
    <row r="1013" spans="1:6" ht="15.75" x14ac:dyDescent="0.3">
      <c r="A1013" s="4"/>
      <c r="B1013" s="4"/>
      <c r="C1013" s="4"/>
      <c r="D1013" s="4"/>
      <c r="E1013" s="4"/>
      <c r="F1013" s="4"/>
    </row>
    <row r="1014" spans="1:6" ht="15.75" x14ac:dyDescent="0.3">
      <c r="A1014" s="4"/>
      <c r="B1014" s="4"/>
      <c r="C1014" s="4"/>
      <c r="D1014" s="4"/>
      <c r="E1014" s="4"/>
      <c r="F1014" s="4"/>
    </row>
    <row r="1015" spans="1:6" ht="15.75" x14ac:dyDescent="0.3">
      <c r="A1015" s="4"/>
      <c r="B1015" s="4"/>
      <c r="C1015" s="4"/>
      <c r="D1015" s="4"/>
      <c r="E1015" s="4"/>
      <c r="F1015" s="4"/>
    </row>
    <row r="1016" spans="1:6" ht="15.75" x14ac:dyDescent="0.3">
      <c r="A1016" s="4"/>
      <c r="B1016" s="4"/>
      <c r="C1016" s="4"/>
      <c r="D1016" s="4"/>
      <c r="E1016" s="4"/>
      <c r="F1016" s="4"/>
    </row>
    <row r="1017" spans="1:6" ht="15.75" x14ac:dyDescent="0.3">
      <c r="A1017" s="4"/>
      <c r="B1017" s="4"/>
      <c r="C1017" s="4"/>
      <c r="D1017" s="4"/>
      <c r="E1017" s="4"/>
      <c r="F1017" s="4"/>
    </row>
    <row r="1018" spans="1:6" ht="15.75" x14ac:dyDescent="0.3">
      <c r="A1018" s="4"/>
      <c r="B1018" s="4"/>
      <c r="C1018" s="4"/>
      <c r="D1018" s="4"/>
      <c r="E1018" s="4"/>
      <c r="F1018" s="4"/>
    </row>
    <row r="1019" spans="1:6" ht="15.75" x14ac:dyDescent="0.3">
      <c r="A1019" s="4"/>
      <c r="B1019" s="4"/>
      <c r="C1019" s="4"/>
      <c r="D1019" s="4"/>
      <c r="E1019" s="4"/>
      <c r="F1019" s="4"/>
    </row>
    <row r="1020" spans="1:6" ht="15.75" x14ac:dyDescent="0.3">
      <c r="A1020" s="4"/>
      <c r="B1020" s="4"/>
      <c r="C1020" s="4"/>
      <c r="D1020" s="4"/>
      <c r="E1020" s="4"/>
      <c r="F1020" s="4"/>
    </row>
    <row r="1021" spans="1:6" ht="15.75" x14ac:dyDescent="0.3">
      <c r="A1021" s="4"/>
      <c r="B1021" s="4"/>
      <c r="C1021" s="4"/>
      <c r="D1021" s="4"/>
      <c r="E1021" s="4"/>
      <c r="F1021" s="4"/>
    </row>
    <row r="1022" spans="1:6" ht="15.75" x14ac:dyDescent="0.3">
      <c r="A1022" s="4"/>
      <c r="B1022" s="4"/>
      <c r="C1022" s="4"/>
      <c r="D1022" s="4"/>
      <c r="E1022" s="4"/>
      <c r="F1022" s="4"/>
    </row>
    <row r="1023" spans="1:6" ht="15.75" x14ac:dyDescent="0.3">
      <c r="A1023" s="4"/>
      <c r="B1023" s="4"/>
      <c r="C1023" s="4"/>
      <c r="D1023" s="4"/>
      <c r="E1023" s="4"/>
      <c r="F1023" s="4"/>
    </row>
    <row r="1024" spans="1:6" ht="15.75" x14ac:dyDescent="0.3">
      <c r="A1024" s="4"/>
      <c r="B1024" s="4"/>
      <c r="C1024" s="4"/>
      <c r="D1024" s="4"/>
      <c r="E1024" s="4"/>
      <c r="F1024" s="4"/>
    </row>
    <row r="1025" spans="1:6" ht="15.75" x14ac:dyDescent="0.3">
      <c r="A1025" s="4"/>
      <c r="B1025" s="4"/>
      <c r="C1025" s="4"/>
      <c r="D1025" s="4"/>
      <c r="E1025" s="4"/>
      <c r="F1025" s="4"/>
    </row>
    <row r="1026" spans="1:6" ht="15.75" x14ac:dyDescent="0.3">
      <c r="A1026" s="4"/>
      <c r="B1026" s="4"/>
      <c r="C1026" s="4"/>
      <c r="D1026" s="4"/>
      <c r="E1026" s="4"/>
      <c r="F1026" s="4"/>
    </row>
    <row r="1027" spans="1:6" ht="15.75" x14ac:dyDescent="0.3">
      <c r="A1027" s="4"/>
      <c r="B1027" s="4"/>
      <c r="C1027" s="4"/>
      <c r="D1027" s="4"/>
      <c r="E1027" s="4"/>
      <c r="F1027" s="4"/>
    </row>
    <row r="1028" spans="1:6" ht="15.75" x14ac:dyDescent="0.3">
      <c r="A1028" s="4"/>
      <c r="B1028" s="4"/>
      <c r="C1028" s="4"/>
      <c r="D1028" s="4"/>
      <c r="E1028" s="4"/>
      <c r="F1028" s="4"/>
    </row>
    <row r="1029" spans="1:6" ht="15.75" x14ac:dyDescent="0.3">
      <c r="A1029" s="4"/>
      <c r="B1029" s="4"/>
      <c r="C1029" s="4"/>
      <c r="D1029" s="4"/>
      <c r="E1029" s="4"/>
      <c r="F1029" s="4"/>
    </row>
    <row r="1030" spans="1:6" ht="15.75" x14ac:dyDescent="0.3">
      <c r="A1030" s="4"/>
      <c r="B1030" s="4"/>
      <c r="C1030" s="4"/>
      <c r="D1030" s="4"/>
      <c r="E1030" s="4"/>
      <c r="F1030" s="4"/>
    </row>
    <row r="1031" spans="1:6" ht="15.75" x14ac:dyDescent="0.3">
      <c r="A1031" s="4"/>
      <c r="B1031" s="4"/>
      <c r="C1031" s="4"/>
      <c r="D1031" s="4"/>
      <c r="E1031" s="4"/>
      <c r="F1031" s="4"/>
    </row>
    <row r="1032" spans="1:6" ht="15.75" x14ac:dyDescent="0.3">
      <c r="A1032" s="4"/>
      <c r="B1032" s="4"/>
      <c r="C1032" s="4"/>
      <c r="D1032" s="4"/>
      <c r="E1032" s="4"/>
      <c r="F1032" s="4"/>
    </row>
    <row r="1033" spans="1:6" ht="15.75" x14ac:dyDescent="0.3">
      <c r="A1033" s="4"/>
      <c r="B1033" s="4"/>
      <c r="C1033" s="4"/>
      <c r="D1033" s="4"/>
      <c r="E1033" s="4"/>
      <c r="F1033" s="4"/>
    </row>
    <row r="1034" spans="1:6" ht="15.75" x14ac:dyDescent="0.3">
      <c r="A1034" s="4"/>
      <c r="B1034" s="4"/>
      <c r="C1034" s="4"/>
      <c r="D1034" s="4"/>
      <c r="E1034" s="4"/>
      <c r="F1034" s="4"/>
    </row>
    <row r="1035" spans="1:6" ht="15.75" x14ac:dyDescent="0.3">
      <c r="A1035" s="4"/>
      <c r="B1035" s="4"/>
      <c r="C1035" s="4"/>
      <c r="D1035" s="4"/>
      <c r="E1035" s="4"/>
      <c r="F1035" s="4"/>
    </row>
    <row r="1036" spans="1:6" ht="15.75" x14ac:dyDescent="0.3">
      <c r="A1036" s="4"/>
      <c r="B1036" s="4"/>
      <c r="C1036" s="4"/>
      <c r="D1036" s="4"/>
      <c r="E1036" s="4"/>
      <c r="F1036" s="4"/>
    </row>
    <row r="1037" spans="1:6" ht="15.75" x14ac:dyDescent="0.3">
      <c r="A1037" s="4"/>
      <c r="B1037" s="4"/>
      <c r="C1037" s="4"/>
      <c r="D1037" s="4"/>
      <c r="E1037" s="4"/>
      <c r="F1037" s="4"/>
    </row>
    <row r="1038" spans="1:6" ht="15.75" x14ac:dyDescent="0.3">
      <c r="A1038" s="4"/>
      <c r="B1038" s="4"/>
      <c r="C1038" s="4"/>
      <c r="D1038" s="4"/>
      <c r="E1038" s="4"/>
      <c r="F1038" s="4"/>
    </row>
    <row r="1039" spans="1:6" ht="15.75" x14ac:dyDescent="0.3">
      <c r="A1039" s="4"/>
      <c r="B1039" s="4"/>
      <c r="C1039" s="4"/>
      <c r="D1039" s="4"/>
      <c r="E1039" s="4"/>
      <c r="F1039" s="4"/>
    </row>
    <row r="1040" spans="1:6" ht="15.75" x14ac:dyDescent="0.3">
      <c r="A1040" s="4"/>
      <c r="B1040" s="4"/>
      <c r="C1040" s="4"/>
      <c r="D1040" s="4"/>
      <c r="E1040" s="4"/>
      <c r="F1040" s="4"/>
    </row>
    <row r="1041" spans="1:6" ht="15.75" x14ac:dyDescent="0.3">
      <c r="A1041" s="4"/>
      <c r="B1041" s="4"/>
      <c r="C1041" s="4"/>
      <c r="D1041" s="4"/>
      <c r="E1041" s="4"/>
      <c r="F1041" s="4"/>
    </row>
    <row r="1042" spans="1:6" ht="15.75" x14ac:dyDescent="0.3">
      <c r="A1042" s="4"/>
      <c r="B1042" s="4"/>
      <c r="C1042" s="4"/>
      <c r="D1042" s="4"/>
      <c r="E1042" s="4"/>
      <c r="F1042" s="4"/>
    </row>
    <row r="1043" spans="1:6" ht="15.75" x14ac:dyDescent="0.3">
      <c r="A1043" s="4"/>
      <c r="B1043" s="4"/>
      <c r="C1043" s="4"/>
      <c r="D1043" s="4"/>
      <c r="E1043" s="4"/>
      <c r="F1043" s="4"/>
    </row>
    <row r="1044" spans="1:6" ht="15.75" x14ac:dyDescent="0.3">
      <c r="A1044" s="4"/>
      <c r="B1044" s="4"/>
      <c r="C1044" s="4"/>
      <c r="D1044" s="4"/>
      <c r="E1044" s="4"/>
      <c r="F1044" s="4"/>
    </row>
    <row r="1045" spans="1:6" ht="15.75" x14ac:dyDescent="0.3">
      <c r="A1045" s="4"/>
      <c r="B1045" s="4"/>
      <c r="C1045" s="4"/>
      <c r="D1045" s="4"/>
      <c r="E1045" s="4"/>
      <c r="F1045" s="4"/>
    </row>
    <row r="1046" spans="1:6" ht="15.75" x14ac:dyDescent="0.3">
      <c r="A1046" s="4"/>
      <c r="B1046" s="4"/>
      <c r="C1046" s="4"/>
      <c r="D1046" s="4"/>
      <c r="E1046" s="4"/>
      <c r="F1046" s="4"/>
    </row>
    <row r="1047" spans="1:6" ht="15.75" x14ac:dyDescent="0.3">
      <c r="A1047" s="4"/>
      <c r="B1047" s="4"/>
      <c r="C1047" s="4"/>
      <c r="D1047" s="4"/>
      <c r="E1047" s="4"/>
      <c r="F1047" s="4"/>
    </row>
    <row r="1048" spans="1:6" ht="15.75" x14ac:dyDescent="0.3">
      <c r="A1048" s="4"/>
      <c r="B1048" s="4"/>
      <c r="C1048" s="4"/>
      <c r="D1048" s="4"/>
      <c r="E1048" s="4"/>
      <c r="F1048" s="4"/>
    </row>
    <row r="1049" spans="1:6" ht="15.75" x14ac:dyDescent="0.3">
      <c r="A1049" s="4"/>
      <c r="B1049" s="4"/>
      <c r="C1049" s="4"/>
      <c r="D1049" s="4"/>
      <c r="E1049" s="4"/>
      <c r="F1049" s="4"/>
    </row>
    <row r="1050" spans="1:6" ht="15.75" x14ac:dyDescent="0.3">
      <c r="A1050" s="4"/>
      <c r="B1050" s="4"/>
      <c r="C1050" s="4"/>
      <c r="D1050" s="4"/>
      <c r="E1050" s="4"/>
      <c r="F1050" s="4"/>
    </row>
    <row r="1051" spans="1:6" ht="15.75" x14ac:dyDescent="0.3">
      <c r="A1051" s="4"/>
      <c r="B1051" s="4"/>
      <c r="C1051" s="4"/>
      <c r="D1051" s="4"/>
      <c r="E1051" s="4"/>
      <c r="F1051" s="4"/>
    </row>
    <row r="1052" spans="1:6" ht="15.75" x14ac:dyDescent="0.3">
      <c r="A1052" s="4"/>
      <c r="B1052" s="4"/>
      <c r="C1052" s="4"/>
      <c r="D1052" s="4"/>
      <c r="E1052" s="4"/>
      <c r="F1052" s="4"/>
    </row>
    <row r="1053" spans="1:6" ht="15.75" x14ac:dyDescent="0.3">
      <c r="A1053" s="4"/>
      <c r="B1053" s="4"/>
      <c r="C1053" s="4"/>
      <c r="D1053" s="4"/>
      <c r="E1053" s="4"/>
      <c r="F1053" s="4"/>
    </row>
    <row r="1054" spans="1:6" ht="15.75" x14ac:dyDescent="0.3">
      <c r="A1054" s="4"/>
      <c r="B1054" s="4"/>
      <c r="C1054" s="4"/>
      <c r="D1054" s="4"/>
      <c r="E1054" s="4"/>
      <c r="F1054" s="4"/>
    </row>
    <row r="1055" spans="1:6" ht="15.75" x14ac:dyDescent="0.3">
      <c r="A1055" s="4"/>
      <c r="B1055" s="4"/>
      <c r="C1055" s="4"/>
      <c r="D1055" s="4"/>
      <c r="E1055" s="4"/>
      <c r="F1055" s="4"/>
    </row>
    <row r="1056" spans="1:6" ht="15.75" x14ac:dyDescent="0.3">
      <c r="A1056" s="4"/>
      <c r="B1056" s="4"/>
      <c r="C1056" s="4"/>
      <c r="D1056" s="4"/>
      <c r="E1056" s="4"/>
      <c r="F1056" s="4"/>
    </row>
    <row r="1057" spans="1:6" ht="15.75" x14ac:dyDescent="0.3">
      <c r="A1057" s="4"/>
      <c r="B1057" s="4"/>
      <c r="C1057" s="4"/>
      <c r="D1057" s="4"/>
      <c r="E1057" s="4"/>
      <c r="F1057" s="4"/>
    </row>
    <row r="1058" spans="1:6" ht="15.75" x14ac:dyDescent="0.3">
      <c r="A1058" s="4"/>
      <c r="B1058" s="4"/>
      <c r="C1058" s="4"/>
      <c r="D1058" s="4"/>
      <c r="E1058" s="4"/>
      <c r="F1058" s="4"/>
    </row>
    <row r="1059" spans="1:6" ht="15.75" x14ac:dyDescent="0.3">
      <c r="A1059" s="4"/>
      <c r="B1059" s="4"/>
      <c r="C1059" s="4"/>
      <c r="D1059" s="4"/>
      <c r="E1059" s="4"/>
      <c r="F1059" s="4"/>
    </row>
    <row r="1060" spans="1:6" ht="15.75" x14ac:dyDescent="0.3">
      <c r="A1060" s="4"/>
      <c r="B1060" s="4"/>
      <c r="C1060" s="4"/>
      <c r="D1060" s="4"/>
      <c r="E1060" s="4"/>
      <c r="F1060" s="4"/>
    </row>
    <row r="1061" spans="1:6" ht="15.75" x14ac:dyDescent="0.3">
      <c r="A1061" s="4"/>
      <c r="B1061" s="4"/>
      <c r="C1061" s="4"/>
      <c r="D1061" s="4"/>
      <c r="E1061" s="4"/>
      <c r="F1061" s="4"/>
    </row>
    <row r="1062" spans="1:6" ht="15.75" x14ac:dyDescent="0.3">
      <c r="A1062" s="4"/>
      <c r="B1062" s="4"/>
      <c r="C1062" s="4"/>
      <c r="D1062" s="4"/>
      <c r="E1062" s="4"/>
      <c r="F1062" s="4"/>
    </row>
    <row r="1063" spans="1:6" ht="15.75" x14ac:dyDescent="0.3">
      <c r="A1063" s="4"/>
      <c r="B1063" s="4"/>
      <c r="C1063" s="4"/>
      <c r="D1063" s="4"/>
      <c r="E1063" s="4"/>
      <c r="F1063" s="4"/>
    </row>
    <row r="1064" spans="1:6" ht="15.75" x14ac:dyDescent="0.3">
      <c r="A1064" s="4"/>
      <c r="B1064" s="4"/>
      <c r="C1064" s="4"/>
      <c r="D1064" s="4"/>
      <c r="E1064" s="4"/>
      <c r="F1064" s="4"/>
    </row>
    <row r="1065" spans="1:6" ht="15.75" x14ac:dyDescent="0.3">
      <c r="A1065" s="4"/>
      <c r="B1065" s="4"/>
      <c r="C1065" s="4"/>
      <c r="D1065" s="4"/>
      <c r="E1065" s="4"/>
      <c r="F1065" s="4"/>
    </row>
    <row r="1066" spans="1:6" ht="15.75" x14ac:dyDescent="0.3">
      <c r="A1066" s="4"/>
      <c r="B1066" s="4"/>
      <c r="C1066" s="4"/>
      <c r="D1066" s="4"/>
      <c r="E1066" s="4"/>
      <c r="F1066" s="4"/>
    </row>
    <row r="1067" spans="1:6" ht="15.75" x14ac:dyDescent="0.3">
      <c r="A1067" s="4"/>
      <c r="B1067" s="4"/>
      <c r="C1067" s="4"/>
      <c r="D1067" s="4"/>
      <c r="E1067" s="4"/>
      <c r="F1067" s="4"/>
    </row>
    <row r="1068" spans="1:6" ht="15.75" x14ac:dyDescent="0.3">
      <c r="A1068" s="4"/>
      <c r="B1068" s="4"/>
      <c r="C1068" s="4"/>
      <c r="D1068" s="4"/>
      <c r="E1068" s="4"/>
      <c r="F1068" s="4"/>
    </row>
    <row r="1069" spans="1:6" ht="15.75" x14ac:dyDescent="0.3">
      <c r="A1069" s="4"/>
      <c r="B1069" s="4"/>
      <c r="C1069" s="4"/>
      <c r="D1069" s="4"/>
      <c r="E1069" s="4"/>
      <c r="F1069" s="4"/>
    </row>
    <row r="1070" spans="1:6" ht="15.75" x14ac:dyDescent="0.3">
      <c r="A1070" s="4"/>
      <c r="B1070" s="4"/>
      <c r="C1070" s="4"/>
      <c r="D1070" s="4"/>
      <c r="E1070" s="4"/>
      <c r="F1070" s="4"/>
    </row>
    <row r="1071" spans="1:6" ht="15.75" x14ac:dyDescent="0.3">
      <c r="A1071" s="4"/>
      <c r="B1071" s="4"/>
      <c r="C1071" s="4"/>
      <c r="D1071" s="4"/>
      <c r="E1071" s="4"/>
      <c r="F1071" s="4"/>
    </row>
    <row r="1072" spans="1:6" ht="15.75" x14ac:dyDescent="0.3">
      <c r="A1072" s="4"/>
      <c r="B1072" s="4"/>
      <c r="C1072" s="4"/>
      <c r="D1072" s="4"/>
      <c r="E1072" s="4"/>
      <c r="F1072" s="4"/>
    </row>
    <row r="1073" spans="1:6" ht="15.75" x14ac:dyDescent="0.3">
      <c r="A1073" s="4"/>
      <c r="B1073" s="4"/>
      <c r="C1073" s="4"/>
      <c r="D1073" s="4"/>
      <c r="E1073" s="4"/>
      <c r="F1073" s="4"/>
    </row>
    <row r="1074" spans="1:6" ht="15.75" x14ac:dyDescent="0.3">
      <c r="A1074" s="4"/>
      <c r="B1074" s="4"/>
      <c r="C1074" s="4"/>
      <c r="D1074" s="4"/>
      <c r="E1074" s="4"/>
      <c r="F1074" s="4"/>
    </row>
    <row r="1075" spans="1:6" ht="15.75" x14ac:dyDescent="0.3">
      <c r="A1075" s="4"/>
      <c r="B1075" s="4"/>
      <c r="C1075" s="4"/>
      <c r="D1075" s="4"/>
      <c r="E1075" s="4"/>
      <c r="F1075" s="4"/>
    </row>
    <row r="1076" spans="1:6" ht="15.75" x14ac:dyDescent="0.3">
      <c r="A1076" s="4"/>
      <c r="B1076" s="4"/>
      <c r="C1076" s="4"/>
      <c r="D1076" s="4"/>
      <c r="E1076" s="4"/>
      <c r="F1076" s="4"/>
    </row>
    <row r="1077" spans="1:6" ht="15.75" x14ac:dyDescent="0.3">
      <c r="A1077" s="4"/>
      <c r="B1077" s="4"/>
      <c r="C1077" s="4"/>
      <c r="D1077" s="4"/>
      <c r="E1077" s="4"/>
      <c r="F1077" s="4"/>
    </row>
    <row r="1078" spans="1:6" ht="15.75" x14ac:dyDescent="0.3">
      <c r="A1078" s="4"/>
      <c r="B1078" s="4"/>
      <c r="C1078" s="4"/>
      <c r="D1078" s="4"/>
      <c r="E1078" s="4"/>
      <c r="F1078" s="4"/>
    </row>
    <row r="1079" spans="1:6" ht="15.75" x14ac:dyDescent="0.3">
      <c r="A1079" s="4"/>
      <c r="B1079" s="4"/>
      <c r="C1079" s="4"/>
      <c r="D1079" s="4"/>
      <c r="E1079" s="4"/>
      <c r="F1079" s="4"/>
    </row>
    <row r="1080" spans="1:6" ht="15.75" x14ac:dyDescent="0.3">
      <c r="A1080" s="4"/>
      <c r="B1080" s="4"/>
      <c r="C1080" s="4"/>
      <c r="D1080" s="4"/>
      <c r="E1080" s="4"/>
      <c r="F1080" s="4"/>
    </row>
    <row r="1081" spans="1:6" ht="15.75" x14ac:dyDescent="0.3">
      <c r="A1081" s="4"/>
      <c r="B1081" s="4"/>
      <c r="C1081" s="4"/>
      <c r="D1081" s="4"/>
      <c r="E1081" s="4"/>
      <c r="F1081" s="4"/>
    </row>
    <row r="1082" spans="1:6" ht="15.75" x14ac:dyDescent="0.3">
      <c r="A1082" s="4"/>
      <c r="B1082" s="4"/>
      <c r="C1082" s="4"/>
      <c r="D1082" s="4"/>
      <c r="E1082" s="4"/>
      <c r="F1082" s="4"/>
    </row>
    <row r="1083" spans="1:6" ht="15.75" x14ac:dyDescent="0.3">
      <c r="A1083" s="4"/>
      <c r="B1083" s="4"/>
      <c r="C1083" s="4"/>
      <c r="D1083" s="4"/>
      <c r="E1083" s="4"/>
      <c r="F1083" s="4"/>
    </row>
    <row r="1084" spans="1:6" ht="15.75" x14ac:dyDescent="0.3">
      <c r="A1084" s="4"/>
      <c r="B1084" s="4"/>
      <c r="C1084" s="4"/>
      <c r="D1084" s="4"/>
      <c r="E1084" s="4"/>
      <c r="F1084" s="4"/>
    </row>
    <row r="1085" spans="1:6" ht="15.75" x14ac:dyDescent="0.3">
      <c r="A1085" s="4"/>
      <c r="B1085" s="4"/>
      <c r="C1085" s="4"/>
      <c r="D1085" s="4"/>
      <c r="E1085" s="4"/>
      <c r="F1085" s="4"/>
    </row>
    <row r="1086" spans="1:6" ht="15.75" x14ac:dyDescent="0.3">
      <c r="A1086" s="4"/>
      <c r="B1086" s="4"/>
      <c r="C1086" s="4"/>
      <c r="D1086" s="4"/>
      <c r="E1086" s="4"/>
      <c r="F1086" s="4"/>
    </row>
    <row r="1087" spans="1:6" ht="15.75" x14ac:dyDescent="0.3">
      <c r="A1087" s="4"/>
      <c r="B1087" s="4"/>
      <c r="C1087" s="4"/>
      <c r="D1087" s="4"/>
      <c r="E1087" s="4"/>
      <c r="F1087" s="4"/>
    </row>
    <row r="1088" spans="1:6" ht="15.75" x14ac:dyDescent="0.3">
      <c r="A1088" s="4"/>
      <c r="B1088" s="4"/>
      <c r="C1088" s="4"/>
      <c r="D1088" s="4"/>
      <c r="E1088" s="4"/>
      <c r="F1088" s="4"/>
    </row>
    <row r="1089" spans="1:6" ht="15.75" x14ac:dyDescent="0.3">
      <c r="A1089" s="4"/>
      <c r="B1089" s="4"/>
      <c r="C1089" s="4"/>
      <c r="D1089" s="4"/>
      <c r="E1089" s="4"/>
      <c r="F1089" s="4"/>
    </row>
    <row r="1090" spans="1:6" ht="15.75" x14ac:dyDescent="0.3">
      <c r="A1090" s="4"/>
      <c r="B1090" s="4"/>
      <c r="C1090" s="4"/>
      <c r="D1090" s="4"/>
      <c r="E1090" s="4"/>
      <c r="F1090" s="4"/>
    </row>
    <row r="1091" spans="1:6" ht="15.75" x14ac:dyDescent="0.3">
      <c r="A1091" s="4"/>
      <c r="B1091" s="4"/>
      <c r="C1091" s="4"/>
      <c r="D1091" s="4"/>
      <c r="E1091" s="4"/>
      <c r="F1091" s="4"/>
    </row>
    <row r="1092" spans="1:6" ht="15.75" x14ac:dyDescent="0.3">
      <c r="A1092" s="4"/>
      <c r="B1092" s="4"/>
      <c r="C1092" s="4"/>
      <c r="D1092" s="4"/>
      <c r="E1092" s="4"/>
      <c r="F1092" s="4"/>
    </row>
    <row r="1093" spans="1:6" ht="15.75" x14ac:dyDescent="0.3">
      <c r="A1093" s="4"/>
      <c r="B1093" s="4"/>
      <c r="C1093" s="4"/>
      <c r="D1093" s="4"/>
      <c r="E1093" s="4"/>
      <c r="F1093" s="4"/>
    </row>
    <row r="1094" spans="1:6" ht="15.75" x14ac:dyDescent="0.3">
      <c r="A1094" s="4"/>
      <c r="B1094" s="4"/>
      <c r="C1094" s="4"/>
      <c r="D1094" s="4"/>
      <c r="E1094" s="4"/>
      <c r="F1094" s="4"/>
    </row>
    <row r="1095" spans="1:6" ht="15.75" x14ac:dyDescent="0.3">
      <c r="A1095" s="4"/>
      <c r="B1095" s="4"/>
      <c r="C1095" s="4"/>
      <c r="D1095" s="4"/>
      <c r="E1095" s="4"/>
      <c r="F1095" s="4"/>
    </row>
    <row r="1096" spans="1:6" ht="15.75" x14ac:dyDescent="0.3">
      <c r="A1096" s="4"/>
      <c r="B1096" s="4"/>
      <c r="C1096" s="4"/>
      <c r="D1096" s="4"/>
      <c r="E1096" s="4"/>
      <c r="F1096" s="4"/>
    </row>
    <row r="1097" spans="1:6" ht="15.75" x14ac:dyDescent="0.3">
      <c r="A1097" s="4"/>
      <c r="B1097" s="4"/>
      <c r="C1097" s="4"/>
      <c r="D1097" s="4"/>
      <c r="E1097" s="4"/>
      <c r="F1097" s="4"/>
    </row>
    <row r="1098" spans="1:6" ht="15.75" x14ac:dyDescent="0.3">
      <c r="A1098" s="4"/>
      <c r="B1098" s="4"/>
      <c r="C1098" s="4"/>
      <c r="D1098" s="4"/>
      <c r="E1098" s="4"/>
      <c r="F1098" s="4"/>
    </row>
    <row r="1099" spans="1:6" ht="15.75" x14ac:dyDescent="0.3">
      <c r="A1099" s="4"/>
      <c r="B1099" s="4"/>
      <c r="C1099" s="4"/>
      <c r="D1099" s="4"/>
      <c r="E1099" s="4"/>
      <c r="F1099" s="4"/>
    </row>
    <row r="1100" spans="1:6" ht="15.75" x14ac:dyDescent="0.3">
      <c r="A1100" s="4"/>
      <c r="B1100" s="4"/>
      <c r="C1100" s="4"/>
      <c r="D1100" s="4"/>
      <c r="E1100" s="4"/>
      <c r="F1100" s="4"/>
    </row>
    <row r="1101" spans="1:6" ht="15.75" x14ac:dyDescent="0.3">
      <c r="A1101" s="4"/>
      <c r="B1101" s="4"/>
      <c r="C1101" s="4"/>
      <c r="D1101" s="4"/>
      <c r="E1101" s="4"/>
      <c r="F1101" s="4"/>
    </row>
    <row r="1102" spans="1:6" ht="15.75" x14ac:dyDescent="0.3">
      <c r="A1102" s="4"/>
      <c r="B1102" s="4"/>
      <c r="C1102" s="4"/>
      <c r="D1102" s="4"/>
      <c r="E1102" s="4"/>
      <c r="F1102" s="4"/>
    </row>
    <row r="1103" spans="1:6" ht="15.75" x14ac:dyDescent="0.3">
      <c r="A1103" s="4"/>
      <c r="B1103" s="4"/>
      <c r="C1103" s="4"/>
      <c r="D1103" s="4"/>
      <c r="E1103" s="4"/>
      <c r="F1103" s="4"/>
    </row>
    <row r="1104" spans="1:6" ht="15.75" x14ac:dyDescent="0.3">
      <c r="A1104" s="4"/>
      <c r="B1104" s="4"/>
      <c r="C1104" s="4"/>
      <c r="D1104" s="4"/>
      <c r="E1104" s="4"/>
      <c r="F1104" s="4"/>
    </row>
    <row r="1105" spans="1:6" ht="15.75" x14ac:dyDescent="0.3">
      <c r="A1105" s="4"/>
      <c r="B1105" s="4"/>
      <c r="C1105" s="4"/>
      <c r="D1105" s="4"/>
      <c r="E1105" s="4"/>
      <c r="F1105" s="4"/>
    </row>
    <row r="1106" spans="1:6" ht="15.75" x14ac:dyDescent="0.3">
      <c r="A1106" s="4"/>
      <c r="B1106" s="4"/>
      <c r="C1106" s="4"/>
      <c r="D1106" s="4"/>
      <c r="E1106" s="4"/>
      <c r="F1106" s="4"/>
    </row>
    <row r="1107" spans="1:6" ht="15.75" x14ac:dyDescent="0.3">
      <c r="A1107" s="4"/>
      <c r="B1107" s="4"/>
      <c r="C1107" s="4"/>
      <c r="D1107" s="4"/>
      <c r="E1107" s="4"/>
      <c r="F1107" s="4"/>
    </row>
    <row r="1108" spans="1:6" ht="15.75" x14ac:dyDescent="0.3">
      <c r="A1108" s="4"/>
      <c r="B1108" s="4"/>
      <c r="C1108" s="4"/>
      <c r="D1108" s="4"/>
      <c r="E1108" s="4"/>
      <c r="F1108" s="4"/>
    </row>
    <row r="1109" spans="1:6" ht="15.75" x14ac:dyDescent="0.3">
      <c r="A1109" s="4"/>
      <c r="B1109" s="4"/>
      <c r="C1109" s="4"/>
      <c r="D1109" s="4"/>
      <c r="E1109" s="4"/>
      <c r="F1109" s="4"/>
    </row>
    <row r="1110" spans="1:6" ht="15.75" x14ac:dyDescent="0.3">
      <c r="A1110" s="4"/>
      <c r="B1110" s="4"/>
      <c r="C1110" s="4"/>
      <c r="D1110" s="4"/>
      <c r="E1110" s="4"/>
      <c r="F1110" s="4"/>
    </row>
    <row r="1111" spans="1:6" ht="15.75" x14ac:dyDescent="0.3">
      <c r="A1111" s="4"/>
      <c r="B1111" s="4"/>
      <c r="C1111" s="4"/>
      <c r="D1111" s="4"/>
      <c r="E1111" s="4"/>
      <c r="F1111" s="4"/>
    </row>
    <row r="1112" spans="1:6" ht="15.75" x14ac:dyDescent="0.3">
      <c r="A1112" s="4"/>
      <c r="B1112" s="4"/>
      <c r="C1112" s="4"/>
      <c r="D1112" s="4"/>
      <c r="E1112" s="4"/>
      <c r="F1112" s="4"/>
    </row>
    <row r="1113" spans="1:6" ht="15.75" x14ac:dyDescent="0.3">
      <c r="A1113" s="4"/>
      <c r="B1113" s="4"/>
      <c r="C1113" s="4"/>
      <c r="D1113" s="4"/>
      <c r="E1113" s="4"/>
      <c r="F1113" s="4"/>
    </row>
    <row r="1114" spans="1:6" ht="15.75" x14ac:dyDescent="0.3">
      <c r="A1114" s="4"/>
      <c r="B1114" s="4"/>
      <c r="C1114" s="4"/>
      <c r="D1114" s="4"/>
      <c r="E1114" s="4"/>
      <c r="F1114" s="4"/>
    </row>
    <row r="1115" spans="1:6" ht="15.75" x14ac:dyDescent="0.3">
      <c r="A1115" s="4"/>
      <c r="B1115" s="4"/>
      <c r="C1115" s="4"/>
      <c r="D1115" s="4"/>
      <c r="E1115" s="4"/>
      <c r="F1115" s="4"/>
    </row>
    <row r="1116" spans="1:6" ht="15.75" x14ac:dyDescent="0.3">
      <c r="A1116" s="4"/>
      <c r="B1116" s="4"/>
      <c r="C1116" s="4"/>
      <c r="D1116" s="4"/>
      <c r="E1116" s="4"/>
      <c r="F1116" s="4"/>
    </row>
    <row r="1117" spans="1:6" ht="15.75" x14ac:dyDescent="0.3">
      <c r="A1117" s="4"/>
      <c r="B1117" s="4"/>
      <c r="C1117" s="4"/>
      <c r="D1117" s="4"/>
      <c r="E1117" s="4"/>
      <c r="F1117" s="4"/>
    </row>
    <row r="1118" spans="1:6" ht="15.75" x14ac:dyDescent="0.3">
      <c r="A1118" s="4"/>
      <c r="B1118" s="4"/>
      <c r="C1118" s="4"/>
      <c r="D1118" s="4"/>
      <c r="E1118" s="4"/>
      <c r="F1118" s="4"/>
    </row>
    <row r="1119" spans="1:6" ht="15.75" x14ac:dyDescent="0.3">
      <c r="A1119" s="4"/>
      <c r="B1119" s="4"/>
      <c r="C1119" s="4"/>
      <c r="D1119" s="4"/>
      <c r="E1119" s="4"/>
      <c r="F1119" s="4"/>
    </row>
    <row r="1120" spans="1:6" ht="15.75" x14ac:dyDescent="0.3">
      <c r="A1120" s="4"/>
      <c r="B1120" s="4"/>
      <c r="C1120" s="4"/>
      <c r="D1120" s="4"/>
      <c r="E1120" s="4"/>
      <c r="F1120" s="4"/>
    </row>
    <row r="1121" spans="1:6" ht="15.75" x14ac:dyDescent="0.3">
      <c r="A1121" s="4"/>
      <c r="B1121" s="4"/>
      <c r="C1121" s="4"/>
      <c r="D1121" s="4"/>
      <c r="E1121" s="4"/>
      <c r="F1121" s="4"/>
    </row>
    <row r="1122" spans="1:6" ht="15.75" x14ac:dyDescent="0.3">
      <c r="A1122" s="4"/>
      <c r="B1122" s="4"/>
      <c r="C1122" s="4"/>
      <c r="D1122" s="4"/>
      <c r="E1122" s="4"/>
      <c r="F1122" s="4"/>
    </row>
    <row r="1123" spans="1:6" ht="15.75" x14ac:dyDescent="0.3">
      <c r="A1123" s="4"/>
      <c r="B1123" s="4"/>
      <c r="C1123" s="4"/>
      <c r="D1123" s="4"/>
      <c r="E1123" s="4"/>
      <c r="F1123" s="4"/>
    </row>
    <row r="1124" spans="1:6" ht="15.75" x14ac:dyDescent="0.3">
      <c r="A1124" s="4"/>
      <c r="B1124" s="4"/>
      <c r="C1124" s="4"/>
      <c r="D1124" s="4"/>
      <c r="E1124" s="4"/>
      <c r="F1124" s="4"/>
    </row>
    <row r="1125" spans="1:6" ht="15.75" x14ac:dyDescent="0.3">
      <c r="A1125" s="4"/>
      <c r="B1125" s="4"/>
      <c r="C1125" s="4"/>
      <c r="D1125" s="4"/>
      <c r="E1125" s="4"/>
      <c r="F1125" s="4"/>
    </row>
    <row r="1126" spans="1:6" ht="15.75" x14ac:dyDescent="0.3">
      <c r="A1126" s="4"/>
      <c r="B1126" s="4"/>
      <c r="C1126" s="4"/>
      <c r="D1126" s="4"/>
      <c r="E1126" s="4"/>
      <c r="F1126" s="4"/>
    </row>
    <row r="1127" spans="1:6" ht="15.75" x14ac:dyDescent="0.3">
      <c r="A1127" s="4"/>
      <c r="B1127" s="4"/>
      <c r="C1127" s="4"/>
      <c r="D1127" s="4"/>
      <c r="E1127" s="4"/>
      <c r="F1127" s="4"/>
    </row>
    <row r="1128" spans="1:6" ht="15.75" x14ac:dyDescent="0.3">
      <c r="A1128" s="4"/>
      <c r="B1128" s="4"/>
      <c r="C1128" s="4"/>
      <c r="D1128" s="4"/>
      <c r="E1128" s="4"/>
      <c r="F1128" s="4"/>
    </row>
    <row r="1129" spans="1:6" ht="15.75" x14ac:dyDescent="0.3">
      <c r="A1129" s="4"/>
      <c r="B1129" s="4"/>
      <c r="C1129" s="4"/>
      <c r="D1129" s="4"/>
      <c r="E1129" s="4"/>
      <c r="F1129" s="4"/>
    </row>
    <row r="1130" spans="1:6" ht="15.75" x14ac:dyDescent="0.3">
      <c r="A1130" s="4"/>
      <c r="B1130" s="4"/>
      <c r="C1130" s="4"/>
      <c r="D1130" s="4"/>
      <c r="E1130" s="4"/>
      <c r="F1130" s="4"/>
    </row>
    <row r="1131" spans="1:6" ht="15.75" x14ac:dyDescent="0.3">
      <c r="A1131" s="4"/>
      <c r="B1131" s="4"/>
      <c r="C1131" s="4"/>
      <c r="D1131" s="4"/>
      <c r="E1131" s="4"/>
      <c r="F1131" s="4"/>
    </row>
    <row r="1132" spans="1:6" ht="15.75" x14ac:dyDescent="0.3">
      <c r="A1132" s="4"/>
      <c r="B1132" s="4"/>
      <c r="C1132" s="4"/>
      <c r="D1132" s="4"/>
      <c r="E1132" s="4"/>
      <c r="F1132" s="4"/>
    </row>
    <row r="1133" spans="1:6" ht="15.75" x14ac:dyDescent="0.3">
      <c r="A1133" s="4"/>
      <c r="B1133" s="4"/>
      <c r="C1133" s="4"/>
      <c r="D1133" s="4"/>
      <c r="E1133" s="4"/>
      <c r="F1133" s="4"/>
    </row>
    <row r="1134" spans="1:6" ht="15.75" x14ac:dyDescent="0.3">
      <c r="A1134" s="4"/>
      <c r="B1134" s="4"/>
      <c r="C1134" s="4"/>
      <c r="D1134" s="4"/>
      <c r="E1134" s="4"/>
      <c r="F1134" s="4"/>
    </row>
    <row r="1135" spans="1:6" ht="15.75" x14ac:dyDescent="0.3">
      <c r="A1135" s="4"/>
      <c r="B1135" s="4"/>
      <c r="C1135" s="4"/>
      <c r="D1135" s="4"/>
      <c r="E1135" s="4"/>
      <c r="F1135" s="4"/>
    </row>
    <row r="1136" spans="1:6" ht="15.75" x14ac:dyDescent="0.3">
      <c r="A1136" s="4"/>
      <c r="B1136" s="4"/>
      <c r="C1136" s="4"/>
      <c r="D1136" s="4"/>
      <c r="E1136" s="4"/>
      <c r="F1136" s="4"/>
    </row>
    <row r="1137" spans="1:6" ht="15.75" x14ac:dyDescent="0.3">
      <c r="A1137" s="4"/>
      <c r="B1137" s="4"/>
      <c r="C1137" s="4"/>
      <c r="D1137" s="4"/>
      <c r="E1137" s="4"/>
      <c r="F1137" s="4"/>
    </row>
    <row r="1138" spans="1:6" ht="15.75" x14ac:dyDescent="0.3">
      <c r="A1138" s="4"/>
      <c r="B1138" s="4"/>
      <c r="C1138" s="4"/>
      <c r="D1138" s="4"/>
      <c r="E1138" s="4"/>
      <c r="F1138" s="4"/>
    </row>
    <row r="1139" spans="1:6" ht="15.75" x14ac:dyDescent="0.3">
      <c r="A1139" s="4"/>
      <c r="B1139" s="4"/>
      <c r="C1139" s="4"/>
      <c r="D1139" s="4"/>
      <c r="E1139" s="4"/>
      <c r="F1139" s="4"/>
    </row>
    <row r="1140" spans="1:6" ht="15.75" x14ac:dyDescent="0.3">
      <c r="A1140" s="4"/>
      <c r="B1140" s="4"/>
      <c r="C1140" s="4"/>
      <c r="D1140" s="4"/>
      <c r="E1140" s="4"/>
      <c r="F1140" s="4"/>
    </row>
    <row r="1141" spans="1:6" ht="15.75" x14ac:dyDescent="0.3">
      <c r="A1141" s="4"/>
      <c r="B1141" s="4"/>
      <c r="C1141" s="4"/>
      <c r="D1141" s="4"/>
      <c r="E1141" s="4"/>
      <c r="F1141" s="4"/>
    </row>
    <row r="1142" spans="1:6" ht="15.75" x14ac:dyDescent="0.3">
      <c r="A1142" s="4"/>
      <c r="B1142" s="4"/>
      <c r="C1142" s="4"/>
      <c r="D1142" s="4"/>
      <c r="E1142" s="4"/>
      <c r="F1142" s="4"/>
    </row>
    <row r="1143" spans="1:6" ht="15.75" x14ac:dyDescent="0.3">
      <c r="A1143" s="4"/>
      <c r="B1143" s="4"/>
      <c r="C1143" s="4"/>
      <c r="D1143" s="4"/>
      <c r="E1143" s="4"/>
      <c r="F1143" s="4"/>
    </row>
    <row r="1144" spans="1:6" ht="15.75" x14ac:dyDescent="0.3">
      <c r="A1144" s="4"/>
      <c r="B1144" s="4"/>
      <c r="C1144" s="4"/>
      <c r="D1144" s="4"/>
      <c r="E1144" s="4"/>
      <c r="F1144" s="4"/>
    </row>
    <row r="1145" spans="1:6" ht="15.75" x14ac:dyDescent="0.3">
      <c r="A1145" s="4"/>
      <c r="B1145" s="4"/>
      <c r="C1145" s="4"/>
      <c r="D1145" s="4"/>
      <c r="E1145" s="4"/>
      <c r="F1145" s="4"/>
    </row>
    <row r="1146" spans="1:6" ht="15.75" x14ac:dyDescent="0.3">
      <c r="A1146" s="4"/>
      <c r="B1146" s="4"/>
      <c r="C1146" s="4"/>
      <c r="D1146" s="4"/>
      <c r="E1146" s="4"/>
      <c r="F1146" s="4"/>
    </row>
    <row r="1147" spans="1:6" ht="15.75" x14ac:dyDescent="0.3">
      <c r="A1147" s="4"/>
      <c r="B1147" s="4"/>
      <c r="C1147" s="4"/>
      <c r="D1147" s="4"/>
      <c r="E1147" s="4"/>
      <c r="F1147" s="4"/>
    </row>
    <row r="1148" spans="1:6" ht="15.75" x14ac:dyDescent="0.3">
      <c r="A1148" s="4"/>
      <c r="B1148" s="4"/>
      <c r="C1148" s="4"/>
      <c r="D1148" s="4"/>
      <c r="E1148" s="4"/>
      <c r="F1148" s="4"/>
    </row>
    <row r="1149" spans="1:6" ht="15.75" x14ac:dyDescent="0.3">
      <c r="A1149" s="4"/>
      <c r="B1149" s="4"/>
      <c r="C1149" s="4"/>
      <c r="D1149" s="4"/>
      <c r="E1149" s="4"/>
      <c r="F1149" s="4"/>
    </row>
    <row r="1150" spans="1:6" ht="15.75" x14ac:dyDescent="0.3">
      <c r="A1150" s="4"/>
      <c r="B1150" s="4"/>
      <c r="C1150" s="4"/>
      <c r="D1150" s="4"/>
      <c r="E1150" s="4"/>
      <c r="F1150" s="4"/>
    </row>
    <row r="1151" spans="1:6" ht="15.75" x14ac:dyDescent="0.3">
      <c r="A1151" s="4"/>
      <c r="B1151" s="4"/>
      <c r="C1151" s="4"/>
      <c r="D1151" s="4"/>
      <c r="E1151" s="4"/>
      <c r="F1151" s="4"/>
    </row>
    <row r="1152" spans="1:6" ht="15.75" x14ac:dyDescent="0.3">
      <c r="A1152" s="4"/>
      <c r="B1152" s="4"/>
      <c r="C1152" s="4"/>
      <c r="D1152" s="4"/>
      <c r="E1152" s="4"/>
      <c r="F1152" s="4"/>
    </row>
    <row r="1153" spans="1:6" ht="15.75" x14ac:dyDescent="0.3">
      <c r="A1153" s="4"/>
      <c r="B1153" s="4"/>
      <c r="C1153" s="4"/>
      <c r="D1153" s="4"/>
      <c r="E1153" s="4"/>
      <c r="F1153" s="4"/>
    </row>
    <row r="1154" spans="1:6" ht="15.75" x14ac:dyDescent="0.3">
      <c r="A1154" s="4"/>
      <c r="B1154" s="4"/>
      <c r="C1154" s="4"/>
      <c r="D1154" s="4"/>
      <c r="E1154" s="4"/>
      <c r="F1154" s="4"/>
    </row>
    <row r="1155" spans="1:6" ht="15.75" x14ac:dyDescent="0.3">
      <c r="A1155" s="4"/>
      <c r="B1155" s="4"/>
      <c r="C1155" s="4"/>
      <c r="D1155" s="4"/>
      <c r="E1155" s="4"/>
      <c r="F1155" s="4"/>
    </row>
    <row r="1156" spans="1:6" ht="15.75" x14ac:dyDescent="0.3">
      <c r="A1156" s="4"/>
      <c r="B1156" s="4"/>
      <c r="C1156" s="4"/>
      <c r="D1156" s="4"/>
      <c r="E1156" s="4"/>
      <c r="F1156" s="4"/>
    </row>
    <row r="1157" spans="1:6" ht="15.75" x14ac:dyDescent="0.3">
      <c r="A1157" s="4"/>
      <c r="B1157" s="4"/>
      <c r="C1157" s="4"/>
      <c r="D1157" s="4"/>
      <c r="E1157" s="4"/>
      <c r="F1157" s="4"/>
    </row>
    <row r="1158" spans="1:6" ht="15.75" x14ac:dyDescent="0.3">
      <c r="A1158" s="4"/>
      <c r="B1158" s="4"/>
      <c r="C1158" s="4"/>
      <c r="D1158" s="4"/>
      <c r="E1158" s="4"/>
      <c r="F1158" s="4"/>
    </row>
    <row r="1159" spans="1:6" ht="15.75" x14ac:dyDescent="0.3">
      <c r="A1159" s="4"/>
      <c r="B1159" s="4"/>
      <c r="C1159" s="4"/>
      <c r="D1159" s="4"/>
      <c r="E1159" s="4"/>
      <c r="F1159" s="4"/>
    </row>
    <row r="1160" spans="1:6" ht="15.75" x14ac:dyDescent="0.3">
      <c r="A1160" s="4"/>
      <c r="B1160" s="4"/>
      <c r="C1160" s="4"/>
      <c r="D1160" s="4"/>
      <c r="E1160" s="4"/>
      <c r="F1160" s="4"/>
    </row>
    <row r="1161" spans="1:6" ht="15.75" x14ac:dyDescent="0.3">
      <c r="A1161" s="4"/>
      <c r="B1161" s="4"/>
      <c r="C1161" s="4"/>
      <c r="D1161" s="4"/>
      <c r="E1161" s="4"/>
      <c r="F1161" s="4"/>
    </row>
    <row r="1162" spans="1:6" ht="15.75" x14ac:dyDescent="0.3">
      <c r="A1162" s="4"/>
      <c r="B1162" s="4"/>
      <c r="C1162" s="4"/>
      <c r="D1162" s="4"/>
      <c r="E1162" s="4"/>
      <c r="F1162" s="4"/>
    </row>
    <row r="1163" spans="1:6" ht="15.75" x14ac:dyDescent="0.3">
      <c r="A1163" s="4"/>
      <c r="B1163" s="4"/>
      <c r="C1163" s="4"/>
      <c r="D1163" s="4"/>
      <c r="E1163" s="4"/>
      <c r="F1163" s="4"/>
    </row>
    <row r="1164" spans="1:6" ht="15.75" x14ac:dyDescent="0.3">
      <c r="A1164" s="4"/>
      <c r="B1164" s="4"/>
      <c r="C1164" s="4"/>
      <c r="D1164" s="4"/>
      <c r="E1164" s="4"/>
      <c r="F1164" s="4"/>
    </row>
    <row r="1165" spans="1:6" ht="15.75" x14ac:dyDescent="0.3">
      <c r="A1165" s="4"/>
      <c r="B1165" s="4"/>
      <c r="C1165" s="4"/>
      <c r="D1165" s="4"/>
      <c r="E1165" s="4"/>
      <c r="F1165" s="4"/>
    </row>
    <row r="1166" spans="1:6" ht="15.75" x14ac:dyDescent="0.3">
      <c r="A1166" s="4"/>
      <c r="B1166" s="4"/>
      <c r="C1166" s="4"/>
      <c r="D1166" s="4"/>
      <c r="E1166" s="4"/>
      <c r="F1166" s="4"/>
    </row>
    <row r="1167" spans="1:6" ht="15.75" x14ac:dyDescent="0.3">
      <c r="A1167" s="4"/>
      <c r="B1167" s="4"/>
      <c r="C1167" s="4"/>
      <c r="D1167" s="4"/>
      <c r="E1167" s="4"/>
      <c r="F1167" s="4"/>
    </row>
    <row r="1168" spans="1:6" ht="15.75" x14ac:dyDescent="0.3">
      <c r="A1168" s="4"/>
      <c r="B1168" s="4"/>
      <c r="C1168" s="4"/>
      <c r="D1168" s="4"/>
      <c r="E1168" s="4"/>
      <c r="F1168" s="4"/>
    </row>
    <row r="1169" spans="1:6" ht="15.75" x14ac:dyDescent="0.3">
      <c r="A1169" s="4"/>
      <c r="B1169" s="4"/>
      <c r="C1169" s="4"/>
      <c r="D1169" s="4"/>
      <c r="E1169" s="4"/>
      <c r="F1169" s="4"/>
    </row>
    <row r="1170" spans="1:6" ht="15.75" x14ac:dyDescent="0.3">
      <c r="A1170" s="4"/>
      <c r="B1170" s="4"/>
      <c r="C1170" s="4"/>
      <c r="D1170" s="4"/>
      <c r="E1170" s="4"/>
      <c r="F1170" s="4"/>
    </row>
    <row r="1171" spans="1:6" ht="15.75" x14ac:dyDescent="0.3">
      <c r="A1171" s="4"/>
      <c r="B1171" s="4"/>
      <c r="C1171" s="4"/>
      <c r="D1171" s="4"/>
      <c r="E1171" s="4"/>
      <c r="F1171" s="4"/>
    </row>
    <row r="1172" spans="1:6" ht="15.75" x14ac:dyDescent="0.3">
      <c r="A1172" s="4"/>
      <c r="B1172" s="4"/>
      <c r="C1172" s="4"/>
      <c r="D1172" s="4"/>
      <c r="E1172" s="4"/>
      <c r="F1172" s="4"/>
    </row>
    <row r="1173" spans="1:6" ht="15.75" x14ac:dyDescent="0.3">
      <c r="A1173" s="4"/>
      <c r="B1173" s="4"/>
      <c r="C1173" s="4"/>
      <c r="D1173" s="4"/>
      <c r="E1173" s="4"/>
      <c r="F1173" s="4"/>
    </row>
    <row r="1174" spans="1:6" ht="15.75" x14ac:dyDescent="0.3">
      <c r="A1174" s="4"/>
      <c r="B1174" s="4"/>
      <c r="C1174" s="4"/>
      <c r="D1174" s="4"/>
      <c r="E1174" s="4"/>
      <c r="F1174" s="4"/>
    </row>
    <row r="1175" spans="1:6" ht="15.75" x14ac:dyDescent="0.3">
      <c r="A1175" s="4"/>
      <c r="B1175" s="4"/>
      <c r="C1175" s="4"/>
      <c r="D1175" s="4"/>
      <c r="E1175" s="4"/>
      <c r="F1175" s="4"/>
    </row>
    <row r="1176" spans="1:6" ht="15.75" x14ac:dyDescent="0.3">
      <c r="A1176" s="4"/>
      <c r="B1176" s="4"/>
      <c r="C1176" s="4"/>
      <c r="D1176" s="4"/>
      <c r="E1176" s="4"/>
      <c r="F1176" s="4"/>
    </row>
    <row r="1177" spans="1:6" ht="15.75" x14ac:dyDescent="0.3">
      <c r="A1177" s="4"/>
      <c r="B1177" s="4"/>
      <c r="C1177" s="4"/>
      <c r="D1177" s="4"/>
      <c r="E1177" s="4"/>
      <c r="F1177" s="4"/>
    </row>
    <row r="1178" spans="1:6" ht="15.75" x14ac:dyDescent="0.3">
      <c r="A1178" s="4"/>
      <c r="B1178" s="4"/>
      <c r="C1178" s="4"/>
      <c r="D1178" s="4"/>
      <c r="E1178" s="4"/>
      <c r="F1178" s="4"/>
    </row>
    <row r="1179" spans="1:6" ht="15.75" x14ac:dyDescent="0.3">
      <c r="A1179" s="4"/>
      <c r="B1179" s="4"/>
      <c r="C1179" s="4"/>
      <c r="D1179" s="4"/>
      <c r="E1179" s="4"/>
      <c r="F1179" s="4"/>
    </row>
    <row r="1180" spans="1:6" ht="15.75" x14ac:dyDescent="0.3">
      <c r="A1180" s="4"/>
      <c r="B1180" s="4"/>
      <c r="C1180" s="4"/>
      <c r="D1180" s="4"/>
      <c r="E1180" s="4"/>
      <c r="F1180" s="4"/>
    </row>
    <row r="1181" spans="1:6" ht="15.75" x14ac:dyDescent="0.3">
      <c r="A1181" s="4"/>
      <c r="B1181" s="4"/>
      <c r="C1181" s="4"/>
      <c r="D1181" s="4"/>
      <c r="E1181" s="4"/>
      <c r="F1181" s="4"/>
    </row>
    <row r="1182" spans="1:6" ht="15.75" x14ac:dyDescent="0.3">
      <c r="A1182" s="4"/>
      <c r="B1182" s="4"/>
      <c r="C1182" s="4"/>
      <c r="D1182" s="4"/>
      <c r="E1182" s="4"/>
      <c r="F1182" s="4"/>
    </row>
    <row r="1183" spans="1:6" ht="15.75" x14ac:dyDescent="0.3">
      <c r="A1183" s="4"/>
      <c r="B1183" s="4"/>
      <c r="C1183" s="4"/>
      <c r="D1183" s="4"/>
      <c r="E1183" s="4"/>
      <c r="F1183" s="4"/>
    </row>
    <row r="1184" spans="1:6" ht="15.75" x14ac:dyDescent="0.3">
      <c r="A1184" s="4"/>
      <c r="B1184" s="4"/>
      <c r="C1184" s="4"/>
      <c r="D1184" s="4"/>
      <c r="E1184" s="4"/>
      <c r="F1184" s="4"/>
    </row>
    <row r="1185" spans="1:6" ht="15.75" x14ac:dyDescent="0.3">
      <c r="A1185" s="4"/>
      <c r="B1185" s="4"/>
      <c r="C1185" s="4"/>
      <c r="D1185" s="4"/>
      <c r="E1185" s="4"/>
      <c r="F1185" s="4"/>
    </row>
    <row r="1186" spans="1:6" ht="15.75" x14ac:dyDescent="0.3">
      <c r="A1186" s="4"/>
      <c r="B1186" s="4"/>
      <c r="C1186" s="4"/>
      <c r="D1186" s="4"/>
      <c r="E1186" s="4"/>
      <c r="F1186" s="4"/>
    </row>
    <row r="1187" spans="1:6" ht="15.75" x14ac:dyDescent="0.3">
      <c r="A1187" s="4"/>
      <c r="B1187" s="4"/>
      <c r="C1187" s="4"/>
      <c r="D1187" s="4"/>
      <c r="E1187" s="4"/>
      <c r="F1187" s="4"/>
    </row>
    <row r="1188" spans="1:6" ht="15.75" x14ac:dyDescent="0.3">
      <c r="A1188" s="4"/>
      <c r="B1188" s="4"/>
      <c r="C1188" s="4"/>
      <c r="D1188" s="4"/>
      <c r="E1188" s="4"/>
      <c r="F1188" s="4"/>
    </row>
    <row r="1189" spans="1:6" ht="15.75" x14ac:dyDescent="0.3">
      <c r="A1189" s="4"/>
      <c r="B1189" s="4"/>
      <c r="C1189" s="4"/>
      <c r="D1189" s="4"/>
      <c r="E1189" s="4"/>
      <c r="F1189" s="4"/>
    </row>
    <row r="1190" spans="1:6" ht="15.75" x14ac:dyDescent="0.3">
      <c r="A1190" s="4"/>
      <c r="B1190" s="4"/>
      <c r="C1190" s="4"/>
      <c r="D1190" s="4"/>
      <c r="E1190" s="4"/>
      <c r="F1190" s="4"/>
    </row>
    <row r="1191" spans="1:6" ht="15.75" x14ac:dyDescent="0.3">
      <c r="A1191" s="4"/>
      <c r="B1191" s="4"/>
      <c r="C1191" s="4"/>
      <c r="D1191" s="4"/>
      <c r="E1191" s="4"/>
      <c r="F1191" s="4"/>
    </row>
    <row r="1192" spans="1:6" ht="15.75" x14ac:dyDescent="0.3">
      <c r="A1192" s="4"/>
      <c r="B1192" s="4"/>
      <c r="C1192" s="4"/>
      <c r="D1192" s="4"/>
      <c r="E1192" s="4"/>
      <c r="F1192" s="4"/>
    </row>
    <row r="1193" spans="1:6" ht="15.75" x14ac:dyDescent="0.3">
      <c r="A1193" s="4"/>
      <c r="B1193" s="4"/>
      <c r="C1193" s="4"/>
      <c r="D1193" s="4"/>
      <c r="E1193" s="4"/>
      <c r="F1193" s="4"/>
    </row>
    <row r="1194" spans="1:6" ht="15.75" x14ac:dyDescent="0.3">
      <c r="A1194" s="4"/>
      <c r="B1194" s="4"/>
      <c r="C1194" s="4"/>
      <c r="D1194" s="4"/>
      <c r="E1194" s="4"/>
      <c r="F1194" s="4"/>
    </row>
    <row r="1195" spans="1:6" ht="15.75" x14ac:dyDescent="0.3">
      <c r="A1195" s="4"/>
      <c r="B1195" s="4"/>
      <c r="C1195" s="4"/>
      <c r="D1195" s="4"/>
      <c r="E1195" s="4"/>
      <c r="F1195" s="4"/>
    </row>
    <row r="1196" spans="1:6" ht="15.75" x14ac:dyDescent="0.3">
      <c r="A1196" s="4"/>
      <c r="B1196" s="4"/>
      <c r="C1196" s="4"/>
      <c r="D1196" s="4"/>
      <c r="E1196" s="4"/>
      <c r="F1196" s="4"/>
    </row>
    <row r="1197" spans="1:6" ht="15.75" x14ac:dyDescent="0.3">
      <c r="A1197" s="4"/>
      <c r="B1197" s="4"/>
      <c r="C1197" s="4"/>
      <c r="D1197" s="4"/>
      <c r="E1197" s="4"/>
      <c r="F1197" s="4"/>
    </row>
    <row r="1198" spans="1:6" ht="15.75" x14ac:dyDescent="0.3">
      <c r="A1198" s="4"/>
      <c r="B1198" s="4"/>
      <c r="C1198" s="4"/>
      <c r="D1198" s="4"/>
      <c r="E1198" s="4"/>
      <c r="F1198" s="4"/>
    </row>
    <row r="1199" spans="1:6" ht="15.75" x14ac:dyDescent="0.3">
      <c r="A1199" s="4"/>
      <c r="B1199" s="4"/>
      <c r="C1199" s="4"/>
      <c r="D1199" s="4"/>
      <c r="E1199" s="4"/>
      <c r="F1199" s="4"/>
    </row>
    <row r="1200" spans="1:6" ht="15.75" x14ac:dyDescent="0.3">
      <c r="A1200" s="4"/>
      <c r="B1200" s="4"/>
      <c r="C1200" s="4"/>
      <c r="D1200" s="4"/>
      <c r="E1200" s="4"/>
      <c r="F1200" s="4"/>
    </row>
    <row r="1201" spans="1:6" ht="15.75" x14ac:dyDescent="0.3">
      <c r="A1201" s="4"/>
      <c r="B1201" s="4"/>
      <c r="C1201" s="4"/>
      <c r="D1201" s="4"/>
      <c r="E1201" s="4"/>
      <c r="F1201" s="4"/>
    </row>
    <row r="1202" spans="1:6" ht="15.75" x14ac:dyDescent="0.3">
      <c r="A1202" s="4"/>
      <c r="B1202" s="4"/>
      <c r="C1202" s="4"/>
      <c r="D1202" s="4"/>
      <c r="E1202" s="4"/>
      <c r="F1202" s="4"/>
    </row>
    <row r="1203" spans="1:6" ht="15.75" x14ac:dyDescent="0.3">
      <c r="A1203" s="4"/>
      <c r="B1203" s="4"/>
      <c r="C1203" s="4"/>
      <c r="D1203" s="4"/>
      <c r="E1203" s="4"/>
      <c r="F1203" s="4"/>
    </row>
    <row r="1204" spans="1:6" ht="15.75" x14ac:dyDescent="0.3">
      <c r="A1204" s="4"/>
      <c r="B1204" s="4"/>
      <c r="C1204" s="4"/>
      <c r="D1204" s="4"/>
      <c r="E1204" s="4"/>
      <c r="F1204" s="4"/>
    </row>
    <row r="1205" spans="1:6" ht="15.75" x14ac:dyDescent="0.3">
      <c r="A1205" s="4"/>
      <c r="B1205" s="4"/>
      <c r="C1205" s="4"/>
      <c r="D1205" s="4"/>
      <c r="E1205" s="4"/>
      <c r="F1205" s="4"/>
    </row>
    <row r="1206" spans="1:6" ht="15.75" x14ac:dyDescent="0.3">
      <c r="A1206" s="4"/>
      <c r="B1206" s="4"/>
      <c r="C1206" s="4"/>
      <c r="D1206" s="4"/>
      <c r="E1206" s="4"/>
      <c r="F1206" s="4"/>
    </row>
    <row r="1207" spans="1:6" ht="15.75" x14ac:dyDescent="0.3">
      <c r="A1207" s="4"/>
      <c r="B1207" s="4"/>
      <c r="C1207" s="4"/>
      <c r="D1207" s="4"/>
      <c r="E1207" s="4"/>
      <c r="F1207" s="4"/>
    </row>
    <row r="1208" spans="1:6" ht="15.75" x14ac:dyDescent="0.3">
      <c r="A1208" s="4"/>
      <c r="B1208" s="4"/>
      <c r="C1208" s="4"/>
      <c r="D1208" s="4"/>
      <c r="E1208" s="4"/>
      <c r="F1208" s="4"/>
    </row>
    <row r="1209" spans="1:6" ht="15.75" x14ac:dyDescent="0.3">
      <c r="A1209" s="4"/>
      <c r="B1209" s="4"/>
      <c r="C1209" s="4"/>
      <c r="D1209" s="4"/>
      <c r="E1209" s="4"/>
      <c r="F1209" s="4"/>
    </row>
    <row r="1210" spans="1:6" ht="15.75" x14ac:dyDescent="0.3">
      <c r="A1210" s="4"/>
      <c r="B1210" s="4"/>
      <c r="C1210" s="4"/>
      <c r="D1210" s="4"/>
      <c r="E1210" s="4"/>
      <c r="F1210" s="4"/>
    </row>
    <row r="1211" spans="1:6" ht="15.75" x14ac:dyDescent="0.3">
      <c r="A1211" s="4"/>
      <c r="B1211" s="4"/>
      <c r="C1211" s="4"/>
      <c r="D1211" s="4"/>
      <c r="E1211" s="4"/>
      <c r="F1211" s="4"/>
    </row>
    <row r="1212" spans="1:6" ht="15.75" x14ac:dyDescent="0.3">
      <c r="A1212" s="4"/>
      <c r="B1212" s="4"/>
      <c r="C1212" s="4"/>
      <c r="D1212" s="4"/>
      <c r="E1212" s="4"/>
      <c r="F1212" s="4"/>
    </row>
    <row r="1213" spans="1:6" ht="15.75" x14ac:dyDescent="0.3">
      <c r="A1213" s="4"/>
      <c r="B1213" s="4"/>
      <c r="C1213" s="4"/>
      <c r="D1213" s="4"/>
      <c r="E1213" s="4"/>
      <c r="F1213" s="4"/>
    </row>
    <row r="1214" spans="1:6" ht="15.75" x14ac:dyDescent="0.3">
      <c r="A1214" s="4"/>
      <c r="B1214" s="4"/>
      <c r="C1214" s="4"/>
      <c r="D1214" s="4"/>
      <c r="E1214" s="4"/>
      <c r="F1214" s="4"/>
    </row>
    <row r="1215" spans="1:6" ht="15.75" x14ac:dyDescent="0.3">
      <c r="A1215" s="4"/>
      <c r="B1215" s="4"/>
      <c r="C1215" s="4"/>
      <c r="D1215" s="4"/>
      <c r="E1215" s="4"/>
      <c r="F1215" s="4"/>
    </row>
    <row r="1216" spans="1:6" ht="15.75" x14ac:dyDescent="0.3">
      <c r="A1216" s="4"/>
      <c r="B1216" s="4"/>
      <c r="C1216" s="4"/>
      <c r="D1216" s="4"/>
      <c r="E1216" s="4"/>
      <c r="F1216" s="4"/>
    </row>
    <row r="1217" spans="1:6" ht="15.75" x14ac:dyDescent="0.3">
      <c r="A1217" s="4"/>
      <c r="B1217" s="4"/>
      <c r="C1217" s="4"/>
      <c r="D1217" s="4"/>
      <c r="E1217" s="4"/>
      <c r="F1217" s="4"/>
    </row>
    <row r="1218" spans="1:6" ht="15.75" x14ac:dyDescent="0.3">
      <c r="A1218" s="4"/>
      <c r="B1218" s="4"/>
      <c r="C1218" s="4"/>
      <c r="D1218" s="4"/>
      <c r="E1218" s="4"/>
      <c r="F1218" s="4"/>
    </row>
    <row r="1219" spans="1:6" ht="15.75" x14ac:dyDescent="0.3">
      <c r="A1219" s="4"/>
      <c r="B1219" s="4"/>
      <c r="C1219" s="4"/>
      <c r="D1219" s="4"/>
      <c r="E1219" s="4"/>
      <c r="F1219" s="4"/>
    </row>
    <row r="1220" spans="1:6" ht="15.75" x14ac:dyDescent="0.3">
      <c r="A1220" s="4"/>
      <c r="B1220" s="4"/>
      <c r="C1220" s="4"/>
      <c r="D1220" s="4"/>
      <c r="E1220" s="4"/>
      <c r="F1220" s="4"/>
    </row>
    <row r="1221" spans="1:6" ht="15.75" x14ac:dyDescent="0.3">
      <c r="A1221" s="4"/>
      <c r="B1221" s="4"/>
      <c r="C1221" s="4"/>
      <c r="D1221" s="4"/>
      <c r="E1221" s="4"/>
      <c r="F1221" s="4"/>
    </row>
    <row r="1222" spans="1:6" ht="15.75" x14ac:dyDescent="0.3">
      <c r="A1222" s="4"/>
      <c r="B1222" s="4"/>
      <c r="C1222" s="4"/>
      <c r="D1222" s="4"/>
      <c r="E1222" s="4"/>
      <c r="F1222" s="4"/>
    </row>
    <row r="1223" spans="1:6" ht="15.75" x14ac:dyDescent="0.3">
      <c r="A1223" s="4"/>
      <c r="B1223" s="4"/>
      <c r="C1223" s="4"/>
      <c r="D1223" s="4"/>
      <c r="E1223" s="4"/>
      <c r="F1223" s="4"/>
    </row>
    <row r="1224" spans="1:6" ht="15.75" x14ac:dyDescent="0.3">
      <c r="A1224" s="4"/>
      <c r="B1224" s="4"/>
      <c r="C1224" s="4"/>
      <c r="D1224" s="4"/>
      <c r="E1224" s="4"/>
      <c r="F1224" s="4"/>
    </row>
    <row r="1225" spans="1:6" ht="15.75" x14ac:dyDescent="0.3">
      <c r="A1225" s="4"/>
      <c r="B1225" s="4"/>
      <c r="C1225" s="4"/>
      <c r="D1225" s="4"/>
      <c r="E1225" s="4"/>
      <c r="F1225" s="4"/>
    </row>
    <row r="1226" spans="1:6" ht="15.75" x14ac:dyDescent="0.3">
      <c r="A1226" s="4"/>
      <c r="B1226" s="4"/>
      <c r="C1226" s="4"/>
      <c r="D1226" s="4"/>
      <c r="E1226" s="4"/>
      <c r="F1226" s="4"/>
    </row>
    <row r="1227" spans="1:6" ht="15.75" x14ac:dyDescent="0.3">
      <c r="A1227" s="4"/>
      <c r="B1227" s="4"/>
      <c r="C1227" s="4"/>
      <c r="D1227" s="4"/>
      <c r="E1227" s="4"/>
      <c r="F1227" s="4"/>
    </row>
    <row r="1228" spans="1:6" ht="15.75" x14ac:dyDescent="0.3">
      <c r="A1228" s="4"/>
      <c r="B1228" s="4"/>
      <c r="C1228" s="4"/>
      <c r="D1228" s="4"/>
      <c r="E1228" s="4"/>
      <c r="F1228" s="4"/>
    </row>
    <row r="1229" spans="1:6" ht="15.75" x14ac:dyDescent="0.3">
      <c r="A1229" s="4"/>
      <c r="B1229" s="4"/>
      <c r="C1229" s="4"/>
      <c r="D1229" s="4"/>
      <c r="E1229" s="4"/>
      <c r="F1229" s="4"/>
    </row>
    <row r="1230" spans="1:6" ht="15.75" x14ac:dyDescent="0.3">
      <c r="A1230" s="4"/>
      <c r="B1230" s="4"/>
      <c r="C1230" s="4"/>
      <c r="D1230" s="4"/>
      <c r="E1230" s="4"/>
      <c r="F1230" s="4"/>
    </row>
    <row r="1231" spans="1:6" ht="15.75" x14ac:dyDescent="0.3">
      <c r="A1231" s="4"/>
      <c r="B1231" s="4"/>
      <c r="C1231" s="4"/>
      <c r="D1231" s="4"/>
      <c r="E1231" s="4"/>
      <c r="F1231" s="4"/>
    </row>
    <row r="1232" spans="1:6" ht="15.75" x14ac:dyDescent="0.3">
      <c r="A1232" s="4"/>
      <c r="B1232" s="4"/>
      <c r="C1232" s="4"/>
      <c r="D1232" s="4"/>
      <c r="E1232" s="4"/>
      <c r="F1232" s="4"/>
    </row>
    <row r="1233" spans="1:6" ht="15.75" x14ac:dyDescent="0.3">
      <c r="A1233" s="4"/>
      <c r="B1233" s="4"/>
      <c r="C1233" s="4"/>
      <c r="D1233" s="4"/>
      <c r="E1233" s="4"/>
      <c r="F1233" s="4"/>
    </row>
    <row r="1234" spans="1:6" ht="15.75" x14ac:dyDescent="0.3">
      <c r="A1234" s="4"/>
      <c r="B1234" s="4"/>
      <c r="C1234" s="4"/>
      <c r="D1234" s="4"/>
      <c r="E1234" s="4"/>
      <c r="F1234" s="4"/>
    </row>
    <row r="1235" spans="1:6" ht="15.75" x14ac:dyDescent="0.3">
      <c r="A1235" s="4"/>
      <c r="B1235" s="4"/>
      <c r="C1235" s="4"/>
      <c r="D1235" s="4"/>
      <c r="E1235" s="4"/>
      <c r="F1235" s="4"/>
    </row>
    <row r="1236" spans="1:6" ht="15.75" x14ac:dyDescent="0.3">
      <c r="A1236" s="4"/>
      <c r="B1236" s="4"/>
      <c r="C1236" s="4"/>
      <c r="D1236" s="4"/>
      <c r="E1236" s="4"/>
      <c r="F1236" s="4"/>
    </row>
    <row r="1237" spans="1:6" ht="15.75" x14ac:dyDescent="0.3">
      <c r="A1237" s="4"/>
      <c r="B1237" s="4"/>
      <c r="C1237" s="4"/>
      <c r="D1237" s="4"/>
      <c r="E1237" s="4"/>
      <c r="F1237" s="4"/>
    </row>
    <row r="1238" spans="1:6" ht="15.75" x14ac:dyDescent="0.3">
      <c r="A1238" s="4"/>
      <c r="B1238" s="4"/>
      <c r="C1238" s="4"/>
      <c r="D1238" s="4"/>
      <c r="E1238" s="4"/>
      <c r="F1238" s="4"/>
    </row>
    <row r="1239" spans="1:6" ht="15.75" x14ac:dyDescent="0.3">
      <c r="A1239" s="4"/>
      <c r="B1239" s="4"/>
      <c r="C1239" s="4"/>
      <c r="D1239" s="4"/>
      <c r="E1239" s="4"/>
      <c r="F1239" s="4"/>
    </row>
    <row r="1240" spans="1:6" ht="15.75" x14ac:dyDescent="0.3">
      <c r="A1240" s="4"/>
      <c r="B1240" s="4"/>
      <c r="C1240" s="4"/>
      <c r="D1240" s="4"/>
      <c r="E1240" s="4"/>
      <c r="F1240" s="4"/>
    </row>
    <row r="1241" spans="1:6" ht="15.75" x14ac:dyDescent="0.3">
      <c r="A1241" s="4"/>
      <c r="B1241" s="4"/>
      <c r="C1241" s="4"/>
      <c r="D1241" s="4"/>
      <c r="E1241" s="4"/>
      <c r="F1241" s="4"/>
    </row>
    <row r="1242" spans="1:6" ht="15.75" x14ac:dyDescent="0.3">
      <c r="A1242" s="4"/>
      <c r="B1242" s="4"/>
      <c r="C1242" s="4"/>
      <c r="D1242" s="4"/>
      <c r="E1242" s="4"/>
      <c r="F1242" s="4"/>
    </row>
    <row r="1243" spans="1:6" ht="15.75" x14ac:dyDescent="0.3">
      <c r="A1243" s="4"/>
      <c r="B1243" s="4"/>
      <c r="C1243" s="4"/>
      <c r="D1243" s="4"/>
      <c r="E1243" s="4"/>
      <c r="F1243" s="4"/>
    </row>
    <row r="1244" spans="1:6" ht="15.75" x14ac:dyDescent="0.3">
      <c r="A1244" s="4"/>
      <c r="B1244" s="4"/>
      <c r="C1244" s="4"/>
      <c r="D1244" s="4"/>
      <c r="E1244" s="4"/>
      <c r="F1244" s="4"/>
    </row>
    <row r="1245" spans="1:6" ht="15.75" x14ac:dyDescent="0.3">
      <c r="A1245" s="4"/>
      <c r="B1245" s="4"/>
      <c r="C1245" s="4"/>
      <c r="D1245" s="4"/>
      <c r="E1245" s="4"/>
      <c r="F1245" s="4"/>
    </row>
    <row r="1246" spans="1:6" ht="15.75" x14ac:dyDescent="0.3">
      <c r="A1246" s="4"/>
      <c r="B1246" s="4"/>
      <c r="C1246" s="4"/>
      <c r="D1246" s="4"/>
      <c r="E1246" s="4"/>
      <c r="F1246" s="4"/>
    </row>
    <row r="1247" spans="1:6" ht="15.75" x14ac:dyDescent="0.3">
      <c r="A1247" s="4"/>
      <c r="B1247" s="4"/>
      <c r="C1247" s="4"/>
      <c r="D1247" s="4"/>
      <c r="E1247" s="4"/>
      <c r="F1247" s="4"/>
    </row>
    <row r="1248" spans="1:6" ht="15.75" x14ac:dyDescent="0.3">
      <c r="A1248" s="4"/>
      <c r="B1248" s="4"/>
      <c r="C1248" s="4"/>
      <c r="D1248" s="4"/>
      <c r="E1248" s="4"/>
      <c r="F1248" s="4"/>
    </row>
    <row r="1249" spans="1:6" ht="15.75" x14ac:dyDescent="0.3">
      <c r="A1249" s="4"/>
      <c r="B1249" s="4"/>
      <c r="C1249" s="4"/>
      <c r="D1249" s="4"/>
      <c r="E1249" s="4"/>
      <c r="F1249" s="4"/>
    </row>
    <row r="1250" spans="1:6" ht="15.75" x14ac:dyDescent="0.3">
      <c r="A1250" s="4"/>
      <c r="B1250" s="4"/>
      <c r="C1250" s="4"/>
      <c r="D1250" s="4"/>
      <c r="E1250" s="4"/>
      <c r="F1250" s="4"/>
    </row>
    <row r="1251" spans="1:6" ht="15.75" x14ac:dyDescent="0.3">
      <c r="A1251" s="4"/>
      <c r="B1251" s="4"/>
      <c r="C1251" s="4"/>
      <c r="D1251" s="4"/>
      <c r="E1251" s="4"/>
      <c r="F1251" s="4"/>
    </row>
    <row r="1252" spans="1:6" ht="15.75" x14ac:dyDescent="0.3">
      <c r="A1252" s="4"/>
      <c r="B1252" s="4"/>
      <c r="C1252" s="4"/>
      <c r="D1252" s="4"/>
      <c r="E1252" s="4"/>
      <c r="F1252" s="4"/>
    </row>
    <row r="1253" spans="1:6" ht="15.75" x14ac:dyDescent="0.3">
      <c r="A1253" s="4"/>
      <c r="B1253" s="4"/>
      <c r="C1253" s="4"/>
      <c r="D1253" s="4"/>
      <c r="E1253" s="4"/>
      <c r="F1253" s="4"/>
    </row>
    <row r="1254" spans="1:6" ht="15.75" x14ac:dyDescent="0.3">
      <c r="A1254" s="4"/>
      <c r="B1254" s="4"/>
      <c r="C1254" s="4"/>
      <c r="D1254" s="4"/>
      <c r="E1254" s="4"/>
      <c r="F1254" s="4"/>
    </row>
    <row r="1255" spans="1:6" ht="15.75" x14ac:dyDescent="0.3">
      <c r="A1255" s="4"/>
      <c r="B1255" s="4"/>
      <c r="C1255" s="4"/>
      <c r="D1255" s="4"/>
      <c r="E1255" s="4"/>
      <c r="F1255" s="4"/>
    </row>
    <row r="1256" spans="1:6" ht="15.75" x14ac:dyDescent="0.3">
      <c r="A1256" s="4"/>
      <c r="B1256" s="4"/>
      <c r="C1256" s="4"/>
      <c r="D1256" s="4"/>
      <c r="E1256" s="4"/>
      <c r="F1256" s="4"/>
    </row>
    <row r="1257" spans="1:6" ht="15.75" x14ac:dyDescent="0.3">
      <c r="A1257" s="4"/>
      <c r="B1257" s="4"/>
      <c r="C1257" s="4"/>
      <c r="D1257" s="4"/>
      <c r="E1257" s="4"/>
      <c r="F1257" s="4"/>
    </row>
    <row r="1258" spans="1:6" ht="15.75" x14ac:dyDescent="0.3">
      <c r="A1258" s="4"/>
      <c r="B1258" s="4"/>
      <c r="C1258" s="4"/>
      <c r="D1258" s="4"/>
      <c r="E1258" s="4"/>
      <c r="F1258" s="4"/>
    </row>
    <row r="1259" spans="1:6" ht="15.75" x14ac:dyDescent="0.3">
      <c r="A1259" s="4"/>
      <c r="B1259" s="4"/>
      <c r="C1259" s="4"/>
      <c r="D1259" s="4"/>
      <c r="E1259" s="4"/>
      <c r="F1259" s="4"/>
    </row>
    <row r="1260" spans="1:6" ht="15.75" x14ac:dyDescent="0.3">
      <c r="A1260" s="4"/>
      <c r="B1260" s="4"/>
      <c r="C1260" s="4"/>
      <c r="D1260" s="4"/>
      <c r="E1260" s="4"/>
      <c r="F1260" s="4"/>
    </row>
    <row r="1261" spans="1:6" ht="15.75" x14ac:dyDescent="0.3">
      <c r="A1261" s="4"/>
      <c r="B1261" s="4"/>
      <c r="C1261" s="4"/>
      <c r="D1261" s="4"/>
      <c r="E1261" s="4"/>
      <c r="F1261" s="4"/>
    </row>
    <row r="1262" spans="1:6" ht="15.75" x14ac:dyDescent="0.3">
      <c r="A1262" s="4"/>
      <c r="B1262" s="4"/>
      <c r="C1262" s="4"/>
      <c r="D1262" s="4"/>
      <c r="E1262" s="4"/>
      <c r="F1262" s="4"/>
    </row>
    <row r="1263" spans="1:6" ht="15.75" x14ac:dyDescent="0.3">
      <c r="A1263" s="4"/>
      <c r="B1263" s="4"/>
      <c r="C1263" s="4"/>
      <c r="D1263" s="4"/>
      <c r="E1263" s="4"/>
      <c r="F1263" s="4"/>
    </row>
    <row r="1264" spans="1:6" ht="15.75" x14ac:dyDescent="0.3">
      <c r="A1264" s="4"/>
      <c r="B1264" s="4"/>
      <c r="C1264" s="4"/>
      <c r="D1264" s="4"/>
      <c r="E1264" s="4"/>
      <c r="F1264" s="4"/>
    </row>
    <row r="1265" spans="1:6" ht="15.75" x14ac:dyDescent="0.3">
      <c r="A1265" s="4"/>
      <c r="B1265" s="4"/>
      <c r="C1265" s="4"/>
      <c r="D1265" s="4"/>
      <c r="E1265" s="4"/>
      <c r="F1265" s="4"/>
    </row>
    <row r="1266" spans="1:6" ht="15.75" x14ac:dyDescent="0.3">
      <c r="A1266" s="4"/>
      <c r="B1266" s="4"/>
      <c r="C1266" s="4"/>
      <c r="D1266" s="4"/>
      <c r="E1266" s="4"/>
      <c r="F1266" s="4"/>
    </row>
    <row r="1267" spans="1:6" ht="15.75" x14ac:dyDescent="0.3">
      <c r="A1267" s="4"/>
      <c r="B1267" s="4"/>
      <c r="C1267" s="4"/>
      <c r="D1267" s="4"/>
      <c r="E1267" s="4"/>
      <c r="F1267" s="4"/>
    </row>
    <row r="1268" spans="1:6" ht="15.75" x14ac:dyDescent="0.3">
      <c r="A1268" s="4"/>
      <c r="B1268" s="4"/>
      <c r="C1268" s="4"/>
      <c r="D1268" s="4"/>
      <c r="E1268" s="4"/>
      <c r="F1268" s="4"/>
    </row>
    <row r="1269" spans="1:6" ht="15.75" x14ac:dyDescent="0.3">
      <c r="A1269" s="4"/>
      <c r="B1269" s="4"/>
      <c r="C1269" s="4"/>
      <c r="D1269" s="4"/>
      <c r="E1269" s="4"/>
      <c r="F1269" s="4"/>
    </row>
    <row r="1270" spans="1:6" ht="15.75" x14ac:dyDescent="0.3">
      <c r="A1270" s="4"/>
      <c r="B1270" s="4"/>
      <c r="C1270" s="4"/>
      <c r="D1270" s="4"/>
      <c r="E1270" s="4"/>
      <c r="F1270" s="4"/>
    </row>
    <row r="1271" spans="1:6" ht="15.75" x14ac:dyDescent="0.3">
      <c r="A1271" s="4"/>
      <c r="B1271" s="4"/>
      <c r="C1271" s="4"/>
      <c r="D1271" s="4"/>
      <c r="E1271" s="4"/>
      <c r="F1271" s="4"/>
    </row>
    <row r="1272" spans="1:6" ht="15.75" x14ac:dyDescent="0.3">
      <c r="A1272" s="4"/>
      <c r="B1272" s="4"/>
      <c r="C1272" s="4"/>
      <c r="D1272" s="4"/>
      <c r="E1272" s="4"/>
      <c r="F1272" s="4"/>
    </row>
    <row r="1273" spans="1:6" ht="15.75" x14ac:dyDescent="0.3">
      <c r="A1273" s="4"/>
      <c r="B1273" s="4"/>
      <c r="C1273" s="4"/>
      <c r="D1273" s="4"/>
      <c r="E1273" s="4"/>
      <c r="F1273" s="4"/>
    </row>
    <row r="1274" spans="1:6" ht="15.75" x14ac:dyDescent="0.3">
      <c r="A1274" s="4"/>
      <c r="B1274" s="4"/>
      <c r="C1274" s="4"/>
      <c r="D1274" s="4"/>
      <c r="E1274" s="4"/>
      <c r="F1274" s="4"/>
    </row>
    <row r="1275" spans="1:6" ht="15.75" x14ac:dyDescent="0.3">
      <c r="A1275" s="4"/>
      <c r="B1275" s="4"/>
      <c r="C1275" s="4"/>
      <c r="D1275" s="4"/>
      <c r="E1275" s="4"/>
      <c r="F1275" s="4"/>
    </row>
    <row r="1276" spans="1:6" ht="15.75" x14ac:dyDescent="0.3">
      <c r="A1276" s="4"/>
      <c r="B1276" s="4"/>
      <c r="C1276" s="4"/>
      <c r="D1276" s="4"/>
      <c r="E1276" s="4"/>
      <c r="F1276" s="4"/>
    </row>
    <row r="1277" spans="1:6" ht="15.75" x14ac:dyDescent="0.3">
      <c r="A1277" s="4"/>
      <c r="B1277" s="4"/>
      <c r="C1277" s="4"/>
      <c r="D1277" s="4"/>
      <c r="E1277" s="4"/>
      <c r="F1277" s="4"/>
    </row>
    <row r="1278" spans="1:6" ht="15.75" x14ac:dyDescent="0.3">
      <c r="A1278" s="4"/>
      <c r="B1278" s="4"/>
      <c r="C1278" s="4"/>
      <c r="D1278" s="4"/>
      <c r="E1278" s="4"/>
      <c r="F1278" s="4"/>
    </row>
    <row r="1279" spans="1:6" ht="15.75" x14ac:dyDescent="0.3">
      <c r="A1279" s="4"/>
      <c r="B1279" s="4"/>
      <c r="C1279" s="4"/>
      <c r="D1279" s="4"/>
      <c r="E1279" s="4"/>
      <c r="F1279" s="4"/>
    </row>
    <row r="1280" spans="1:6" ht="15.75" x14ac:dyDescent="0.3">
      <c r="A1280" s="4"/>
      <c r="B1280" s="4"/>
      <c r="C1280" s="4"/>
      <c r="D1280" s="4"/>
      <c r="E1280" s="4"/>
      <c r="F1280" s="4"/>
    </row>
    <row r="1281" spans="1:6" ht="15.75" x14ac:dyDescent="0.3">
      <c r="A1281" s="4"/>
      <c r="B1281" s="4"/>
      <c r="C1281" s="4"/>
      <c r="D1281" s="4"/>
      <c r="E1281" s="4"/>
      <c r="F1281" s="4"/>
    </row>
    <row r="1282" spans="1:6" ht="15.75" x14ac:dyDescent="0.3">
      <c r="A1282" s="4"/>
      <c r="B1282" s="4"/>
      <c r="C1282" s="4"/>
      <c r="D1282" s="4"/>
      <c r="E1282" s="4"/>
      <c r="F1282" s="4"/>
    </row>
    <row r="1283" spans="1:6" ht="15.75" x14ac:dyDescent="0.3">
      <c r="A1283" s="4"/>
      <c r="B1283" s="4"/>
      <c r="C1283" s="4"/>
      <c r="D1283" s="4"/>
      <c r="E1283" s="4"/>
      <c r="F1283" s="4"/>
    </row>
    <row r="1284" spans="1:6" ht="15.75" x14ac:dyDescent="0.3">
      <c r="A1284" s="4"/>
      <c r="B1284" s="4"/>
      <c r="C1284" s="4"/>
      <c r="D1284" s="4"/>
      <c r="E1284" s="4"/>
      <c r="F1284" s="4"/>
    </row>
    <row r="1285" spans="1:6" ht="15.75" x14ac:dyDescent="0.3">
      <c r="A1285" s="4"/>
      <c r="B1285" s="4"/>
      <c r="C1285" s="4"/>
      <c r="D1285" s="4"/>
      <c r="E1285" s="4"/>
      <c r="F1285" s="4"/>
    </row>
    <row r="1286" spans="1:6" ht="15.75" x14ac:dyDescent="0.3">
      <c r="A1286" s="4"/>
      <c r="B1286" s="4"/>
      <c r="C1286" s="4"/>
      <c r="D1286" s="4"/>
      <c r="E1286" s="4"/>
      <c r="F1286" s="4"/>
    </row>
    <row r="1287" spans="1:6" ht="15.75" x14ac:dyDescent="0.3">
      <c r="A1287" s="4"/>
      <c r="B1287" s="4"/>
      <c r="C1287" s="4"/>
      <c r="D1287" s="4"/>
      <c r="E1287" s="4"/>
      <c r="F1287" s="4"/>
    </row>
    <row r="1288" spans="1:6" ht="15.75" x14ac:dyDescent="0.3">
      <c r="A1288" s="4"/>
      <c r="B1288" s="4"/>
      <c r="C1288" s="4"/>
      <c r="D1288" s="4"/>
      <c r="E1288" s="4"/>
      <c r="F1288" s="4"/>
    </row>
    <row r="1289" spans="1:6" ht="15.75" x14ac:dyDescent="0.3">
      <c r="A1289" s="4"/>
      <c r="B1289" s="4"/>
      <c r="C1289" s="4"/>
      <c r="D1289" s="4"/>
      <c r="E1289" s="4"/>
      <c r="F1289" s="4"/>
    </row>
    <row r="1290" spans="1:6" ht="15.75" x14ac:dyDescent="0.3">
      <c r="A1290" s="4"/>
      <c r="B1290" s="4"/>
      <c r="C1290" s="4"/>
      <c r="D1290" s="4"/>
      <c r="E1290" s="4"/>
      <c r="F1290" s="4"/>
    </row>
    <row r="1291" spans="1:6" ht="15.75" x14ac:dyDescent="0.3">
      <c r="A1291" s="4"/>
      <c r="B1291" s="4"/>
      <c r="C1291" s="4"/>
      <c r="D1291" s="4"/>
      <c r="E1291" s="4"/>
      <c r="F1291" s="4"/>
    </row>
    <row r="1292" spans="1:6" ht="15.75" x14ac:dyDescent="0.3">
      <c r="A1292" s="4"/>
      <c r="B1292" s="4"/>
      <c r="C1292" s="4"/>
      <c r="D1292" s="4"/>
      <c r="E1292" s="4"/>
      <c r="F1292" s="4"/>
    </row>
    <row r="1293" spans="1:6" ht="15.75" x14ac:dyDescent="0.3">
      <c r="A1293" s="4"/>
      <c r="B1293" s="4"/>
      <c r="C1293" s="4"/>
      <c r="D1293" s="4"/>
      <c r="E1293" s="4"/>
      <c r="F1293" s="4"/>
    </row>
    <row r="1294" spans="1:6" ht="15.75" x14ac:dyDescent="0.3">
      <c r="A1294" s="4"/>
      <c r="B1294" s="4"/>
      <c r="C1294" s="4"/>
      <c r="D1294" s="4"/>
      <c r="E1294" s="4"/>
      <c r="F1294" s="4"/>
    </row>
    <row r="1295" spans="1:6" ht="15.75" x14ac:dyDescent="0.3">
      <c r="A1295" s="4"/>
      <c r="B1295" s="4"/>
      <c r="C1295" s="4"/>
      <c r="D1295" s="4"/>
      <c r="E1295" s="4"/>
      <c r="F1295" s="4"/>
    </row>
    <row r="1296" spans="1:6" ht="15.75" x14ac:dyDescent="0.3">
      <c r="A1296" s="4"/>
      <c r="B1296" s="4"/>
      <c r="C1296" s="4"/>
      <c r="D1296" s="4"/>
      <c r="E1296" s="4"/>
      <c r="F1296" s="4"/>
    </row>
    <row r="1297" spans="1:6" ht="15.75" x14ac:dyDescent="0.3">
      <c r="A1297" s="4"/>
      <c r="B1297" s="4"/>
      <c r="C1297" s="4"/>
      <c r="D1297" s="4"/>
      <c r="E1297" s="4"/>
      <c r="F1297" s="4"/>
    </row>
    <row r="1298" spans="1:6" ht="15.75" x14ac:dyDescent="0.3">
      <c r="A1298" s="4"/>
      <c r="B1298" s="4"/>
      <c r="C1298" s="4"/>
      <c r="D1298" s="4"/>
      <c r="E1298" s="4"/>
      <c r="F1298" s="4"/>
    </row>
    <row r="1299" spans="1:6" ht="15.75" x14ac:dyDescent="0.3">
      <c r="A1299" s="4"/>
      <c r="B1299" s="4"/>
      <c r="C1299" s="4"/>
      <c r="D1299" s="4"/>
      <c r="E1299" s="4"/>
      <c r="F1299" s="4"/>
    </row>
    <row r="1300" spans="1:6" ht="15.75" x14ac:dyDescent="0.3">
      <c r="A1300" s="4"/>
      <c r="B1300" s="4"/>
      <c r="C1300" s="4"/>
      <c r="D1300" s="4"/>
      <c r="E1300" s="4"/>
      <c r="F1300" s="4"/>
    </row>
    <row r="1301" spans="1:6" ht="15.75" x14ac:dyDescent="0.3">
      <c r="A1301" s="4"/>
      <c r="B1301" s="4"/>
      <c r="C1301" s="4"/>
      <c r="D1301" s="4"/>
      <c r="E1301" s="4"/>
      <c r="F1301" s="4"/>
    </row>
    <row r="1302" spans="1:6" ht="15.75" x14ac:dyDescent="0.3">
      <c r="A1302" s="4"/>
      <c r="B1302" s="4"/>
      <c r="C1302" s="4"/>
      <c r="D1302" s="4"/>
      <c r="E1302" s="4"/>
      <c r="F1302" s="4"/>
    </row>
    <row r="1303" spans="1:6" ht="15.75" x14ac:dyDescent="0.3">
      <c r="A1303" s="4"/>
      <c r="B1303" s="4"/>
      <c r="C1303" s="4"/>
      <c r="D1303" s="4"/>
      <c r="E1303" s="4"/>
      <c r="F1303" s="4"/>
    </row>
    <row r="1304" spans="1:6" ht="15.75" x14ac:dyDescent="0.3">
      <c r="A1304" s="4"/>
      <c r="B1304" s="4"/>
      <c r="C1304" s="4"/>
      <c r="D1304" s="4"/>
      <c r="E1304" s="4"/>
      <c r="F1304" s="4"/>
    </row>
    <row r="1305" spans="1:6" ht="15.75" x14ac:dyDescent="0.3">
      <c r="A1305" s="4"/>
      <c r="B1305" s="4"/>
      <c r="C1305" s="4"/>
      <c r="D1305" s="4"/>
      <c r="E1305" s="4"/>
      <c r="F1305" s="4"/>
    </row>
    <row r="1306" spans="1:6" ht="15.75" x14ac:dyDescent="0.3">
      <c r="A1306" s="4"/>
      <c r="B1306" s="4"/>
      <c r="C1306" s="4"/>
      <c r="D1306" s="4"/>
      <c r="E1306" s="4"/>
      <c r="F1306" s="4"/>
    </row>
    <row r="1307" spans="1:6" ht="15.75" x14ac:dyDescent="0.3">
      <c r="A1307" s="4"/>
      <c r="B1307" s="4"/>
      <c r="C1307" s="4"/>
      <c r="D1307" s="4"/>
      <c r="E1307" s="4"/>
      <c r="F1307" s="4"/>
    </row>
    <row r="1308" spans="1:6" ht="15.75" x14ac:dyDescent="0.3">
      <c r="A1308" s="4"/>
      <c r="B1308" s="4"/>
      <c r="C1308" s="4"/>
      <c r="D1308" s="4"/>
      <c r="E1308" s="4"/>
      <c r="F1308" s="4"/>
    </row>
    <row r="1309" spans="1:6" ht="15.75" x14ac:dyDescent="0.3">
      <c r="A1309" s="4"/>
      <c r="B1309" s="4"/>
      <c r="C1309" s="4"/>
      <c r="D1309" s="4"/>
      <c r="E1309" s="4"/>
      <c r="F1309" s="4"/>
    </row>
    <row r="1310" spans="1:6" ht="15.75" x14ac:dyDescent="0.3">
      <c r="A1310" s="4"/>
      <c r="B1310" s="4"/>
      <c r="C1310" s="4"/>
      <c r="D1310" s="4"/>
      <c r="E1310" s="4"/>
      <c r="F1310" s="4"/>
    </row>
    <row r="1311" spans="1:6" ht="15.75" x14ac:dyDescent="0.3">
      <c r="A1311" s="4"/>
      <c r="B1311" s="4"/>
      <c r="C1311" s="4"/>
      <c r="D1311" s="4"/>
      <c r="E1311" s="4"/>
      <c r="F1311" s="4"/>
    </row>
    <row r="1312" spans="1:6" ht="15.75" x14ac:dyDescent="0.3">
      <c r="A1312" s="4"/>
      <c r="B1312" s="4"/>
      <c r="C1312" s="4"/>
      <c r="D1312" s="4"/>
      <c r="E1312" s="4"/>
      <c r="F1312" s="4"/>
    </row>
    <row r="1313" spans="1:6" ht="15.75" x14ac:dyDescent="0.3">
      <c r="A1313" s="4"/>
      <c r="B1313" s="4"/>
      <c r="C1313" s="4"/>
      <c r="D1313" s="4"/>
      <c r="E1313" s="4"/>
      <c r="F1313" s="4"/>
    </row>
    <row r="1314" spans="1:6" ht="15.75" x14ac:dyDescent="0.3">
      <c r="A1314" s="4"/>
      <c r="B1314" s="4"/>
      <c r="C1314" s="4"/>
      <c r="D1314" s="4"/>
      <c r="E1314" s="4"/>
      <c r="F1314" s="4"/>
    </row>
    <row r="1315" spans="1:6" ht="15.75" x14ac:dyDescent="0.3">
      <c r="A1315" s="4"/>
      <c r="B1315" s="4"/>
      <c r="C1315" s="4"/>
      <c r="D1315" s="4"/>
      <c r="E1315" s="4"/>
      <c r="F1315" s="4"/>
    </row>
    <row r="1316" spans="1:6" ht="15.75" x14ac:dyDescent="0.3">
      <c r="A1316" s="4"/>
      <c r="B1316" s="4"/>
      <c r="C1316" s="4"/>
      <c r="D1316" s="4"/>
      <c r="E1316" s="4"/>
      <c r="F1316" s="4"/>
    </row>
    <row r="1317" spans="1:6" ht="15.75" x14ac:dyDescent="0.3">
      <c r="A1317" s="4"/>
      <c r="B1317" s="4"/>
      <c r="C1317" s="4"/>
      <c r="D1317" s="4"/>
      <c r="E1317" s="4"/>
      <c r="F1317" s="4"/>
    </row>
    <row r="1318" spans="1:6" ht="15.75" x14ac:dyDescent="0.3">
      <c r="A1318" s="4"/>
      <c r="B1318" s="4"/>
      <c r="C1318" s="4"/>
      <c r="D1318" s="4"/>
      <c r="E1318" s="4"/>
      <c r="F1318" s="4"/>
    </row>
    <row r="1319" spans="1:6" ht="15.75" x14ac:dyDescent="0.3">
      <c r="A1319" s="4"/>
      <c r="B1319" s="4"/>
      <c r="C1319" s="4"/>
      <c r="D1319" s="4"/>
      <c r="E1319" s="4"/>
      <c r="F1319" s="4"/>
    </row>
    <row r="1320" spans="1:6" ht="15.75" x14ac:dyDescent="0.3">
      <c r="A1320" s="4"/>
      <c r="B1320" s="4"/>
      <c r="C1320" s="4"/>
      <c r="D1320" s="4"/>
      <c r="E1320" s="4"/>
      <c r="F1320" s="4"/>
    </row>
    <row r="1321" spans="1:6" ht="15.75" x14ac:dyDescent="0.3">
      <c r="A1321" s="4"/>
      <c r="B1321" s="4"/>
      <c r="C1321" s="4"/>
      <c r="D1321" s="4"/>
      <c r="E1321" s="4"/>
      <c r="F1321" s="4"/>
    </row>
    <row r="1322" spans="1:6" ht="15.75" x14ac:dyDescent="0.3">
      <c r="A1322" s="4"/>
      <c r="B1322" s="4"/>
      <c r="C1322" s="4"/>
      <c r="D1322" s="4"/>
      <c r="E1322" s="4"/>
      <c r="F1322" s="4"/>
    </row>
    <row r="1323" spans="1:6" ht="15.75" x14ac:dyDescent="0.3">
      <c r="A1323" s="4"/>
      <c r="B1323" s="4"/>
      <c r="C1323" s="4"/>
      <c r="D1323" s="4"/>
      <c r="E1323" s="4"/>
      <c r="F1323" s="4"/>
    </row>
    <row r="1324" spans="1:6" ht="15.75" x14ac:dyDescent="0.3">
      <c r="A1324" s="4"/>
      <c r="B1324" s="4"/>
      <c r="C1324" s="4"/>
      <c r="D1324" s="4"/>
      <c r="E1324" s="4"/>
      <c r="F1324" s="4"/>
    </row>
    <row r="1325" spans="1:6" ht="15.75" x14ac:dyDescent="0.3">
      <c r="A1325" s="4"/>
      <c r="B1325" s="4"/>
      <c r="C1325" s="4"/>
      <c r="D1325" s="4"/>
      <c r="E1325" s="4"/>
      <c r="F1325" s="4"/>
    </row>
    <row r="1326" spans="1:6" ht="15.75" x14ac:dyDescent="0.3">
      <c r="A1326" s="4"/>
      <c r="B1326" s="4"/>
      <c r="C1326" s="4"/>
      <c r="D1326" s="4"/>
      <c r="E1326" s="4"/>
      <c r="F1326" s="4"/>
    </row>
    <row r="1327" spans="1:6" ht="15.75" x14ac:dyDescent="0.3">
      <c r="A1327" s="4"/>
      <c r="B1327" s="4"/>
      <c r="C1327" s="4"/>
      <c r="D1327" s="4"/>
      <c r="E1327" s="4"/>
      <c r="F1327" s="4"/>
    </row>
    <row r="1328" spans="1:6" ht="15.75" x14ac:dyDescent="0.3">
      <c r="A1328" s="4"/>
      <c r="B1328" s="4"/>
      <c r="C1328" s="4"/>
      <c r="D1328" s="4"/>
      <c r="E1328" s="4"/>
      <c r="F1328" s="4"/>
    </row>
    <row r="1329" spans="1:6" ht="15.75" x14ac:dyDescent="0.3">
      <c r="A1329" s="4"/>
      <c r="B1329" s="4"/>
      <c r="C1329" s="4"/>
      <c r="D1329" s="4"/>
      <c r="E1329" s="4"/>
      <c r="F1329" s="4"/>
    </row>
    <row r="1330" spans="1:6" ht="15.75" x14ac:dyDescent="0.3">
      <c r="A1330" s="4"/>
      <c r="B1330" s="4"/>
      <c r="C1330" s="4"/>
      <c r="D1330" s="4"/>
      <c r="E1330" s="4"/>
      <c r="F1330" s="4"/>
    </row>
    <row r="1331" spans="1:6" ht="15.75" x14ac:dyDescent="0.3">
      <c r="A1331" s="4"/>
      <c r="B1331" s="4"/>
      <c r="C1331" s="4"/>
      <c r="D1331" s="4"/>
      <c r="E1331" s="4"/>
      <c r="F1331" s="4"/>
    </row>
    <row r="1332" spans="1:6" ht="15.75" x14ac:dyDescent="0.3">
      <c r="A1332" s="4"/>
      <c r="B1332" s="4"/>
      <c r="C1332" s="4"/>
      <c r="D1332" s="4"/>
      <c r="E1332" s="4"/>
      <c r="F1332" s="4"/>
    </row>
    <row r="1333" spans="1:6" ht="15.75" x14ac:dyDescent="0.3">
      <c r="A1333" s="4"/>
      <c r="B1333" s="4"/>
      <c r="C1333" s="4"/>
      <c r="D1333" s="4"/>
      <c r="E1333" s="4"/>
      <c r="F1333" s="4"/>
    </row>
    <row r="1334" spans="1:6" ht="15.75" x14ac:dyDescent="0.3">
      <c r="A1334" s="4"/>
      <c r="B1334" s="4"/>
      <c r="C1334" s="4"/>
      <c r="D1334" s="4"/>
      <c r="E1334" s="4"/>
      <c r="F1334" s="4"/>
    </row>
    <row r="1335" spans="1:6" ht="15.75" x14ac:dyDescent="0.3">
      <c r="A1335" s="4"/>
      <c r="B1335" s="4"/>
      <c r="C1335" s="4"/>
      <c r="D1335" s="4"/>
      <c r="E1335" s="4"/>
      <c r="F1335" s="4"/>
    </row>
    <row r="1336" spans="1:6" ht="15.75" x14ac:dyDescent="0.3">
      <c r="A1336" s="4"/>
      <c r="B1336" s="4"/>
      <c r="C1336" s="4"/>
      <c r="D1336" s="4"/>
      <c r="E1336" s="4"/>
      <c r="F1336" s="4"/>
    </row>
    <row r="1337" spans="1:6" ht="15.75" x14ac:dyDescent="0.3">
      <c r="A1337" s="4"/>
      <c r="B1337" s="4"/>
      <c r="C1337" s="4"/>
      <c r="D1337" s="4"/>
      <c r="E1337" s="4"/>
      <c r="F1337" s="4"/>
    </row>
    <row r="1338" spans="1:6" ht="15.75" x14ac:dyDescent="0.3">
      <c r="A1338" s="4"/>
      <c r="B1338" s="4"/>
      <c r="C1338" s="4"/>
      <c r="D1338" s="4"/>
      <c r="E1338" s="4"/>
      <c r="F1338" s="4"/>
    </row>
    <row r="1339" spans="1:6" ht="15.75" x14ac:dyDescent="0.3">
      <c r="A1339" s="4"/>
      <c r="B1339" s="4"/>
      <c r="C1339" s="4"/>
      <c r="D1339" s="4"/>
      <c r="E1339" s="4"/>
      <c r="F1339" s="4"/>
    </row>
    <row r="1340" spans="1:6" ht="15.75" x14ac:dyDescent="0.3">
      <c r="A1340" s="4"/>
      <c r="B1340" s="4"/>
      <c r="C1340" s="4"/>
      <c r="D1340" s="4"/>
      <c r="E1340" s="4"/>
      <c r="F1340" s="4"/>
    </row>
    <row r="1341" spans="1:6" ht="15.75" x14ac:dyDescent="0.3">
      <c r="A1341" s="4"/>
      <c r="B1341" s="4"/>
      <c r="C1341" s="4"/>
      <c r="D1341" s="4"/>
      <c r="E1341" s="4"/>
      <c r="F1341" s="4"/>
    </row>
    <row r="1342" spans="1:6" ht="15.75" x14ac:dyDescent="0.3">
      <c r="A1342" s="4"/>
      <c r="B1342" s="4"/>
      <c r="C1342" s="4"/>
      <c r="D1342" s="4"/>
      <c r="E1342" s="4"/>
      <c r="F1342" s="4"/>
    </row>
    <row r="1343" spans="1:6" ht="15.75" x14ac:dyDescent="0.3">
      <c r="A1343" s="4"/>
      <c r="B1343" s="4"/>
      <c r="C1343" s="4"/>
      <c r="D1343" s="4"/>
      <c r="E1343" s="4"/>
      <c r="F1343" s="4"/>
    </row>
    <row r="1344" spans="1:6" ht="15.75" x14ac:dyDescent="0.3">
      <c r="A1344" s="4"/>
      <c r="B1344" s="4"/>
      <c r="C1344" s="4"/>
      <c r="D1344" s="4"/>
      <c r="E1344" s="4"/>
      <c r="F1344" s="4"/>
    </row>
    <row r="1345" spans="1:6" ht="15.75" x14ac:dyDescent="0.3">
      <c r="A1345" s="4"/>
      <c r="B1345" s="4"/>
      <c r="C1345" s="4"/>
      <c r="D1345" s="4"/>
      <c r="E1345" s="4"/>
      <c r="F1345" s="4"/>
    </row>
    <row r="1346" spans="1:6" ht="15.75" x14ac:dyDescent="0.3">
      <c r="A1346" s="4"/>
      <c r="B1346" s="4"/>
      <c r="C1346" s="4"/>
      <c r="D1346" s="4"/>
      <c r="E1346" s="4"/>
      <c r="F1346" s="4"/>
    </row>
    <row r="1347" spans="1:6" ht="15.75" x14ac:dyDescent="0.3">
      <c r="A1347" s="4"/>
      <c r="B1347" s="4"/>
      <c r="C1347" s="4"/>
      <c r="D1347" s="4"/>
      <c r="E1347" s="4"/>
      <c r="F1347" s="4"/>
    </row>
    <row r="1348" spans="1:6" ht="15.75" x14ac:dyDescent="0.3">
      <c r="A1348" s="4"/>
      <c r="B1348" s="4"/>
      <c r="C1348" s="4"/>
      <c r="D1348" s="4"/>
      <c r="E1348" s="4"/>
      <c r="F1348" s="4"/>
    </row>
    <row r="1349" spans="1:6" ht="15.75" x14ac:dyDescent="0.3">
      <c r="A1349" s="4"/>
      <c r="B1349" s="4"/>
      <c r="C1349" s="4"/>
      <c r="D1349" s="4"/>
      <c r="E1349" s="4"/>
      <c r="F1349" s="4"/>
    </row>
    <row r="1350" spans="1:6" ht="15.75" x14ac:dyDescent="0.3">
      <c r="A1350" s="4"/>
      <c r="B1350" s="4"/>
      <c r="C1350" s="4"/>
      <c r="D1350" s="4"/>
      <c r="E1350" s="4"/>
      <c r="F1350" s="4"/>
    </row>
    <row r="1351" spans="1:6" ht="15.75" x14ac:dyDescent="0.3">
      <c r="A1351" s="4"/>
      <c r="B1351" s="4"/>
      <c r="C1351" s="4"/>
      <c r="D1351" s="4"/>
      <c r="E1351" s="4"/>
      <c r="F1351" s="4"/>
    </row>
    <row r="1352" spans="1:6" ht="15.75" x14ac:dyDescent="0.3">
      <c r="A1352" s="4"/>
      <c r="B1352" s="4"/>
      <c r="C1352" s="4"/>
      <c r="D1352" s="4"/>
      <c r="E1352" s="4"/>
      <c r="F1352" s="4"/>
    </row>
    <row r="1353" spans="1:6" ht="15.75" x14ac:dyDescent="0.3">
      <c r="A1353" s="4"/>
      <c r="B1353" s="4"/>
      <c r="C1353" s="4"/>
      <c r="D1353" s="4"/>
      <c r="E1353" s="4"/>
      <c r="F1353" s="4"/>
    </row>
    <row r="1354" spans="1:6" ht="15.75" x14ac:dyDescent="0.3">
      <c r="A1354" s="4"/>
      <c r="B1354" s="4"/>
      <c r="C1354" s="4"/>
      <c r="D1354" s="4"/>
      <c r="E1354" s="4"/>
      <c r="F1354" s="4"/>
    </row>
    <row r="1355" spans="1:6" ht="15.75" x14ac:dyDescent="0.3">
      <c r="A1355" s="4"/>
      <c r="B1355" s="4"/>
      <c r="C1355" s="4"/>
      <c r="D1355" s="4"/>
      <c r="E1355" s="4"/>
      <c r="F1355" s="4"/>
    </row>
    <row r="1356" spans="1:6" ht="15.75" x14ac:dyDescent="0.3">
      <c r="A1356" s="4"/>
      <c r="B1356" s="4"/>
      <c r="C1356" s="4"/>
      <c r="D1356" s="4"/>
      <c r="E1356" s="4"/>
      <c r="F1356" s="4"/>
    </row>
    <row r="1357" spans="1:6" ht="15.75" x14ac:dyDescent="0.3">
      <c r="A1357" s="4"/>
      <c r="B1357" s="4"/>
      <c r="C1357" s="4"/>
      <c r="D1357" s="4"/>
      <c r="E1357" s="4"/>
      <c r="F1357" s="4"/>
    </row>
    <row r="1358" spans="1:6" ht="15.75" x14ac:dyDescent="0.3">
      <c r="A1358" s="4"/>
      <c r="B1358" s="4"/>
      <c r="C1358" s="4"/>
      <c r="D1358" s="4"/>
      <c r="E1358" s="4"/>
      <c r="F1358" s="4"/>
    </row>
    <row r="1359" spans="1:6" ht="15.75" x14ac:dyDescent="0.3">
      <c r="A1359" s="4"/>
      <c r="B1359" s="4"/>
      <c r="C1359" s="4"/>
      <c r="D1359" s="4"/>
      <c r="E1359" s="4"/>
      <c r="F1359" s="4"/>
    </row>
    <row r="1360" spans="1:6" ht="15.75" x14ac:dyDescent="0.3">
      <c r="A1360" s="4"/>
      <c r="B1360" s="4"/>
      <c r="C1360" s="4"/>
      <c r="D1360" s="4"/>
      <c r="E1360" s="4"/>
      <c r="F1360" s="4"/>
    </row>
    <row r="1361" spans="1:6" ht="15.75" x14ac:dyDescent="0.3">
      <c r="A1361" s="4"/>
      <c r="B1361" s="4"/>
      <c r="C1361" s="4"/>
      <c r="D1361" s="4"/>
      <c r="E1361" s="4"/>
      <c r="F1361" s="4"/>
    </row>
    <row r="1362" spans="1:6" ht="15.75" x14ac:dyDescent="0.3">
      <c r="A1362" s="4"/>
      <c r="B1362" s="4"/>
      <c r="C1362" s="4"/>
      <c r="D1362" s="4"/>
      <c r="E1362" s="4"/>
      <c r="F1362" s="4"/>
    </row>
    <row r="1363" spans="1:6" ht="15.75" x14ac:dyDescent="0.3">
      <c r="A1363" s="4"/>
      <c r="B1363" s="4"/>
      <c r="C1363" s="4"/>
      <c r="D1363" s="4"/>
      <c r="E1363" s="4"/>
      <c r="F1363" s="4"/>
    </row>
    <row r="1364" spans="1:6" ht="15.75" x14ac:dyDescent="0.3">
      <c r="A1364" s="4"/>
      <c r="B1364" s="4"/>
      <c r="C1364" s="4"/>
      <c r="D1364" s="4"/>
      <c r="E1364" s="4"/>
      <c r="F1364" s="4"/>
    </row>
    <row r="1365" spans="1:6" ht="15.75" x14ac:dyDescent="0.3">
      <c r="A1365" s="4"/>
      <c r="B1365" s="4"/>
      <c r="C1365" s="4"/>
      <c r="D1365" s="4"/>
      <c r="E1365" s="4"/>
      <c r="F1365" s="4"/>
    </row>
    <row r="1366" spans="1:6" ht="15.75" x14ac:dyDescent="0.3">
      <c r="A1366" s="4"/>
      <c r="B1366" s="4"/>
      <c r="C1366" s="4"/>
      <c r="D1366" s="4"/>
      <c r="E1366" s="4"/>
      <c r="F1366" s="4"/>
    </row>
    <row r="1367" spans="1:6" ht="15.75" x14ac:dyDescent="0.3">
      <c r="A1367" s="4"/>
      <c r="B1367" s="4"/>
      <c r="C1367" s="4"/>
      <c r="D1367" s="4"/>
      <c r="E1367" s="4"/>
      <c r="F1367" s="4"/>
    </row>
    <row r="1368" spans="1:6" ht="15.75" x14ac:dyDescent="0.3">
      <c r="A1368" s="4"/>
      <c r="B1368" s="4"/>
      <c r="C1368" s="4"/>
      <c r="D1368" s="4"/>
      <c r="E1368" s="4"/>
      <c r="F1368" s="4"/>
    </row>
    <row r="1369" spans="1:6" ht="15.75" x14ac:dyDescent="0.3">
      <c r="A1369" s="4"/>
      <c r="B1369" s="4"/>
      <c r="C1369" s="4"/>
      <c r="D1369" s="4"/>
      <c r="E1369" s="4"/>
      <c r="F1369" s="4"/>
    </row>
    <row r="1370" spans="1:6" ht="15.75" x14ac:dyDescent="0.3">
      <c r="A1370" s="4"/>
      <c r="B1370" s="4"/>
      <c r="C1370" s="4"/>
      <c r="D1370" s="4"/>
      <c r="E1370" s="4"/>
      <c r="F1370" s="4"/>
    </row>
    <row r="1371" spans="1:6" ht="15.75" x14ac:dyDescent="0.3">
      <c r="A1371" s="4"/>
      <c r="B1371" s="4"/>
      <c r="C1371" s="4"/>
      <c r="D1371" s="4"/>
      <c r="E1371" s="4"/>
      <c r="F1371" s="4"/>
    </row>
    <row r="1372" spans="1:6" ht="15.75" x14ac:dyDescent="0.3">
      <c r="A1372" s="4"/>
      <c r="B1372" s="4"/>
      <c r="C1372" s="4"/>
      <c r="D1372" s="4"/>
      <c r="E1372" s="4"/>
      <c r="F1372" s="4"/>
    </row>
    <row r="1373" spans="1:6" ht="15.75" x14ac:dyDescent="0.3">
      <c r="A1373" s="4"/>
      <c r="B1373" s="4"/>
      <c r="C1373" s="4"/>
      <c r="D1373" s="4"/>
      <c r="E1373" s="4"/>
      <c r="F1373" s="4"/>
    </row>
    <row r="1374" spans="1:6" ht="15.75" x14ac:dyDescent="0.3">
      <c r="A1374" s="4"/>
      <c r="B1374" s="4"/>
      <c r="C1374" s="4"/>
      <c r="D1374" s="4"/>
      <c r="E1374" s="4"/>
      <c r="F1374" s="4"/>
    </row>
    <row r="1375" spans="1:6" ht="15.75" x14ac:dyDescent="0.3">
      <c r="A1375" s="4"/>
      <c r="B1375" s="4"/>
      <c r="C1375" s="4"/>
      <c r="D1375" s="4"/>
      <c r="E1375" s="4"/>
      <c r="F1375" s="4"/>
    </row>
    <row r="1376" spans="1:6" ht="15.75" x14ac:dyDescent="0.3">
      <c r="A1376" s="4"/>
      <c r="B1376" s="4"/>
      <c r="C1376" s="4"/>
      <c r="D1376" s="4"/>
      <c r="E1376" s="4"/>
      <c r="F1376" s="4"/>
    </row>
    <row r="1377" spans="1:6" ht="15.75" x14ac:dyDescent="0.3">
      <c r="A1377" s="4"/>
      <c r="B1377" s="4"/>
      <c r="C1377" s="4"/>
      <c r="D1377" s="4"/>
      <c r="E1377" s="4"/>
      <c r="F1377" s="4"/>
    </row>
    <row r="1378" spans="1:6" ht="15.75" x14ac:dyDescent="0.3">
      <c r="A1378" s="4"/>
      <c r="B1378" s="4"/>
      <c r="C1378" s="4"/>
      <c r="D1378" s="4"/>
      <c r="E1378" s="4"/>
      <c r="F1378" s="4"/>
    </row>
    <row r="1379" spans="1:6" ht="15.75" x14ac:dyDescent="0.3">
      <c r="A1379" s="4"/>
      <c r="B1379" s="4"/>
      <c r="C1379" s="4"/>
      <c r="D1379" s="4"/>
      <c r="E1379" s="4"/>
      <c r="F1379" s="4"/>
    </row>
    <row r="1380" spans="1:6" ht="15.75" x14ac:dyDescent="0.3">
      <c r="A1380" s="4"/>
      <c r="B1380" s="4"/>
      <c r="C1380" s="4"/>
      <c r="D1380" s="4"/>
      <c r="E1380" s="4"/>
      <c r="F1380" s="4"/>
    </row>
    <row r="1381" spans="1:6" ht="15.75" x14ac:dyDescent="0.3">
      <c r="A1381" s="4"/>
      <c r="B1381" s="4"/>
      <c r="C1381" s="4"/>
      <c r="D1381" s="4"/>
      <c r="E1381" s="4"/>
      <c r="F1381" s="4"/>
    </row>
    <row r="1382" spans="1:6" ht="15.75" x14ac:dyDescent="0.3">
      <c r="A1382" s="4"/>
      <c r="B1382" s="4"/>
      <c r="C1382" s="4"/>
      <c r="D1382" s="4"/>
      <c r="E1382" s="4"/>
      <c r="F1382" s="4"/>
    </row>
    <row r="1383" spans="1:6" ht="15.75" x14ac:dyDescent="0.3">
      <c r="A1383" s="4"/>
      <c r="B1383" s="4"/>
      <c r="C1383" s="4"/>
      <c r="D1383" s="4"/>
      <c r="E1383" s="4"/>
      <c r="F1383" s="4"/>
    </row>
    <row r="1384" spans="1:6" ht="15.75" x14ac:dyDescent="0.3">
      <c r="A1384" s="4"/>
      <c r="B1384" s="4"/>
      <c r="C1384" s="4"/>
      <c r="D1384" s="4"/>
      <c r="E1384" s="4"/>
      <c r="F1384" s="4"/>
    </row>
    <row r="1385" spans="1:6" ht="15.75" x14ac:dyDescent="0.3">
      <c r="A1385" s="4"/>
      <c r="B1385" s="4"/>
      <c r="C1385" s="4"/>
      <c r="D1385" s="4"/>
      <c r="E1385" s="4"/>
      <c r="F1385" s="4"/>
    </row>
    <row r="1386" spans="1:6" ht="15.75" x14ac:dyDescent="0.3">
      <c r="A1386" s="4"/>
      <c r="B1386" s="4"/>
      <c r="C1386" s="4"/>
      <c r="D1386" s="4"/>
      <c r="E1386" s="4"/>
      <c r="F1386" s="4"/>
    </row>
    <row r="1387" spans="1:6" ht="15.75" x14ac:dyDescent="0.3">
      <c r="A1387" s="4"/>
      <c r="B1387" s="4"/>
      <c r="C1387" s="4"/>
      <c r="D1387" s="4"/>
      <c r="E1387" s="4"/>
      <c r="F1387" s="4"/>
    </row>
    <row r="1388" spans="1:6" ht="15.75" x14ac:dyDescent="0.3">
      <c r="A1388" s="4"/>
      <c r="B1388" s="4"/>
      <c r="C1388" s="4"/>
      <c r="D1388" s="4"/>
      <c r="E1388" s="4"/>
      <c r="F1388" s="4"/>
    </row>
    <row r="1389" spans="1:6" ht="15.75" x14ac:dyDescent="0.3">
      <c r="A1389" s="4"/>
      <c r="B1389" s="4"/>
      <c r="C1389" s="4"/>
      <c r="D1389" s="4"/>
      <c r="E1389" s="4"/>
      <c r="F1389" s="4"/>
    </row>
    <row r="1390" spans="1:6" ht="15.75" x14ac:dyDescent="0.3">
      <c r="A1390" s="4"/>
      <c r="B1390" s="4"/>
      <c r="C1390" s="4"/>
      <c r="D1390" s="4"/>
      <c r="E1390" s="4"/>
      <c r="F1390" s="4"/>
    </row>
    <row r="1391" spans="1:6" ht="15.75" x14ac:dyDescent="0.3">
      <c r="A1391" s="4"/>
      <c r="B1391" s="4"/>
      <c r="C1391" s="4"/>
      <c r="D1391" s="4"/>
      <c r="E1391" s="4"/>
      <c r="F1391" s="4"/>
    </row>
    <row r="1392" spans="1:6" ht="15.75" x14ac:dyDescent="0.3">
      <c r="A1392" s="4"/>
      <c r="B1392" s="4"/>
      <c r="C1392" s="4"/>
      <c r="D1392" s="4"/>
      <c r="E1392" s="4"/>
      <c r="F1392" s="4"/>
    </row>
    <row r="1393" spans="1:6" ht="15.75" x14ac:dyDescent="0.3">
      <c r="A1393" s="4"/>
      <c r="B1393" s="4"/>
      <c r="C1393" s="4"/>
      <c r="D1393" s="4"/>
      <c r="E1393" s="4"/>
      <c r="F1393" s="4"/>
    </row>
    <row r="1394" spans="1:6" ht="15.75" x14ac:dyDescent="0.3">
      <c r="A1394" s="4"/>
      <c r="B1394" s="4"/>
      <c r="C1394" s="4"/>
      <c r="D1394" s="4"/>
      <c r="E1394" s="4"/>
      <c r="F1394" s="4"/>
    </row>
    <row r="1395" spans="1:6" ht="15.75" x14ac:dyDescent="0.3">
      <c r="A1395" s="4"/>
      <c r="B1395" s="4"/>
      <c r="C1395" s="4"/>
      <c r="D1395" s="4"/>
      <c r="E1395" s="4"/>
      <c r="F1395" s="4"/>
    </row>
    <row r="1396" spans="1:6" ht="15.75" x14ac:dyDescent="0.3">
      <c r="A1396" s="4"/>
      <c r="B1396" s="4"/>
      <c r="C1396" s="4"/>
      <c r="D1396" s="4"/>
      <c r="E1396" s="4"/>
      <c r="F1396" s="4"/>
    </row>
    <row r="1397" spans="1:6" ht="15.75" x14ac:dyDescent="0.3">
      <c r="A1397" s="4"/>
      <c r="B1397" s="4"/>
      <c r="C1397" s="4"/>
      <c r="D1397" s="4"/>
      <c r="E1397" s="4"/>
      <c r="F1397" s="4"/>
    </row>
    <row r="1398" spans="1:6" ht="15.75" x14ac:dyDescent="0.3">
      <c r="A1398" s="4"/>
      <c r="B1398" s="4"/>
      <c r="C1398" s="4"/>
      <c r="D1398" s="4"/>
      <c r="E1398" s="4"/>
      <c r="F1398" s="4"/>
    </row>
    <row r="1399" spans="1:6" ht="15.75" x14ac:dyDescent="0.3">
      <c r="A1399" s="4"/>
      <c r="B1399" s="4"/>
      <c r="C1399" s="4"/>
      <c r="D1399" s="4"/>
      <c r="E1399" s="4"/>
      <c r="F1399" s="4"/>
    </row>
    <row r="1400" spans="1:6" ht="15.75" x14ac:dyDescent="0.3">
      <c r="A1400" s="4"/>
      <c r="B1400" s="4"/>
      <c r="C1400" s="4"/>
      <c r="D1400" s="4"/>
      <c r="E1400" s="4"/>
      <c r="F1400" s="4"/>
    </row>
    <row r="1401" spans="1:6" ht="15.75" x14ac:dyDescent="0.3">
      <c r="A1401" s="4"/>
      <c r="B1401" s="4"/>
      <c r="C1401" s="4"/>
      <c r="D1401" s="4"/>
      <c r="E1401" s="4"/>
      <c r="F1401" s="4"/>
    </row>
    <row r="1402" spans="1:6" ht="15.75" x14ac:dyDescent="0.3">
      <c r="A1402" s="4"/>
      <c r="B1402" s="4"/>
      <c r="C1402" s="4"/>
      <c r="D1402" s="4"/>
      <c r="E1402" s="4"/>
      <c r="F1402" s="4"/>
    </row>
    <row r="1403" spans="1:6" ht="15.75" x14ac:dyDescent="0.3">
      <c r="A1403" s="4"/>
      <c r="B1403" s="4"/>
      <c r="C1403" s="4"/>
      <c r="D1403" s="4"/>
      <c r="E1403" s="4"/>
      <c r="F1403" s="4"/>
    </row>
    <row r="1404" spans="1:6" ht="15.75" x14ac:dyDescent="0.3">
      <c r="A1404" s="4"/>
      <c r="B1404" s="4"/>
      <c r="C1404" s="4"/>
      <c r="D1404" s="4"/>
      <c r="E1404" s="4"/>
      <c r="F1404" s="4"/>
    </row>
    <row r="1405" spans="1:6" ht="15.75" x14ac:dyDescent="0.3">
      <c r="A1405" s="4"/>
      <c r="B1405" s="4"/>
      <c r="C1405" s="4"/>
      <c r="D1405" s="4"/>
      <c r="E1405" s="4"/>
      <c r="F1405" s="4"/>
    </row>
    <row r="1406" spans="1:6" ht="15.75" x14ac:dyDescent="0.3">
      <c r="A1406" s="4"/>
      <c r="B1406" s="4"/>
      <c r="C1406" s="4"/>
      <c r="D1406" s="4"/>
      <c r="E1406" s="4"/>
      <c r="F1406" s="4"/>
    </row>
    <row r="1407" spans="1:6" ht="15.75" x14ac:dyDescent="0.3">
      <c r="A1407" s="4"/>
      <c r="B1407" s="4"/>
      <c r="C1407" s="4"/>
      <c r="D1407" s="4"/>
      <c r="E1407" s="4"/>
      <c r="F1407" s="4"/>
    </row>
    <row r="1408" spans="1:6" ht="15.75" x14ac:dyDescent="0.3">
      <c r="A1408" s="4"/>
      <c r="B1408" s="4"/>
      <c r="C1408" s="4"/>
      <c r="D1408" s="4"/>
      <c r="E1408" s="4"/>
      <c r="F1408" s="4"/>
    </row>
    <row r="1409" spans="1:6" ht="15.75" x14ac:dyDescent="0.3">
      <c r="A1409" s="4"/>
      <c r="B1409" s="4"/>
      <c r="C1409" s="4"/>
      <c r="D1409" s="4"/>
      <c r="E1409" s="4"/>
      <c r="F1409" s="4"/>
    </row>
    <row r="1410" spans="1:6" ht="15.75" x14ac:dyDescent="0.3">
      <c r="A1410" s="4"/>
      <c r="B1410" s="4"/>
      <c r="C1410" s="4"/>
      <c r="D1410" s="4"/>
      <c r="E1410" s="4"/>
      <c r="F1410" s="4"/>
    </row>
    <row r="1411" spans="1:6" ht="15.75" x14ac:dyDescent="0.3">
      <c r="A1411" s="4"/>
      <c r="B1411" s="4"/>
      <c r="C1411" s="4"/>
      <c r="D1411" s="4"/>
      <c r="E1411" s="4"/>
      <c r="F1411" s="4"/>
    </row>
    <row r="1412" spans="1:6" ht="15.75" x14ac:dyDescent="0.3">
      <c r="A1412" s="4"/>
      <c r="B1412" s="4"/>
      <c r="C1412" s="4"/>
      <c r="D1412" s="4"/>
      <c r="E1412" s="4"/>
      <c r="F1412" s="4"/>
    </row>
    <row r="1413" spans="1:6" ht="15.75" x14ac:dyDescent="0.3">
      <c r="A1413" s="4"/>
      <c r="B1413" s="4"/>
      <c r="C1413" s="4"/>
      <c r="D1413" s="4"/>
      <c r="E1413" s="4"/>
      <c r="F1413" s="4"/>
    </row>
    <row r="1414" spans="1:6" ht="15.75" x14ac:dyDescent="0.3">
      <c r="A1414" s="4"/>
      <c r="B1414" s="4"/>
      <c r="C1414" s="4"/>
      <c r="D1414" s="4"/>
      <c r="E1414" s="4"/>
      <c r="F1414" s="4"/>
    </row>
    <row r="1415" spans="1:6" ht="15.75" x14ac:dyDescent="0.3">
      <c r="A1415" s="4"/>
      <c r="B1415" s="4"/>
      <c r="C1415" s="4"/>
      <c r="D1415" s="4"/>
      <c r="E1415" s="4"/>
      <c r="F1415" s="4"/>
    </row>
    <row r="1416" spans="1:6" ht="15.75" x14ac:dyDescent="0.3">
      <c r="A1416" s="4"/>
      <c r="B1416" s="4"/>
      <c r="C1416" s="4"/>
      <c r="D1416" s="4"/>
      <c r="E1416" s="4"/>
      <c r="F1416" s="4"/>
    </row>
    <row r="1417" spans="1:6" ht="15.75" x14ac:dyDescent="0.3">
      <c r="A1417" s="4"/>
      <c r="B1417" s="4"/>
      <c r="C1417" s="4"/>
      <c r="D1417" s="4"/>
      <c r="E1417" s="4"/>
      <c r="F1417" s="4"/>
    </row>
    <row r="1418" spans="1:6" ht="15.75" x14ac:dyDescent="0.3">
      <c r="A1418" s="4"/>
      <c r="B1418" s="4"/>
      <c r="C1418" s="4"/>
      <c r="D1418" s="4"/>
      <c r="E1418" s="4"/>
      <c r="F1418" s="4"/>
    </row>
    <row r="1419" spans="1:6" ht="15.75" x14ac:dyDescent="0.3">
      <c r="A1419" s="4"/>
      <c r="B1419" s="4"/>
      <c r="C1419" s="4"/>
      <c r="D1419" s="4"/>
      <c r="E1419" s="4"/>
      <c r="F1419" s="4"/>
    </row>
    <row r="1420" spans="1:6" ht="15.75" x14ac:dyDescent="0.3">
      <c r="A1420" s="4"/>
      <c r="B1420" s="4"/>
      <c r="C1420" s="4"/>
      <c r="D1420" s="4"/>
      <c r="E1420" s="4"/>
      <c r="F1420" s="4"/>
    </row>
    <row r="1421" spans="1:6" ht="15.75" x14ac:dyDescent="0.3">
      <c r="A1421" s="4"/>
      <c r="B1421" s="4"/>
      <c r="C1421" s="4"/>
      <c r="D1421" s="4"/>
      <c r="E1421" s="4"/>
      <c r="F1421" s="4"/>
    </row>
    <row r="1422" spans="1:6" ht="15.75" x14ac:dyDescent="0.3">
      <c r="A1422" s="4"/>
      <c r="B1422" s="4"/>
      <c r="C1422" s="4"/>
      <c r="D1422" s="4"/>
      <c r="E1422" s="4"/>
      <c r="F1422" s="4"/>
    </row>
    <row r="1423" spans="1:6" ht="15.75" x14ac:dyDescent="0.3">
      <c r="A1423" s="4"/>
      <c r="B1423" s="4"/>
      <c r="C1423" s="4"/>
      <c r="D1423" s="4"/>
      <c r="E1423" s="4"/>
      <c r="F1423" s="4"/>
    </row>
    <row r="1424" spans="1:6" ht="15.75" x14ac:dyDescent="0.3">
      <c r="A1424" s="4"/>
      <c r="B1424" s="4"/>
      <c r="C1424" s="4"/>
      <c r="D1424" s="4"/>
      <c r="E1424" s="4"/>
      <c r="F1424" s="4"/>
    </row>
    <row r="1425" spans="1:6" ht="15.75" x14ac:dyDescent="0.3">
      <c r="A1425" s="4"/>
      <c r="B1425" s="4"/>
      <c r="C1425" s="4"/>
      <c r="D1425" s="4"/>
      <c r="E1425" s="4"/>
      <c r="F1425" s="4"/>
    </row>
    <row r="1426" spans="1:6" ht="15.75" x14ac:dyDescent="0.3">
      <c r="A1426" s="4"/>
      <c r="B1426" s="4"/>
      <c r="C1426" s="4"/>
      <c r="D1426" s="4"/>
      <c r="E1426" s="4"/>
      <c r="F1426" s="4"/>
    </row>
    <row r="1427" spans="1:6" ht="15.75" x14ac:dyDescent="0.3">
      <c r="A1427" s="4"/>
      <c r="B1427" s="4"/>
      <c r="C1427" s="4"/>
      <c r="D1427" s="4"/>
      <c r="E1427" s="4"/>
      <c r="F1427" s="4"/>
    </row>
    <row r="1428" spans="1:6" ht="15.75" x14ac:dyDescent="0.3">
      <c r="A1428" s="4"/>
      <c r="B1428" s="4"/>
      <c r="C1428" s="4"/>
      <c r="D1428" s="4"/>
      <c r="E1428" s="4"/>
      <c r="F1428" s="4"/>
    </row>
    <row r="1429" spans="1:6" ht="15.75" x14ac:dyDescent="0.3">
      <c r="A1429" s="4"/>
      <c r="B1429" s="4"/>
      <c r="C1429" s="4"/>
      <c r="D1429" s="4"/>
      <c r="E1429" s="4"/>
      <c r="F1429" s="4"/>
    </row>
    <row r="1430" spans="1:6" ht="15.75" x14ac:dyDescent="0.3">
      <c r="A1430" s="4"/>
      <c r="B1430" s="4"/>
      <c r="C1430" s="4"/>
      <c r="D1430" s="4"/>
      <c r="E1430" s="4"/>
      <c r="F1430" s="4"/>
    </row>
    <row r="1431" spans="1:6" ht="15.75" x14ac:dyDescent="0.3">
      <c r="A1431" s="4"/>
      <c r="B1431" s="4"/>
      <c r="C1431" s="4"/>
      <c r="D1431" s="4"/>
      <c r="E1431" s="4"/>
      <c r="F1431" s="4"/>
    </row>
    <row r="1432" spans="1:6" ht="15.75" x14ac:dyDescent="0.3">
      <c r="A1432" s="4"/>
      <c r="B1432" s="4"/>
      <c r="C1432" s="4"/>
      <c r="D1432" s="4"/>
      <c r="E1432" s="4"/>
      <c r="F1432" s="4"/>
    </row>
    <row r="1433" spans="1:6" ht="15.75" x14ac:dyDescent="0.3">
      <c r="A1433" s="4"/>
      <c r="B1433" s="4"/>
      <c r="C1433" s="4"/>
      <c r="D1433" s="4"/>
      <c r="E1433" s="4"/>
      <c r="F1433" s="4"/>
    </row>
    <row r="1434" spans="1:6" ht="15.75" x14ac:dyDescent="0.3">
      <c r="A1434" s="4"/>
      <c r="B1434" s="4"/>
      <c r="C1434" s="4"/>
      <c r="D1434" s="4"/>
      <c r="E1434" s="4"/>
      <c r="F1434" s="4"/>
    </row>
    <row r="1435" spans="1:6" ht="15.75" x14ac:dyDescent="0.3">
      <c r="A1435" s="4"/>
      <c r="B1435" s="4"/>
      <c r="C1435" s="4"/>
      <c r="D1435" s="4"/>
      <c r="E1435" s="4"/>
      <c r="F1435" s="4"/>
    </row>
    <row r="1436" spans="1:6" ht="15.75" x14ac:dyDescent="0.3">
      <c r="A1436" s="4"/>
      <c r="B1436" s="4"/>
      <c r="C1436" s="4"/>
      <c r="D1436" s="4"/>
      <c r="E1436" s="4"/>
      <c r="F1436" s="4"/>
    </row>
    <row r="1437" spans="1:6" ht="15.75" x14ac:dyDescent="0.3">
      <c r="A1437" s="4"/>
      <c r="B1437" s="4"/>
      <c r="C1437" s="4"/>
      <c r="D1437" s="4"/>
      <c r="E1437" s="4"/>
      <c r="F1437" s="4"/>
    </row>
    <row r="1438" spans="1:6" ht="15.75" x14ac:dyDescent="0.3">
      <c r="A1438" s="4"/>
      <c r="B1438" s="4"/>
      <c r="C1438" s="4"/>
      <c r="D1438" s="4"/>
      <c r="E1438" s="4"/>
      <c r="F1438" s="4"/>
    </row>
    <row r="1439" spans="1:6" ht="15.75" x14ac:dyDescent="0.3">
      <c r="A1439" s="4"/>
      <c r="B1439" s="4"/>
      <c r="C1439" s="4"/>
      <c r="D1439" s="4"/>
      <c r="E1439" s="4"/>
      <c r="F1439" s="4"/>
    </row>
    <row r="1440" spans="1:6" ht="15.75" x14ac:dyDescent="0.3">
      <c r="A1440" s="4"/>
      <c r="B1440" s="4"/>
      <c r="C1440" s="4"/>
      <c r="D1440" s="4"/>
      <c r="E1440" s="4"/>
      <c r="F1440" s="4"/>
    </row>
    <row r="1441" spans="1:6" ht="15.75" x14ac:dyDescent="0.3">
      <c r="A1441" s="4"/>
      <c r="B1441" s="4"/>
      <c r="C1441" s="4"/>
      <c r="D1441" s="4"/>
      <c r="E1441" s="4"/>
      <c r="F1441" s="4"/>
    </row>
    <row r="1442" spans="1:6" ht="15.75" x14ac:dyDescent="0.3">
      <c r="A1442" s="4"/>
      <c r="B1442" s="4"/>
      <c r="C1442" s="4"/>
      <c r="D1442" s="4"/>
      <c r="E1442" s="4"/>
      <c r="F1442" s="4"/>
    </row>
    <row r="1443" spans="1:6" ht="15.75" x14ac:dyDescent="0.3">
      <c r="A1443" s="4"/>
      <c r="B1443" s="4"/>
      <c r="C1443" s="4"/>
      <c r="D1443" s="4"/>
      <c r="E1443" s="4"/>
      <c r="F1443" s="4"/>
    </row>
    <row r="1444" spans="1:6" ht="15.75" x14ac:dyDescent="0.3">
      <c r="A1444" s="4"/>
      <c r="B1444" s="4"/>
      <c r="C1444" s="4"/>
      <c r="D1444" s="4"/>
      <c r="E1444" s="4"/>
      <c r="F1444" s="4"/>
    </row>
    <row r="1445" spans="1:6" ht="15.75" x14ac:dyDescent="0.3">
      <c r="A1445" s="4"/>
      <c r="B1445" s="4"/>
      <c r="C1445" s="4"/>
      <c r="D1445" s="4"/>
      <c r="E1445" s="4"/>
      <c r="F1445" s="4"/>
    </row>
    <row r="1446" spans="1:6" ht="15.75" x14ac:dyDescent="0.3">
      <c r="A1446" s="4"/>
      <c r="B1446" s="4"/>
      <c r="C1446" s="4"/>
      <c r="D1446" s="4"/>
      <c r="E1446" s="4"/>
      <c r="F1446" s="4"/>
    </row>
    <row r="1447" spans="1:6" ht="15.75" x14ac:dyDescent="0.3">
      <c r="A1447" s="4"/>
      <c r="B1447" s="4"/>
      <c r="C1447" s="4"/>
      <c r="D1447" s="4"/>
      <c r="E1447" s="4"/>
      <c r="F1447" s="4"/>
    </row>
    <row r="1448" spans="1:6" ht="15.75" x14ac:dyDescent="0.3">
      <c r="A1448" s="4"/>
      <c r="B1448" s="4"/>
      <c r="C1448" s="4"/>
      <c r="D1448" s="4"/>
      <c r="E1448" s="4"/>
      <c r="F1448" s="4"/>
    </row>
    <row r="1449" spans="1:6" ht="15.75" x14ac:dyDescent="0.3">
      <c r="A1449" s="4"/>
      <c r="B1449" s="4"/>
      <c r="C1449" s="4"/>
      <c r="D1449" s="4"/>
      <c r="E1449" s="4"/>
      <c r="F1449" s="4"/>
    </row>
    <row r="1450" spans="1:6" ht="15.75" x14ac:dyDescent="0.3">
      <c r="A1450" s="4"/>
      <c r="B1450" s="4"/>
      <c r="C1450" s="4"/>
      <c r="D1450" s="4"/>
      <c r="E1450" s="4"/>
      <c r="F1450" s="4"/>
    </row>
    <row r="1451" spans="1:6" ht="15.75" x14ac:dyDescent="0.3">
      <c r="A1451" s="4"/>
      <c r="B1451" s="4"/>
      <c r="C1451" s="4"/>
      <c r="D1451" s="4"/>
      <c r="E1451" s="4"/>
      <c r="F1451" s="4"/>
    </row>
    <row r="1452" spans="1:6" ht="15.75" x14ac:dyDescent="0.3">
      <c r="A1452" s="4"/>
      <c r="B1452" s="4"/>
      <c r="C1452" s="4"/>
      <c r="D1452" s="4"/>
      <c r="E1452" s="4"/>
      <c r="F1452" s="4"/>
    </row>
    <row r="1453" spans="1:6" ht="15.75" x14ac:dyDescent="0.3">
      <c r="A1453" s="4"/>
      <c r="B1453" s="4"/>
      <c r="C1453" s="4"/>
      <c r="D1453" s="4"/>
      <c r="E1453" s="4"/>
      <c r="F1453" s="4"/>
    </row>
    <row r="1454" spans="1:6" ht="15.75" x14ac:dyDescent="0.3">
      <c r="A1454" s="4"/>
      <c r="B1454" s="4"/>
      <c r="C1454" s="4"/>
      <c r="D1454" s="4"/>
      <c r="E1454" s="4"/>
      <c r="F1454" s="4"/>
    </row>
    <row r="1455" spans="1:6" ht="15.75" x14ac:dyDescent="0.3">
      <c r="A1455" s="4"/>
      <c r="B1455" s="4"/>
      <c r="C1455" s="4"/>
      <c r="D1455" s="4"/>
      <c r="E1455" s="4"/>
      <c r="F1455" s="4"/>
    </row>
    <row r="1456" spans="1:6" ht="15.75" x14ac:dyDescent="0.3">
      <c r="A1456" s="4"/>
      <c r="B1456" s="4"/>
      <c r="C1456" s="4"/>
      <c r="D1456" s="4"/>
      <c r="E1456" s="4"/>
      <c r="F1456" s="4"/>
    </row>
    <row r="1457" spans="1:6" ht="15.75" x14ac:dyDescent="0.3">
      <c r="A1457" s="4"/>
      <c r="B1457" s="4"/>
      <c r="C1457" s="4"/>
      <c r="D1457" s="4"/>
      <c r="E1457" s="4"/>
      <c r="F1457" s="4"/>
    </row>
    <row r="1458" spans="1:6" ht="15.75" x14ac:dyDescent="0.3">
      <c r="A1458" s="4"/>
      <c r="B1458" s="4"/>
      <c r="C1458" s="4"/>
      <c r="D1458" s="4"/>
      <c r="E1458" s="4"/>
      <c r="F1458" s="4"/>
    </row>
    <row r="1459" spans="1:6" ht="15.75" x14ac:dyDescent="0.3">
      <c r="A1459" s="4"/>
      <c r="B1459" s="4"/>
      <c r="C1459" s="4"/>
      <c r="D1459" s="4"/>
      <c r="E1459" s="4"/>
      <c r="F1459" s="4"/>
    </row>
    <row r="1460" spans="1:6" ht="15.75" x14ac:dyDescent="0.3">
      <c r="A1460" s="4"/>
      <c r="B1460" s="4"/>
      <c r="C1460" s="4"/>
      <c r="D1460" s="4"/>
      <c r="E1460" s="4"/>
      <c r="F1460" s="4"/>
    </row>
    <row r="1461" spans="1:6" ht="15.75" x14ac:dyDescent="0.3">
      <c r="A1461" s="4"/>
      <c r="B1461" s="4"/>
      <c r="C1461" s="4"/>
      <c r="D1461" s="4"/>
      <c r="E1461" s="4"/>
      <c r="F1461" s="4"/>
    </row>
    <row r="1462" spans="1:6" ht="15.75" x14ac:dyDescent="0.3">
      <c r="A1462" s="4"/>
      <c r="B1462" s="4"/>
      <c r="C1462" s="4"/>
      <c r="D1462" s="4"/>
      <c r="E1462" s="4"/>
      <c r="F1462" s="4"/>
    </row>
    <row r="1463" spans="1:6" ht="15.75" x14ac:dyDescent="0.3">
      <c r="A1463" s="4"/>
      <c r="B1463" s="4"/>
      <c r="C1463" s="4"/>
      <c r="D1463" s="4"/>
      <c r="E1463" s="4"/>
      <c r="F1463" s="4"/>
    </row>
    <row r="1464" spans="1:6" ht="15.75" x14ac:dyDescent="0.3">
      <c r="A1464" s="4"/>
      <c r="B1464" s="4"/>
      <c r="C1464" s="4"/>
      <c r="D1464" s="4"/>
      <c r="E1464" s="4"/>
      <c r="F1464" s="4"/>
    </row>
    <row r="1465" spans="1:6" ht="15.75" x14ac:dyDescent="0.3">
      <c r="A1465" s="4"/>
      <c r="B1465" s="4"/>
      <c r="C1465" s="4"/>
      <c r="D1465" s="4"/>
      <c r="E1465" s="4"/>
      <c r="F1465" s="4"/>
    </row>
    <row r="1466" spans="1:6" ht="15.75" x14ac:dyDescent="0.3">
      <c r="A1466" s="4"/>
      <c r="B1466" s="4"/>
      <c r="C1466" s="4"/>
      <c r="D1466" s="4"/>
      <c r="E1466" s="4"/>
      <c r="F1466" s="4"/>
    </row>
    <row r="1467" spans="1:6" ht="15.75" x14ac:dyDescent="0.3">
      <c r="A1467" s="4"/>
      <c r="B1467" s="4"/>
      <c r="C1467" s="4"/>
      <c r="D1467" s="4"/>
      <c r="E1467" s="4"/>
      <c r="F1467" s="4"/>
    </row>
    <row r="1468" spans="1:6" ht="15.75" x14ac:dyDescent="0.3">
      <c r="A1468" s="4"/>
      <c r="B1468" s="4"/>
      <c r="C1468" s="4"/>
      <c r="D1468" s="4"/>
      <c r="E1468" s="4"/>
      <c r="F1468" s="4"/>
    </row>
    <row r="1469" spans="1:6" ht="15.75" x14ac:dyDescent="0.3">
      <c r="A1469" s="4"/>
      <c r="B1469" s="4"/>
      <c r="C1469" s="4"/>
      <c r="D1469" s="4"/>
      <c r="E1469" s="4"/>
      <c r="F1469" s="4"/>
    </row>
    <row r="1470" spans="1:6" ht="15.75" x14ac:dyDescent="0.3">
      <c r="A1470" s="4"/>
      <c r="B1470" s="4"/>
      <c r="C1470" s="4"/>
      <c r="D1470" s="4"/>
      <c r="E1470" s="4"/>
      <c r="F1470" s="4"/>
    </row>
    <row r="1471" spans="1:6" ht="15.75" x14ac:dyDescent="0.3">
      <c r="A1471" s="4"/>
      <c r="B1471" s="4"/>
      <c r="C1471" s="4"/>
      <c r="D1471" s="4"/>
      <c r="E1471" s="4"/>
      <c r="F1471" s="4"/>
    </row>
    <row r="1472" spans="1:6" ht="15.75" x14ac:dyDescent="0.3">
      <c r="A1472" s="4"/>
      <c r="B1472" s="4"/>
      <c r="C1472" s="4"/>
      <c r="D1472" s="4"/>
      <c r="E1472" s="4"/>
      <c r="F1472" s="4"/>
    </row>
    <row r="1473" spans="1:6" ht="15.75" x14ac:dyDescent="0.3">
      <c r="A1473" s="4"/>
      <c r="B1473" s="4"/>
      <c r="C1473" s="4"/>
      <c r="D1473" s="4"/>
      <c r="E1473" s="4"/>
      <c r="F1473" s="4"/>
    </row>
    <row r="1474" spans="1:6" ht="15.75" x14ac:dyDescent="0.3">
      <c r="A1474" s="4"/>
      <c r="B1474" s="4"/>
      <c r="C1474" s="4"/>
      <c r="D1474" s="4"/>
      <c r="E1474" s="4"/>
      <c r="F1474" s="4"/>
    </row>
    <row r="1475" spans="1:6" ht="15.75" x14ac:dyDescent="0.3">
      <c r="A1475" s="4"/>
      <c r="B1475" s="4"/>
      <c r="C1475" s="4"/>
      <c r="D1475" s="4"/>
      <c r="E1475" s="4"/>
      <c r="F1475" s="4"/>
    </row>
    <row r="1476" spans="1:6" ht="15.75" x14ac:dyDescent="0.3">
      <c r="A1476" s="4"/>
      <c r="B1476" s="4"/>
      <c r="C1476" s="4"/>
      <c r="D1476" s="4"/>
      <c r="E1476" s="4"/>
      <c r="F1476" s="4"/>
    </row>
    <row r="1477" spans="1:6" ht="15.75" x14ac:dyDescent="0.3">
      <c r="A1477" s="4"/>
      <c r="B1477" s="4"/>
      <c r="C1477" s="4"/>
      <c r="D1477" s="4"/>
      <c r="E1477" s="4"/>
      <c r="F1477" s="4"/>
    </row>
    <row r="1478" spans="1:6" ht="15.75" x14ac:dyDescent="0.3">
      <c r="A1478" s="4"/>
      <c r="B1478" s="4"/>
      <c r="C1478" s="4"/>
      <c r="D1478" s="4"/>
      <c r="E1478" s="4"/>
      <c r="F1478" s="4"/>
    </row>
    <row r="1479" spans="1:6" ht="15.75" x14ac:dyDescent="0.3">
      <c r="A1479" s="4"/>
      <c r="B1479" s="4"/>
      <c r="C1479" s="4"/>
      <c r="D1479" s="4"/>
      <c r="E1479" s="4"/>
      <c r="F1479" s="4"/>
    </row>
    <row r="1480" spans="1:6" ht="15.75" x14ac:dyDescent="0.3">
      <c r="A1480" s="4"/>
      <c r="B1480" s="4"/>
      <c r="C1480" s="4"/>
      <c r="D1480" s="4"/>
      <c r="E1480" s="4"/>
      <c r="F1480" s="4"/>
    </row>
    <row r="1481" spans="1:6" ht="15.75" x14ac:dyDescent="0.3">
      <c r="A1481" s="4"/>
      <c r="B1481" s="4"/>
      <c r="C1481" s="4"/>
      <c r="D1481" s="4"/>
      <c r="E1481" s="4"/>
      <c r="F1481" s="4"/>
    </row>
    <row r="1482" spans="1:6" ht="15.75" x14ac:dyDescent="0.3">
      <c r="A1482" s="4"/>
      <c r="B1482" s="4"/>
      <c r="C1482" s="4"/>
      <c r="D1482" s="4"/>
      <c r="E1482" s="4"/>
      <c r="F1482" s="4"/>
    </row>
    <row r="1483" spans="1:6" ht="15.75" x14ac:dyDescent="0.3">
      <c r="A1483" s="4"/>
      <c r="B1483" s="4"/>
      <c r="C1483" s="4"/>
      <c r="D1483" s="4"/>
      <c r="E1483" s="4"/>
      <c r="F1483" s="4"/>
    </row>
    <row r="1484" spans="1:6" ht="15.75" x14ac:dyDescent="0.3">
      <c r="A1484" s="4"/>
      <c r="B1484" s="4"/>
      <c r="C1484" s="4"/>
      <c r="D1484" s="4"/>
      <c r="E1484" s="4"/>
      <c r="F1484" s="4"/>
    </row>
    <row r="1485" spans="1:6" ht="15.75" x14ac:dyDescent="0.3">
      <c r="A1485" s="4"/>
      <c r="B1485" s="4"/>
      <c r="C1485" s="4"/>
      <c r="D1485" s="4"/>
      <c r="E1485" s="4"/>
      <c r="F1485" s="4"/>
    </row>
    <row r="1486" spans="1:6" ht="15.75" x14ac:dyDescent="0.3">
      <c r="A1486" s="4"/>
      <c r="B1486" s="4"/>
      <c r="C1486" s="4"/>
      <c r="D1486" s="4"/>
      <c r="E1486" s="4"/>
      <c r="F1486" s="4"/>
    </row>
    <row r="1487" spans="1:6" ht="15.75" x14ac:dyDescent="0.3">
      <c r="A1487" s="4"/>
      <c r="B1487" s="4"/>
      <c r="C1487" s="4"/>
      <c r="D1487" s="4"/>
      <c r="E1487" s="4"/>
      <c r="F1487" s="4"/>
    </row>
    <row r="1488" spans="1:6" ht="15.75" x14ac:dyDescent="0.3">
      <c r="A1488" s="4"/>
      <c r="B1488" s="4"/>
      <c r="C1488" s="4"/>
      <c r="D1488" s="4"/>
      <c r="E1488" s="4"/>
      <c r="F1488" s="4"/>
    </row>
    <row r="1489" spans="1:6" ht="15.75" x14ac:dyDescent="0.3">
      <c r="A1489" s="4"/>
      <c r="B1489" s="4"/>
      <c r="C1489" s="4"/>
      <c r="D1489" s="4"/>
      <c r="E1489" s="4"/>
      <c r="F1489" s="4"/>
    </row>
    <row r="1490" spans="1:6" ht="15.75" x14ac:dyDescent="0.3">
      <c r="A1490" s="4"/>
      <c r="B1490" s="4"/>
      <c r="C1490" s="4"/>
      <c r="D1490" s="4"/>
      <c r="E1490" s="4"/>
      <c r="F1490" s="4"/>
    </row>
    <row r="1491" spans="1:6" ht="15.75" x14ac:dyDescent="0.3">
      <c r="A1491" s="4"/>
      <c r="B1491" s="4"/>
      <c r="C1491" s="4"/>
      <c r="D1491" s="4"/>
      <c r="E1491" s="4"/>
      <c r="F1491" s="4"/>
    </row>
    <row r="1492" spans="1:6" ht="15.75" x14ac:dyDescent="0.3">
      <c r="A1492" s="4"/>
      <c r="B1492" s="4"/>
      <c r="C1492" s="4"/>
      <c r="D1492" s="4"/>
      <c r="E1492" s="4"/>
      <c r="F1492" s="4"/>
    </row>
    <row r="1493" spans="1:6" ht="15.75" x14ac:dyDescent="0.3">
      <c r="A1493" s="4"/>
      <c r="B1493" s="4"/>
      <c r="C1493" s="4"/>
      <c r="D1493" s="4"/>
      <c r="E1493" s="4"/>
      <c r="F1493" s="4"/>
    </row>
    <row r="1494" spans="1:6" ht="15.75" x14ac:dyDescent="0.3">
      <c r="A1494" s="4"/>
      <c r="B1494" s="4"/>
      <c r="C1494" s="4"/>
      <c r="D1494" s="4"/>
      <c r="E1494" s="4"/>
      <c r="F1494" s="4"/>
    </row>
    <row r="1495" spans="1:6" ht="15.75" x14ac:dyDescent="0.3">
      <c r="A1495" s="4"/>
      <c r="B1495" s="4"/>
      <c r="C1495" s="4"/>
      <c r="D1495" s="4"/>
      <c r="E1495" s="4"/>
      <c r="F1495" s="4"/>
    </row>
    <row r="1496" spans="1:6" ht="15.75" x14ac:dyDescent="0.3">
      <c r="A1496" s="4"/>
      <c r="B1496" s="4"/>
      <c r="C1496" s="4"/>
      <c r="D1496" s="4"/>
      <c r="E1496" s="4"/>
      <c r="F1496" s="4"/>
    </row>
    <row r="1497" spans="1:6" ht="15.75" x14ac:dyDescent="0.3">
      <c r="A1497" s="4"/>
      <c r="B1497" s="4"/>
      <c r="C1497" s="4"/>
      <c r="D1497" s="4"/>
      <c r="E1497" s="4"/>
      <c r="F1497" s="4"/>
    </row>
    <row r="1498" spans="1:6" ht="15.75" x14ac:dyDescent="0.3">
      <c r="A1498" s="4"/>
      <c r="B1498" s="4"/>
      <c r="C1498" s="4"/>
      <c r="D1498" s="4"/>
      <c r="E1498" s="4"/>
      <c r="F1498" s="4"/>
    </row>
    <row r="1499" spans="1:6" ht="15.75" x14ac:dyDescent="0.3">
      <c r="A1499" s="4"/>
      <c r="B1499" s="4"/>
      <c r="C1499" s="4"/>
      <c r="D1499" s="4"/>
      <c r="E1499" s="4"/>
      <c r="F1499" s="4"/>
    </row>
    <row r="1500" spans="1:6" ht="15.75" x14ac:dyDescent="0.3">
      <c r="A1500" s="4"/>
      <c r="B1500" s="4"/>
      <c r="C1500" s="4"/>
      <c r="D1500" s="4"/>
      <c r="E1500" s="4"/>
      <c r="F1500" s="4"/>
    </row>
    <row r="1501" spans="1:6" ht="15.75" x14ac:dyDescent="0.3">
      <c r="A1501" s="4"/>
      <c r="B1501" s="4"/>
      <c r="C1501" s="4"/>
      <c r="D1501" s="4"/>
      <c r="E1501" s="4"/>
      <c r="F1501" s="4"/>
    </row>
    <row r="1502" spans="1:6" ht="15.75" x14ac:dyDescent="0.3">
      <c r="A1502" s="4"/>
      <c r="B1502" s="4"/>
      <c r="C1502" s="4"/>
      <c r="D1502" s="4"/>
      <c r="E1502" s="4"/>
      <c r="F1502" s="4"/>
    </row>
    <row r="1503" spans="1:6" ht="15.75" x14ac:dyDescent="0.3">
      <c r="A1503" s="4"/>
      <c r="B1503" s="4"/>
      <c r="C1503" s="4"/>
      <c r="D1503" s="4"/>
      <c r="E1503" s="4"/>
      <c r="F1503" s="4"/>
    </row>
    <row r="1504" spans="1:6" ht="15.75" x14ac:dyDescent="0.3">
      <c r="A1504" s="4"/>
      <c r="B1504" s="4"/>
      <c r="C1504" s="4"/>
      <c r="D1504" s="4"/>
      <c r="E1504" s="4"/>
      <c r="F1504" s="4"/>
    </row>
    <row r="1505" spans="1:6" ht="15.75" x14ac:dyDescent="0.3">
      <c r="A1505" s="4"/>
      <c r="B1505" s="4"/>
      <c r="C1505" s="4"/>
      <c r="D1505" s="4"/>
      <c r="E1505" s="4"/>
      <c r="F1505" s="4"/>
    </row>
    <row r="1506" spans="1:6" ht="15.75" x14ac:dyDescent="0.3">
      <c r="A1506" s="4"/>
      <c r="B1506" s="4"/>
      <c r="C1506" s="4"/>
      <c r="D1506" s="4"/>
      <c r="E1506" s="4"/>
      <c r="F1506" s="4"/>
    </row>
    <row r="1507" spans="1:6" ht="15.75" x14ac:dyDescent="0.3">
      <c r="A1507" s="4"/>
      <c r="B1507" s="4"/>
      <c r="C1507" s="4"/>
      <c r="D1507" s="4"/>
      <c r="E1507" s="4"/>
      <c r="F1507" s="4"/>
    </row>
    <row r="1508" spans="1:6" ht="15.75" x14ac:dyDescent="0.3">
      <c r="A1508" s="4"/>
      <c r="B1508" s="4"/>
      <c r="C1508" s="4"/>
      <c r="D1508" s="4"/>
      <c r="E1508" s="4"/>
      <c r="F1508" s="4"/>
    </row>
  </sheetData>
  <mergeCells count="1">
    <mergeCell ref="A4:C4"/>
  </mergeCells>
  <pageMargins left="0.70866141732283472" right="0.70866141732283472" top="0.74803149606299213" bottom="0.74803149606299213" header="0.31496062992125984" footer="0.31496062992125984"/>
  <pageSetup paperSize="9" scale="90" orientation="portrait" r:id="rId1"/>
  <headerFooter>
    <oddHeader xml:space="preserve">&amp;C
</oddHeader>
    <oddFooter>Página &amp;P</oddFooter>
  </headerFooter>
  <rowBreaks count="1" manualBreakCount="1">
    <brk id="280" max="5" man="1"/>
  </rowBreaks>
  <legacyDrawingHF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247"/>
  <sheetViews>
    <sheetView view="pageBreakPreview" zoomScale="130" zoomScaleNormal="100" zoomScaleSheetLayoutView="130" workbookViewId="0">
      <selection activeCell="E10" sqref="E10"/>
    </sheetView>
  </sheetViews>
  <sheetFormatPr baseColWidth="10" defaultRowHeight="15" x14ac:dyDescent="0.25"/>
  <cols>
    <col min="1" max="2" width="6.7109375" customWidth="1"/>
    <col min="3" max="3" width="46.7109375" customWidth="1"/>
    <col min="4" max="6" width="11.42578125" customWidth="1"/>
    <col min="8" max="10" width="11.5703125" bestFit="1" customWidth="1"/>
  </cols>
  <sheetData>
    <row r="2" spans="1:8" x14ac:dyDescent="0.25">
      <c r="A2" s="3" t="s">
        <v>305</v>
      </c>
    </row>
    <row r="4" spans="1:8" x14ac:dyDescent="0.25">
      <c r="A4" s="161" t="s">
        <v>355</v>
      </c>
      <c r="B4" s="162"/>
      <c r="C4" s="162"/>
    </row>
    <row r="5" spans="1:8" x14ac:dyDescent="0.25">
      <c r="A5" s="1"/>
    </row>
    <row r="6" spans="1:8" s="23" customFormat="1" ht="12.75" x14ac:dyDescent="0.25">
      <c r="A6" s="5" t="s">
        <v>41</v>
      </c>
      <c r="B6" s="24" t="s">
        <v>42</v>
      </c>
      <c r="C6" s="24" t="s">
        <v>43</v>
      </c>
      <c r="D6" s="24" t="s">
        <v>44</v>
      </c>
      <c r="E6" s="5" t="s">
        <v>45</v>
      </c>
      <c r="F6" s="5" t="s">
        <v>64</v>
      </c>
    </row>
    <row r="8" spans="1:8" ht="15.75" x14ac:dyDescent="0.3">
      <c r="A8" s="25">
        <v>15.1</v>
      </c>
      <c r="B8" s="4" t="s">
        <v>3</v>
      </c>
      <c r="C8" s="56" t="s">
        <v>343</v>
      </c>
      <c r="D8" s="4"/>
      <c r="E8" s="4"/>
      <c r="F8" s="4"/>
    </row>
    <row r="9" spans="1:8" ht="108" customHeight="1" x14ac:dyDescent="0.3">
      <c r="A9" s="4"/>
      <c r="B9" s="4"/>
      <c r="C9" s="44" t="s">
        <v>344</v>
      </c>
      <c r="D9" s="51">
        <v>31.14</v>
      </c>
      <c r="E9" s="40">
        <v>63.45</v>
      </c>
      <c r="F9" s="17">
        <f>D9*E9</f>
        <v>1975.8330000000001</v>
      </c>
      <c r="H9" s="17"/>
    </row>
    <row r="10" spans="1:8" ht="15.75" x14ac:dyDescent="0.3">
      <c r="A10" s="4"/>
      <c r="B10" s="4"/>
      <c r="C10" s="9"/>
      <c r="D10" s="7"/>
      <c r="E10" s="17"/>
      <c r="F10" s="17"/>
    </row>
    <row r="11" spans="1:8" ht="15.75" thickBot="1" x14ac:dyDescent="0.3">
      <c r="A11" s="13"/>
      <c r="B11" s="13"/>
      <c r="C11" s="13" t="s">
        <v>356</v>
      </c>
      <c r="D11" s="13"/>
      <c r="E11" s="13"/>
      <c r="F11" s="18">
        <f>SUM(F7:F10)</f>
        <v>1975.8330000000001</v>
      </c>
    </row>
    <row r="12" spans="1:8" ht="15.75" x14ac:dyDescent="0.3">
      <c r="A12" s="41"/>
      <c r="B12" s="41"/>
      <c r="C12" s="52"/>
      <c r="D12" s="51"/>
      <c r="E12" s="40"/>
      <c r="F12" s="40"/>
    </row>
    <row r="13" spans="1:8" ht="15.75" x14ac:dyDescent="0.3">
      <c r="A13" s="53"/>
      <c r="B13" s="41"/>
      <c r="C13" s="29"/>
      <c r="D13" s="51"/>
      <c r="E13" s="40"/>
      <c r="F13" s="40"/>
    </row>
    <row r="14" spans="1:8" ht="15.75" x14ac:dyDescent="0.3">
      <c r="A14" s="41"/>
      <c r="B14" s="41"/>
      <c r="C14" s="26"/>
      <c r="D14" s="51"/>
      <c r="E14" s="40"/>
      <c r="F14" s="40"/>
    </row>
    <row r="17" spans="1:6" ht="15.75" x14ac:dyDescent="0.3">
      <c r="A17" s="4"/>
      <c r="B17" s="4"/>
      <c r="C17" s="9"/>
      <c r="D17" s="4"/>
      <c r="E17" s="4"/>
      <c r="F17" s="4"/>
    </row>
    <row r="18" spans="1:6" ht="15.75" x14ac:dyDescent="0.3">
      <c r="A18" s="4"/>
      <c r="B18" s="4"/>
      <c r="C18" s="9"/>
      <c r="D18" s="7"/>
      <c r="E18" s="4"/>
      <c r="F18" s="4"/>
    </row>
    <row r="19" spans="1:6" ht="15.75" x14ac:dyDescent="0.3">
      <c r="A19" s="4"/>
      <c r="B19" s="4"/>
      <c r="C19" s="9"/>
      <c r="D19" s="4"/>
      <c r="E19" s="4"/>
      <c r="F19" s="4"/>
    </row>
    <row r="20" spans="1:6" ht="15.75" x14ac:dyDescent="0.3">
      <c r="A20" s="4"/>
      <c r="B20" s="4"/>
      <c r="C20" s="9"/>
      <c r="D20" s="4"/>
      <c r="E20" s="4"/>
      <c r="F20" s="4"/>
    </row>
    <row r="21" spans="1:6" ht="15.75" x14ac:dyDescent="0.3">
      <c r="A21" s="4"/>
      <c r="B21" s="4"/>
      <c r="C21" s="9"/>
      <c r="D21" s="7"/>
      <c r="E21" s="4"/>
      <c r="F21" s="4"/>
    </row>
    <row r="22" spans="1:6" ht="15.75" x14ac:dyDescent="0.3">
      <c r="A22" s="4"/>
      <c r="B22" s="4"/>
      <c r="C22" s="9"/>
      <c r="D22" s="4"/>
      <c r="E22" s="4"/>
      <c r="F22" s="4"/>
    </row>
    <row r="23" spans="1:6" ht="15.75" x14ac:dyDescent="0.3">
      <c r="A23" s="4"/>
      <c r="B23" s="4"/>
      <c r="C23" s="9"/>
      <c r="D23" s="4"/>
      <c r="E23" s="4"/>
      <c r="F23" s="4"/>
    </row>
    <row r="24" spans="1:6" ht="15.75" x14ac:dyDescent="0.3">
      <c r="A24" s="4"/>
      <c r="B24" s="4"/>
      <c r="C24" s="9"/>
      <c r="D24" s="7"/>
      <c r="E24" s="4"/>
      <c r="F24" s="4"/>
    </row>
    <row r="25" spans="1:6" ht="15.75" x14ac:dyDescent="0.3">
      <c r="A25" s="4"/>
      <c r="B25" s="4"/>
      <c r="C25" s="9"/>
      <c r="D25" s="4"/>
      <c r="E25" s="4"/>
      <c r="F25" s="4"/>
    </row>
    <row r="26" spans="1:6" ht="15.75" x14ac:dyDescent="0.3">
      <c r="A26" s="4"/>
      <c r="B26" s="4"/>
      <c r="C26" s="9"/>
      <c r="D26" s="4"/>
      <c r="E26" s="4"/>
      <c r="F26" s="4"/>
    </row>
    <row r="27" spans="1:6" ht="15.75" x14ac:dyDescent="0.3">
      <c r="A27" s="4"/>
      <c r="B27" s="4"/>
      <c r="C27" s="9"/>
      <c r="D27" s="4"/>
      <c r="E27" s="4"/>
      <c r="F27" s="4"/>
    </row>
    <row r="28" spans="1:6" ht="15.75" x14ac:dyDescent="0.3">
      <c r="A28" s="4"/>
      <c r="B28" s="4"/>
      <c r="C28" s="4"/>
      <c r="D28" s="4"/>
      <c r="E28" s="4"/>
      <c r="F28" s="4"/>
    </row>
    <row r="29" spans="1:6" ht="15.75" x14ac:dyDescent="0.3">
      <c r="A29" s="4"/>
      <c r="B29" s="4"/>
      <c r="C29" s="4"/>
      <c r="D29" s="4"/>
      <c r="E29" s="4"/>
      <c r="F29" s="4"/>
    </row>
    <row r="30" spans="1:6" ht="15.75" x14ac:dyDescent="0.3">
      <c r="A30" s="4"/>
      <c r="B30" s="4"/>
      <c r="C30" s="4"/>
      <c r="D30" s="4"/>
      <c r="E30" s="4"/>
      <c r="F30" s="4"/>
    </row>
    <row r="31" spans="1:6" ht="15.75" x14ac:dyDescent="0.3">
      <c r="A31" s="4"/>
      <c r="B31" s="4"/>
      <c r="C31" s="4"/>
      <c r="D31" s="4"/>
      <c r="E31" s="4"/>
      <c r="F31" s="4"/>
    </row>
    <row r="32" spans="1:6" ht="15.75" x14ac:dyDescent="0.3">
      <c r="A32" s="4"/>
      <c r="B32" s="4"/>
      <c r="C32" s="4"/>
      <c r="D32" s="4"/>
      <c r="E32" s="4"/>
      <c r="F32" s="4"/>
    </row>
    <row r="33" spans="1:6" ht="15.75" x14ac:dyDescent="0.3">
      <c r="A33" s="4"/>
      <c r="B33" s="4"/>
      <c r="C33" s="4"/>
      <c r="D33" s="4"/>
      <c r="E33" s="4"/>
      <c r="F33" s="4"/>
    </row>
    <row r="34" spans="1:6" ht="15.75" x14ac:dyDescent="0.3">
      <c r="A34" s="4"/>
      <c r="B34" s="4"/>
      <c r="C34" s="4"/>
      <c r="D34" s="4"/>
      <c r="E34" s="4"/>
      <c r="F34" s="4"/>
    </row>
    <row r="35" spans="1:6" ht="15.75" x14ac:dyDescent="0.3">
      <c r="A35" s="4"/>
      <c r="B35" s="4"/>
      <c r="C35" s="4"/>
      <c r="D35" s="4"/>
      <c r="E35" s="4"/>
      <c r="F35" s="4"/>
    </row>
    <row r="36" spans="1:6" ht="15.75" x14ac:dyDescent="0.3">
      <c r="A36" s="4"/>
      <c r="B36" s="4"/>
      <c r="C36" s="4"/>
      <c r="D36" s="4"/>
      <c r="E36" s="4"/>
      <c r="F36" s="4"/>
    </row>
    <row r="37" spans="1:6" ht="15.75" x14ac:dyDescent="0.3">
      <c r="A37" s="4"/>
      <c r="B37" s="4"/>
      <c r="C37" s="4"/>
      <c r="D37" s="4"/>
      <c r="E37" s="4"/>
      <c r="F37" s="4"/>
    </row>
    <row r="38" spans="1:6" ht="15.75" x14ac:dyDescent="0.3">
      <c r="A38" s="4"/>
      <c r="B38" s="4"/>
      <c r="C38" s="4"/>
      <c r="D38" s="4"/>
      <c r="E38" s="4"/>
      <c r="F38" s="4"/>
    </row>
    <row r="39" spans="1:6" ht="15.75" x14ac:dyDescent="0.3">
      <c r="A39" s="4"/>
      <c r="B39" s="4"/>
      <c r="C39" s="4"/>
      <c r="D39" s="4"/>
      <c r="E39" s="4"/>
      <c r="F39" s="4"/>
    </row>
    <row r="40" spans="1:6" ht="15.75" x14ac:dyDescent="0.3">
      <c r="A40" s="4"/>
      <c r="B40" s="4"/>
      <c r="C40" s="4"/>
      <c r="D40" s="4"/>
      <c r="E40" s="4"/>
      <c r="F40" s="4"/>
    </row>
    <row r="41" spans="1:6" ht="15.75" x14ac:dyDescent="0.3">
      <c r="A41" s="4"/>
      <c r="B41" s="4"/>
      <c r="C41" s="4"/>
      <c r="D41" s="4"/>
      <c r="E41" s="4"/>
      <c r="F41" s="4"/>
    </row>
    <row r="42" spans="1:6" ht="15.75" x14ac:dyDescent="0.3">
      <c r="A42" s="4"/>
      <c r="B42" s="4"/>
      <c r="C42" s="4"/>
      <c r="D42" s="4"/>
      <c r="E42" s="4"/>
      <c r="F42" s="4"/>
    </row>
    <row r="43" spans="1:6" ht="15.75" x14ac:dyDescent="0.3">
      <c r="A43" s="4"/>
      <c r="B43" s="4"/>
      <c r="C43" s="4"/>
      <c r="D43" s="4"/>
      <c r="E43" s="4"/>
      <c r="F43" s="4"/>
    </row>
    <row r="44" spans="1:6" ht="15.75" x14ac:dyDescent="0.3">
      <c r="A44" s="4"/>
      <c r="B44" s="4"/>
      <c r="C44" s="4"/>
      <c r="D44" s="4"/>
      <c r="E44" s="4"/>
      <c r="F44" s="4"/>
    </row>
    <row r="45" spans="1:6" ht="15.75" x14ac:dyDescent="0.3">
      <c r="A45" s="4"/>
      <c r="B45" s="4"/>
      <c r="C45" s="4"/>
      <c r="D45" s="4"/>
      <c r="E45" s="4"/>
      <c r="F45" s="4"/>
    </row>
    <row r="46" spans="1:6" ht="15.75" x14ac:dyDescent="0.3">
      <c r="A46" s="4"/>
      <c r="B46" s="4"/>
      <c r="C46" s="4"/>
      <c r="D46" s="4"/>
      <c r="E46" s="4"/>
      <c r="F46" s="4"/>
    </row>
    <row r="47" spans="1:6" ht="15.75" x14ac:dyDescent="0.3">
      <c r="A47" s="4"/>
      <c r="B47" s="4"/>
      <c r="C47" s="4"/>
      <c r="D47" s="4"/>
      <c r="E47" s="4"/>
      <c r="F47" s="4"/>
    </row>
    <row r="48" spans="1:6" ht="15.75" x14ac:dyDescent="0.3">
      <c r="A48" s="4"/>
      <c r="B48" s="4"/>
      <c r="C48" s="4"/>
      <c r="D48" s="4"/>
      <c r="E48" s="4"/>
      <c r="F48" s="4"/>
    </row>
    <row r="49" spans="1:6" ht="15.75" x14ac:dyDescent="0.3">
      <c r="A49" s="4"/>
      <c r="B49" s="4"/>
      <c r="C49" s="4"/>
      <c r="D49" s="4"/>
      <c r="E49" s="4"/>
      <c r="F49" s="4"/>
    </row>
    <row r="50" spans="1:6" ht="15.75" x14ac:dyDescent="0.3">
      <c r="A50" s="4"/>
      <c r="B50" s="4"/>
      <c r="C50" s="4"/>
      <c r="D50" s="4"/>
      <c r="E50" s="4"/>
      <c r="F50" s="4"/>
    </row>
    <row r="51" spans="1:6" ht="15.75" x14ac:dyDescent="0.3">
      <c r="A51" s="4"/>
      <c r="B51" s="4"/>
      <c r="C51" s="4"/>
      <c r="D51" s="4"/>
      <c r="E51" s="4"/>
      <c r="F51" s="4"/>
    </row>
    <row r="52" spans="1:6" ht="15.75" x14ac:dyDescent="0.3">
      <c r="A52" s="4"/>
      <c r="B52" s="4"/>
      <c r="C52" s="4"/>
      <c r="D52" s="4"/>
      <c r="E52" s="4"/>
      <c r="F52" s="4"/>
    </row>
    <row r="53" spans="1:6" ht="15.75" x14ac:dyDescent="0.3">
      <c r="A53" s="4"/>
      <c r="B53" s="4"/>
      <c r="C53" s="4"/>
      <c r="D53" s="4"/>
      <c r="E53" s="4"/>
      <c r="F53" s="4"/>
    </row>
    <row r="54" spans="1:6" ht="15.75" x14ac:dyDescent="0.3">
      <c r="A54" s="4"/>
      <c r="B54" s="4"/>
      <c r="C54" s="4"/>
      <c r="D54" s="4"/>
      <c r="E54" s="4"/>
      <c r="F54" s="4"/>
    </row>
    <row r="55" spans="1:6" ht="15.75" x14ac:dyDescent="0.3">
      <c r="A55" s="4"/>
      <c r="B55" s="4"/>
      <c r="C55" s="4"/>
      <c r="D55" s="4"/>
      <c r="E55" s="4"/>
      <c r="F55" s="4"/>
    </row>
    <row r="56" spans="1:6" ht="15.75" x14ac:dyDescent="0.3">
      <c r="A56" s="4"/>
      <c r="B56" s="4"/>
      <c r="C56" s="4"/>
      <c r="D56" s="4"/>
      <c r="E56" s="4"/>
      <c r="F56" s="4"/>
    </row>
    <row r="57" spans="1:6" ht="15.75" x14ac:dyDescent="0.3">
      <c r="A57" s="4"/>
      <c r="B57" s="4"/>
      <c r="C57" s="4"/>
      <c r="D57" s="4"/>
      <c r="E57" s="4"/>
      <c r="F57" s="4"/>
    </row>
    <row r="58" spans="1:6" ht="15.75" x14ac:dyDescent="0.3">
      <c r="A58" s="4"/>
      <c r="B58" s="4"/>
      <c r="C58" s="4"/>
      <c r="D58" s="4"/>
      <c r="E58" s="4"/>
      <c r="F58" s="4"/>
    </row>
    <row r="59" spans="1:6" ht="15.75" x14ac:dyDescent="0.3">
      <c r="A59" s="4"/>
      <c r="B59" s="4"/>
      <c r="C59" s="4"/>
      <c r="D59" s="4"/>
      <c r="E59" s="4"/>
      <c r="F59" s="4"/>
    </row>
    <row r="60" spans="1:6" ht="15.75" x14ac:dyDescent="0.3">
      <c r="A60" s="4"/>
      <c r="B60" s="4"/>
      <c r="C60" s="4"/>
      <c r="D60" s="4"/>
      <c r="E60" s="4"/>
      <c r="F60" s="4"/>
    </row>
    <row r="61" spans="1:6" ht="15.75" x14ac:dyDescent="0.3">
      <c r="A61" s="4"/>
      <c r="B61" s="4"/>
      <c r="C61" s="4"/>
      <c r="D61" s="4"/>
      <c r="E61" s="4"/>
      <c r="F61" s="4"/>
    </row>
    <row r="62" spans="1:6" ht="15.75" x14ac:dyDescent="0.3">
      <c r="A62" s="4"/>
      <c r="B62" s="4"/>
      <c r="C62" s="4"/>
      <c r="D62" s="4"/>
      <c r="E62" s="4"/>
      <c r="F62" s="4"/>
    </row>
    <row r="63" spans="1:6" ht="15.75" x14ac:dyDescent="0.3">
      <c r="A63" s="4"/>
      <c r="B63" s="4"/>
      <c r="C63" s="4"/>
      <c r="D63" s="4"/>
      <c r="E63" s="4"/>
      <c r="F63" s="4"/>
    </row>
    <row r="64" spans="1:6" ht="15.75" x14ac:dyDescent="0.3">
      <c r="A64" s="4"/>
      <c r="B64" s="4"/>
      <c r="C64" s="4"/>
      <c r="D64" s="4"/>
      <c r="E64" s="4"/>
      <c r="F64" s="4"/>
    </row>
    <row r="65" spans="1:6" ht="15.75" x14ac:dyDescent="0.3">
      <c r="A65" s="4"/>
      <c r="B65" s="4"/>
      <c r="C65" s="4"/>
      <c r="D65" s="4"/>
      <c r="E65" s="4"/>
      <c r="F65" s="4"/>
    </row>
    <row r="66" spans="1:6" ht="15.75" x14ac:dyDescent="0.3">
      <c r="A66" s="4"/>
      <c r="B66" s="4"/>
      <c r="C66" s="4"/>
      <c r="D66" s="4"/>
      <c r="E66" s="4"/>
      <c r="F66" s="4"/>
    </row>
    <row r="67" spans="1:6" ht="15.75" x14ac:dyDescent="0.3">
      <c r="A67" s="4"/>
      <c r="B67" s="4"/>
      <c r="C67" s="4"/>
      <c r="D67" s="4"/>
      <c r="E67" s="4"/>
      <c r="F67" s="4"/>
    </row>
    <row r="68" spans="1:6" ht="15.75" x14ac:dyDescent="0.3">
      <c r="A68" s="4"/>
      <c r="B68" s="4"/>
      <c r="C68" s="4"/>
      <c r="D68" s="4"/>
      <c r="E68" s="4"/>
      <c r="F68" s="4"/>
    </row>
    <row r="69" spans="1:6" ht="15.75" x14ac:dyDescent="0.3">
      <c r="A69" s="4"/>
      <c r="B69" s="4"/>
      <c r="C69" s="4"/>
      <c r="D69" s="4"/>
      <c r="E69" s="4"/>
      <c r="F69" s="4"/>
    </row>
    <row r="70" spans="1:6" ht="15.75" x14ac:dyDescent="0.3">
      <c r="A70" s="4"/>
      <c r="B70" s="4"/>
      <c r="C70" s="4"/>
      <c r="D70" s="4"/>
      <c r="E70" s="4"/>
      <c r="F70" s="4"/>
    </row>
    <row r="71" spans="1:6" ht="15.75" x14ac:dyDescent="0.3">
      <c r="A71" s="4"/>
      <c r="B71" s="4"/>
      <c r="C71" s="4"/>
      <c r="D71" s="4"/>
      <c r="E71" s="4"/>
      <c r="F71" s="4"/>
    </row>
    <row r="72" spans="1:6" ht="15.75" x14ac:dyDescent="0.3">
      <c r="A72" s="4"/>
      <c r="B72" s="4"/>
      <c r="C72" s="4"/>
      <c r="D72" s="4"/>
      <c r="E72" s="4"/>
      <c r="F72" s="4"/>
    </row>
    <row r="73" spans="1:6" ht="15.75" x14ac:dyDescent="0.3">
      <c r="A73" s="4"/>
      <c r="B73" s="4"/>
      <c r="C73" s="4"/>
      <c r="D73" s="4"/>
      <c r="E73" s="4"/>
      <c r="F73" s="4"/>
    </row>
    <row r="74" spans="1:6" ht="15.75" x14ac:dyDescent="0.3">
      <c r="A74" s="4"/>
      <c r="B74" s="4"/>
      <c r="C74" s="4"/>
      <c r="D74" s="4"/>
      <c r="E74" s="4"/>
      <c r="F74" s="4"/>
    </row>
    <row r="75" spans="1:6" ht="15.75" x14ac:dyDescent="0.3">
      <c r="A75" s="4"/>
      <c r="B75" s="4"/>
      <c r="C75" s="4"/>
      <c r="D75" s="4"/>
      <c r="E75" s="4"/>
      <c r="F75" s="4"/>
    </row>
    <row r="76" spans="1:6" ht="15.75" x14ac:dyDescent="0.3">
      <c r="A76" s="4"/>
      <c r="B76" s="4"/>
      <c r="C76" s="4"/>
      <c r="D76" s="4"/>
      <c r="E76" s="4"/>
      <c r="F76" s="4"/>
    </row>
    <row r="77" spans="1:6" ht="15.75" x14ac:dyDescent="0.3">
      <c r="A77" s="4"/>
      <c r="B77" s="4"/>
      <c r="C77" s="4"/>
      <c r="D77" s="4"/>
      <c r="E77" s="4"/>
      <c r="F77" s="4"/>
    </row>
    <row r="78" spans="1:6" ht="15.75" x14ac:dyDescent="0.3">
      <c r="A78" s="4"/>
      <c r="B78" s="4"/>
      <c r="C78" s="4"/>
      <c r="D78" s="4"/>
      <c r="E78" s="4"/>
      <c r="F78" s="4"/>
    </row>
    <row r="79" spans="1:6" ht="15.75" x14ac:dyDescent="0.3">
      <c r="A79" s="4"/>
      <c r="B79" s="4"/>
      <c r="C79" s="4"/>
      <c r="D79" s="4"/>
      <c r="E79" s="4"/>
      <c r="F79" s="4"/>
    </row>
    <row r="80" spans="1:6" ht="15.75" x14ac:dyDescent="0.3">
      <c r="A80" s="4"/>
      <c r="B80" s="4"/>
      <c r="C80" s="4"/>
      <c r="D80" s="4"/>
      <c r="E80" s="4"/>
      <c r="F80" s="4"/>
    </row>
    <row r="81" spans="1:6" ht="15.75" x14ac:dyDescent="0.3">
      <c r="A81" s="4"/>
      <c r="B81" s="4"/>
      <c r="C81" s="4"/>
      <c r="D81" s="4"/>
      <c r="E81" s="4"/>
      <c r="F81" s="4"/>
    </row>
    <row r="82" spans="1:6" ht="15.75" x14ac:dyDescent="0.3">
      <c r="A82" s="4"/>
      <c r="B82" s="4"/>
      <c r="C82" s="4"/>
      <c r="D82" s="4"/>
      <c r="E82" s="4"/>
      <c r="F82" s="4"/>
    </row>
    <row r="83" spans="1:6" ht="15.75" x14ac:dyDescent="0.3">
      <c r="A83" s="4"/>
      <c r="B83" s="4"/>
      <c r="C83" s="4"/>
      <c r="D83" s="4"/>
      <c r="E83" s="4"/>
      <c r="F83" s="4"/>
    </row>
    <row r="84" spans="1:6" ht="15.75" x14ac:dyDescent="0.3">
      <c r="A84" s="4"/>
      <c r="B84" s="4"/>
      <c r="C84" s="4"/>
      <c r="D84" s="4"/>
      <c r="E84" s="4"/>
      <c r="F84" s="4"/>
    </row>
    <row r="85" spans="1:6" ht="15.75" x14ac:dyDescent="0.3">
      <c r="A85" s="4"/>
      <c r="B85" s="4"/>
      <c r="C85" s="4"/>
      <c r="D85" s="4"/>
      <c r="E85" s="4"/>
      <c r="F85" s="4"/>
    </row>
    <row r="86" spans="1:6" ht="15.75" x14ac:dyDescent="0.3">
      <c r="A86" s="4"/>
      <c r="B86" s="4"/>
      <c r="C86" s="4"/>
      <c r="D86" s="4"/>
      <c r="E86" s="4"/>
      <c r="F86" s="4"/>
    </row>
    <row r="87" spans="1:6" ht="15.75" x14ac:dyDescent="0.3">
      <c r="A87" s="4"/>
      <c r="B87" s="4"/>
      <c r="C87" s="4"/>
      <c r="D87" s="4"/>
      <c r="E87" s="4"/>
      <c r="F87" s="4"/>
    </row>
    <row r="88" spans="1:6" ht="15.75" x14ac:dyDescent="0.3">
      <c r="A88" s="4"/>
      <c r="B88" s="4"/>
      <c r="C88" s="4"/>
      <c r="D88" s="4"/>
      <c r="E88" s="4"/>
      <c r="F88" s="4"/>
    </row>
    <row r="89" spans="1:6" ht="15.75" x14ac:dyDescent="0.3">
      <c r="A89" s="4"/>
      <c r="B89" s="4"/>
      <c r="C89" s="4"/>
      <c r="D89" s="4"/>
      <c r="E89" s="4"/>
      <c r="F89" s="4"/>
    </row>
    <row r="90" spans="1:6" ht="15.75" x14ac:dyDescent="0.3">
      <c r="A90" s="4"/>
      <c r="B90" s="4"/>
      <c r="C90" s="4"/>
      <c r="D90" s="4"/>
      <c r="E90" s="4"/>
      <c r="F90" s="4"/>
    </row>
    <row r="91" spans="1:6" ht="15.75" x14ac:dyDescent="0.3">
      <c r="A91" s="4"/>
      <c r="B91" s="4"/>
      <c r="C91" s="4"/>
      <c r="D91" s="4"/>
      <c r="E91" s="4"/>
      <c r="F91" s="4"/>
    </row>
    <row r="92" spans="1:6" ht="15.75" x14ac:dyDescent="0.3">
      <c r="A92" s="4"/>
      <c r="B92" s="4"/>
      <c r="C92" s="4"/>
      <c r="D92" s="4"/>
      <c r="E92" s="4"/>
      <c r="F92" s="4"/>
    </row>
    <row r="93" spans="1:6" ht="15.75" x14ac:dyDescent="0.3">
      <c r="A93" s="4"/>
      <c r="B93" s="4"/>
      <c r="C93" s="4"/>
      <c r="D93" s="4"/>
      <c r="E93" s="4"/>
      <c r="F93" s="4"/>
    </row>
    <row r="94" spans="1:6" ht="15.75" x14ac:dyDescent="0.3">
      <c r="A94" s="4"/>
      <c r="B94" s="4"/>
      <c r="C94" s="4"/>
      <c r="D94" s="4"/>
      <c r="E94" s="4"/>
      <c r="F94" s="4"/>
    </row>
    <row r="95" spans="1:6" ht="15.75" x14ac:dyDescent="0.3">
      <c r="A95" s="4"/>
      <c r="B95" s="4"/>
      <c r="C95" s="4"/>
      <c r="D95" s="4"/>
      <c r="E95" s="4"/>
      <c r="F95" s="4"/>
    </row>
    <row r="96" spans="1:6" ht="15.75" x14ac:dyDescent="0.3">
      <c r="A96" s="4"/>
      <c r="B96" s="4"/>
      <c r="C96" s="4"/>
      <c r="D96" s="4"/>
      <c r="E96" s="4"/>
      <c r="F96" s="4"/>
    </row>
    <row r="97" spans="1:6" ht="15.75" x14ac:dyDescent="0.3">
      <c r="A97" s="4"/>
      <c r="B97" s="4"/>
      <c r="C97" s="4"/>
      <c r="D97" s="4"/>
      <c r="E97" s="4"/>
      <c r="F97" s="4"/>
    </row>
    <row r="98" spans="1:6" ht="15.75" x14ac:dyDescent="0.3">
      <c r="A98" s="4"/>
      <c r="B98" s="4"/>
      <c r="C98" s="4"/>
      <c r="D98" s="4"/>
      <c r="E98" s="4"/>
      <c r="F98" s="4"/>
    </row>
    <row r="99" spans="1:6" ht="15.75" x14ac:dyDescent="0.3">
      <c r="A99" s="4"/>
      <c r="B99" s="4"/>
      <c r="C99" s="4"/>
      <c r="D99" s="4"/>
      <c r="E99" s="4"/>
      <c r="F99" s="4"/>
    </row>
    <row r="100" spans="1:6" ht="15.75" x14ac:dyDescent="0.3">
      <c r="A100" s="4"/>
      <c r="B100" s="4"/>
      <c r="C100" s="4"/>
      <c r="D100" s="4"/>
      <c r="E100" s="4"/>
      <c r="F100" s="4"/>
    </row>
    <row r="101" spans="1:6" ht="15.75" x14ac:dyDescent="0.3">
      <c r="A101" s="4"/>
      <c r="B101" s="4"/>
      <c r="C101" s="4"/>
      <c r="D101" s="4"/>
      <c r="E101" s="4"/>
      <c r="F101" s="4"/>
    </row>
    <row r="102" spans="1:6" ht="15.75" x14ac:dyDescent="0.3">
      <c r="A102" s="4"/>
      <c r="B102" s="4"/>
      <c r="C102" s="4"/>
      <c r="D102" s="4"/>
      <c r="E102" s="4"/>
      <c r="F102" s="4"/>
    </row>
    <row r="103" spans="1:6" ht="15.75" x14ac:dyDescent="0.3">
      <c r="A103" s="4"/>
      <c r="B103" s="4"/>
      <c r="C103" s="4"/>
      <c r="D103" s="4"/>
      <c r="E103" s="4"/>
      <c r="F103" s="4"/>
    </row>
    <row r="104" spans="1:6" ht="15.75" x14ac:dyDescent="0.3">
      <c r="A104" s="4"/>
      <c r="B104" s="4"/>
      <c r="C104" s="4"/>
      <c r="D104" s="4"/>
      <c r="E104" s="4"/>
      <c r="F104" s="4"/>
    </row>
    <row r="105" spans="1:6" ht="15.75" x14ac:dyDescent="0.3">
      <c r="A105" s="4"/>
      <c r="B105" s="4"/>
      <c r="C105" s="4"/>
      <c r="D105" s="4"/>
      <c r="E105" s="4"/>
      <c r="F105" s="4"/>
    </row>
    <row r="106" spans="1:6" ht="15.75" x14ac:dyDescent="0.3">
      <c r="A106" s="4"/>
      <c r="B106" s="4"/>
      <c r="C106" s="4"/>
      <c r="D106" s="4"/>
      <c r="E106" s="4"/>
      <c r="F106" s="4"/>
    </row>
    <row r="107" spans="1:6" ht="15.75" x14ac:dyDescent="0.3">
      <c r="A107" s="4"/>
      <c r="B107" s="4"/>
      <c r="C107" s="4"/>
      <c r="D107" s="4"/>
      <c r="E107" s="4"/>
      <c r="F107" s="4"/>
    </row>
    <row r="108" spans="1:6" ht="15.75" x14ac:dyDescent="0.3">
      <c r="A108" s="4"/>
      <c r="B108" s="4"/>
      <c r="C108" s="4"/>
      <c r="D108" s="4"/>
      <c r="E108" s="4"/>
      <c r="F108" s="4"/>
    </row>
    <row r="109" spans="1:6" ht="15.75" x14ac:dyDescent="0.3">
      <c r="A109" s="4"/>
      <c r="B109" s="4"/>
      <c r="C109" s="4"/>
      <c r="D109" s="4"/>
      <c r="E109" s="4"/>
      <c r="F109" s="4"/>
    </row>
    <row r="110" spans="1:6" ht="15.75" x14ac:dyDescent="0.3">
      <c r="A110" s="4"/>
      <c r="B110" s="4"/>
      <c r="C110" s="4"/>
      <c r="D110" s="4"/>
      <c r="E110" s="4"/>
      <c r="F110" s="4"/>
    </row>
    <row r="111" spans="1:6" ht="15.75" x14ac:dyDescent="0.3">
      <c r="A111" s="4"/>
      <c r="B111" s="4"/>
      <c r="C111" s="4"/>
      <c r="D111" s="4"/>
      <c r="E111" s="4"/>
      <c r="F111" s="4"/>
    </row>
    <row r="112" spans="1:6" ht="15.75" x14ac:dyDescent="0.3">
      <c r="A112" s="4"/>
      <c r="B112" s="4"/>
      <c r="C112" s="4"/>
      <c r="D112" s="4"/>
      <c r="E112" s="4"/>
      <c r="F112" s="4"/>
    </row>
    <row r="113" spans="1:6" ht="15.75" x14ac:dyDescent="0.3">
      <c r="A113" s="4"/>
      <c r="B113" s="4"/>
      <c r="C113" s="4"/>
      <c r="D113" s="4"/>
      <c r="E113" s="4"/>
      <c r="F113" s="4"/>
    </row>
    <row r="114" spans="1:6" ht="15.75" x14ac:dyDescent="0.3">
      <c r="A114" s="4"/>
      <c r="B114" s="4"/>
      <c r="C114" s="4"/>
      <c r="D114" s="4"/>
      <c r="E114" s="4"/>
      <c r="F114" s="4"/>
    </row>
    <row r="115" spans="1:6" ht="15.75" x14ac:dyDescent="0.3">
      <c r="A115" s="4"/>
      <c r="B115" s="4"/>
      <c r="C115" s="4"/>
      <c r="D115" s="4"/>
      <c r="E115" s="4"/>
      <c r="F115" s="4"/>
    </row>
    <row r="116" spans="1:6" ht="15.75" x14ac:dyDescent="0.3">
      <c r="A116" s="4"/>
      <c r="B116" s="4"/>
      <c r="C116" s="4"/>
      <c r="D116" s="4"/>
      <c r="E116" s="4"/>
      <c r="F116" s="4"/>
    </row>
    <row r="117" spans="1:6" ht="15.75" x14ac:dyDescent="0.3">
      <c r="A117" s="4"/>
      <c r="B117" s="4"/>
      <c r="C117" s="4"/>
      <c r="D117" s="4"/>
      <c r="E117" s="4"/>
      <c r="F117" s="4"/>
    </row>
    <row r="118" spans="1:6" ht="15.75" x14ac:dyDescent="0.3">
      <c r="A118" s="4"/>
      <c r="B118" s="4"/>
      <c r="C118" s="4"/>
      <c r="D118" s="4"/>
      <c r="E118" s="4"/>
      <c r="F118" s="4"/>
    </row>
    <row r="119" spans="1:6" ht="15.75" x14ac:dyDescent="0.3">
      <c r="A119" s="4"/>
      <c r="B119" s="4"/>
      <c r="C119" s="4"/>
      <c r="D119" s="4"/>
      <c r="E119" s="4"/>
      <c r="F119" s="4"/>
    </row>
    <row r="120" spans="1:6" ht="15.75" x14ac:dyDescent="0.3">
      <c r="A120" s="4"/>
      <c r="B120" s="4"/>
      <c r="C120" s="4"/>
      <c r="D120" s="4"/>
      <c r="E120" s="4"/>
      <c r="F120" s="4"/>
    </row>
    <row r="121" spans="1:6" ht="15.75" x14ac:dyDescent="0.3">
      <c r="A121" s="4"/>
      <c r="B121" s="4"/>
      <c r="C121" s="4"/>
      <c r="D121" s="4"/>
      <c r="E121" s="4"/>
      <c r="F121" s="4"/>
    </row>
    <row r="122" spans="1:6" ht="15.75" x14ac:dyDescent="0.3">
      <c r="A122" s="4"/>
      <c r="B122" s="4"/>
      <c r="C122" s="4"/>
      <c r="D122" s="4"/>
      <c r="E122" s="4"/>
      <c r="F122" s="4"/>
    </row>
    <row r="123" spans="1:6" ht="15.75" x14ac:dyDescent="0.3">
      <c r="A123" s="4"/>
      <c r="B123" s="4"/>
      <c r="C123" s="4"/>
      <c r="D123" s="4"/>
      <c r="E123" s="4"/>
      <c r="F123" s="4"/>
    </row>
    <row r="124" spans="1:6" ht="15.75" x14ac:dyDescent="0.3">
      <c r="A124" s="4"/>
      <c r="B124" s="4"/>
      <c r="C124" s="4"/>
      <c r="D124" s="4"/>
      <c r="E124" s="4"/>
      <c r="F124" s="4"/>
    </row>
    <row r="125" spans="1:6" ht="15.75" x14ac:dyDescent="0.3">
      <c r="A125" s="4"/>
      <c r="B125" s="4"/>
      <c r="C125" s="4"/>
      <c r="D125" s="4"/>
      <c r="E125" s="4"/>
      <c r="F125" s="4"/>
    </row>
    <row r="126" spans="1:6" ht="15.75" x14ac:dyDescent="0.3">
      <c r="A126" s="4"/>
      <c r="B126" s="4"/>
      <c r="C126" s="4"/>
      <c r="D126" s="4"/>
      <c r="E126" s="4"/>
      <c r="F126" s="4"/>
    </row>
    <row r="127" spans="1:6" ht="15.75" x14ac:dyDescent="0.3">
      <c r="A127" s="4"/>
      <c r="B127" s="4"/>
      <c r="C127" s="4"/>
      <c r="D127" s="4"/>
      <c r="E127" s="4"/>
      <c r="F127" s="4"/>
    </row>
    <row r="128" spans="1:6" ht="15.75" x14ac:dyDescent="0.3">
      <c r="A128" s="4"/>
      <c r="B128" s="4"/>
      <c r="C128" s="4"/>
      <c r="D128" s="4"/>
      <c r="E128" s="4"/>
      <c r="F128" s="4"/>
    </row>
    <row r="129" spans="1:6" ht="15.75" x14ac:dyDescent="0.3">
      <c r="A129" s="4"/>
      <c r="B129" s="4"/>
      <c r="C129" s="4"/>
      <c r="D129" s="4"/>
      <c r="E129" s="4"/>
      <c r="F129" s="4"/>
    </row>
    <row r="130" spans="1:6" ht="15.75" x14ac:dyDescent="0.3">
      <c r="A130" s="4"/>
      <c r="B130" s="4"/>
      <c r="C130" s="4"/>
      <c r="D130" s="4"/>
      <c r="E130" s="4"/>
      <c r="F130" s="4"/>
    </row>
    <row r="131" spans="1:6" ht="15.75" x14ac:dyDescent="0.3">
      <c r="A131" s="4"/>
      <c r="B131" s="4"/>
      <c r="C131" s="4"/>
      <c r="D131" s="4"/>
      <c r="E131" s="4"/>
      <c r="F131" s="4"/>
    </row>
    <row r="132" spans="1:6" ht="15.75" x14ac:dyDescent="0.3">
      <c r="A132" s="4"/>
      <c r="B132" s="4"/>
      <c r="C132" s="4"/>
      <c r="D132" s="4"/>
      <c r="E132" s="4"/>
      <c r="F132" s="4"/>
    </row>
    <row r="133" spans="1:6" ht="15.75" x14ac:dyDescent="0.3">
      <c r="A133" s="4"/>
      <c r="B133" s="4"/>
      <c r="C133" s="4"/>
      <c r="D133" s="4"/>
      <c r="E133" s="4"/>
      <c r="F133" s="4"/>
    </row>
    <row r="134" spans="1:6" ht="15.75" x14ac:dyDescent="0.3">
      <c r="A134" s="4"/>
      <c r="B134" s="4"/>
      <c r="C134" s="4"/>
      <c r="D134" s="4"/>
      <c r="E134" s="4"/>
      <c r="F134" s="4"/>
    </row>
    <row r="135" spans="1:6" ht="15.75" x14ac:dyDescent="0.3">
      <c r="A135" s="4"/>
      <c r="B135" s="4"/>
      <c r="C135" s="4"/>
      <c r="D135" s="4"/>
      <c r="E135" s="4"/>
      <c r="F135" s="4"/>
    </row>
    <row r="136" spans="1:6" ht="15.75" x14ac:dyDescent="0.3">
      <c r="A136" s="4"/>
      <c r="B136" s="4"/>
      <c r="C136" s="4"/>
      <c r="D136" s="4"/>
      <c r="E136" s="4"/>
      <c r="F136" s="4"/>
    </row>
    <row r="137" spans="1:6" ht="15.75" x14ac:dyDescent="0.3">
      <c r="A137" s="4"/>
      <c r="B137" s="4"/>
      <c r="C137" s="4"/>
      <c r="D137" s="4"/>
      <c r="E137" s="4"/>
      <c r="F137" s="4"/>
    </row>
    <row r="138" spans="1:6" ht="15.75" x14ac:dyDescent="0.3">
      <c r="A138" s="4"/>
      <c r="B138" s="4"/>
      <c r="C138" s="4"/>
      <c r="D138" s="4"/>
      <c r="E138" s="4"/>
      <c r="F138" s="4"/>
    </row>
    <row r="139" spans="1:6" ht="15.75" x14ac:dyDescent="0.3">
      <c r="A139" s="4"/>
      <c r="B139" s="4"/>
      <c r="C139" s="4"/>
      <c r="D139" s="4"/>
      <c r="E139" s="4"/>
      <c r="F139" s="4"/>
    </row>
    <row r="140" spans="1:6" ht="15.75" x14ac:dyDescent="0.3">
      <c r="A140" s="4"/>
      <c r="B140" s="4"/>
      <c r="C140" s="4"/>
      <c r="D140" s="4"/>
      <c r="E140" s="4"/>
      <c r="F140" s="4"/>
    </row>
    <row r="141" spans="1:6" ht="15.75" x14ac:dyDescent="0.3">
      <c r="A141" s="4"/>
      <c r="B141" s="4"/>
      <c r="C141" s="4"/>
      <c r="D141" s="4"/>
      <c r="E141" s="4"/>
      <c r="F141" s="4"/>
    </row>
    <row r="142" spans="1:6" ht="15.75" x14ac:dyDescent="0.3">
      <c r="A142" s="4"/>
      <c r="B142" s="4"/>
      <c r="C142" s="4"/>
      <c r="D142" s="4"/>
      <c r="E142" s="4"/>
      <c r="F142" s="4"/>
    </row>
    <row r="143" spans="1:6" ht="15.75" x14ac:dyDescent="0.3">
      <c r="A143" s="4"/>
      <c r="B143" s="4"/>
      <c r="C143" s="4"/>
      <c r="D143" s="4"/>
      <c r="E143" s="4"/>
      <c r="F143" s="4"/>
    </row>
    <row r="144" spans="1:6" ht="15.75" x14ac:dyDescent="0.3">
      <c r="A144" s="4"/>
      <c r="B144" s="4"/>
      <c r="C144" s="4"/>
      <c r="D144" s="4"/>
      <c r="E144" s="4"/>
      <c r="F144" s="4"/>
    </row>
    <row r="145" spans="1:6" ht="15.75" x14ac:dyDescent="0.3">
      <c r="A145" s="4"/>
      <c r="B145" s="4"/>
      <c r="C145" s="4"/>
      <c r="D145" s="4"/>
      <c r="E145" s="4"/>
      <c r="F145" s="4"/>
    </row>
    <row r="146" spans="1:6" ht="15.75" x14ac:dyDescent="0.3">
      <c r="A146" s="4"/>
      <c r="B146" s="4"/>
      <c r="C146" s="4"/>
      <c r="D146" s="4"/>
      <c r="E146" s="4"/>
      <c r="F146" s="4"/>
    </row>
    <row r="147" spans="1:6" ht="15.75" x14ac:dyDescent="0.3">
      <c r="A147" s="4"/>
      <c r="B147" s="4"/>
      <c r="C147" s="4"/>
      <c r="D147" s="4"/>
      <c r="E147" s="4"/>
      <c r="F147" s="4"/>
    </row>
    <row r="148" spans="1:6" ht="15.75" x14ac:dyDescent="0.3">
      <c r="A148" s="4"/>
      <c r="B148" s="4"/>
      <c r="C148" s="4"/>
      <c r="D148" s="4"/>
      <c r="E148" s="4"/>
      <c r="F148" s="4"/>
    </row>
    <row r="149" spans="1:6" ht="15.75" x14ac:dyDescent="0.3">
      <c r="A149" s="4"/>
      <c r="B149" s="4"/>
      <c r="C149" s="4"/>
      <c r="D149" s="4"/>
      <c r="E149" s="4"/>
      <c r="F149" s="4"/>
    </row>
    <row r="150" spans="1:6" ht="15.75" x14ac:dyDescent="0.3">
      <c r="A150" s="4"/>
      <c r="B150" s="4"/>
      <c r="C150" s="4"/>
      <c r="D150" s="4"/>
      <c r="E150" s="4"/>
      <c r="F150" s="4"/>
    </row>
    <row r="151" spans="1:6" ht="15.75" x14ac:dyDescent="0.3">
      <c r="A151" s="4"/>
      <c r="B151" s="4"/>
      <c r="C151" s="4"/>
      <c r="D151" s="4"/>
      <c r="E151" s="4"/>
      <c r="F151" s="4"/>
    </row>
    <row r="152" spans="1:6" ht="15.75" x14ac:dyDescent="0.3">
      <c r="A152" s="4"/>
      <c r="B152" s="4"/>
      <c r="C152" s="4"/>
      <c r="D152" s="4"/>
      <c r="E152" s="4"/>
      <c r="F152" s="4"/>
    </row>
    <row r="153" spans="1:6" ht="15.75" x14ac:dyDescent="0.3">
      <c r="A153" s="4"/>
      <c r="B153" s="4"/>
      <c r="C153" s="4"/>
      <c r="D153" s="4"/>
      <c r="E153" s="4"/>
      <c r="F153" s="4"/>
    </row>
    <row r="154" spans="1:6" ht="15.75" x14ac:dyDescent="0.3">
      <c r="A154" s="4"/>
      <c r="B154" s="4"/>
      <c r="C154" s="4"/>
      <c r="D154" s="4"/>
      <c r="E154" s="4"/>
      <c r="F154" s="4"/>
    </row>
    <row r="155" spans="1:6" ht="15.75" x14ac:dyDescent="0.3">
      <c r="A155" s="4"/>
      <c r="B155" s="4"/>
      <c r="C155" s="4"/>
      <c r="D155" s="4"/>
      <c r="E155" s="4"/>
      <c r="F155" s="4"/>
    </row>
    <row r="156" spans="1:6" ht="15.75" x14ac:dyDescent="0.3">
      <c r="A156" s="4"/>
      <c r="B156" s="4"/>
      <c r="C156" s="4"/>
      <c r="D156" s="4"/>
      <c r="E156" s="4"/>
      <c r="F156" s="4"/>
    </row>
    <row r="157" spans="1:6" ht="15.75" x14ac:dyDescent="0.3">
      <c r="A157" s="4"/>
      <c r="B157" s="4"/>
      <c r="C157" s="4"/>
      <c r="D157" s="4"/>
      <c r="E157" s="4"/>
      <c r="F157" s="4"/>
    </row>
    <row r="158" spans="1:6" ht="15.75" x14ac:dyDescent="0.3">
      <c r="A158" s="4"/>
      <c r="B158" s="4"/>
      <c r="C158" s="4"/>
      <c r="D158" s="4"/>
      <c r="E158" s="4"/>
      <c r="F158" s="4"/>
    </row>
    <row r="159" spans="1:6" ht="15.75" x14ac:dyDescent="0.3">
      <c r="A159" s="4"/>
      <c r="B159" s="4"/>
      <c r="C159" s="4"/>
      <c r="D159" s="4"/>
      <c r="E159" s="4"/>
      <c r="F159" s="4"/>
    </row>
    <row r="160" spans="1:6" ht="15.75" x14ac:dyDescent="0.3">
      <c r="A160" s="4"/>
      <c r="B160" s="4"/>
      <c r="C160" s="4"/>
      <c r="D160" s="4"/>
      <c r="E160" s="4"/>
      <c r="F160" s="4"/>
    </row>
    <row r="161" spans="1:6" ht="15.75" x14ac:dyDescent="0.3">
      <c r="A161" s="4"/>
      <c r="B161" s="4"/>
      <c r="C161" s="4"/>
      <c r="D161" s="4"/>
      <c r="E161" s="4"/>
      <c r="F161" s="4"/>
    </row>
    <row r="162" spans="1:6" ht="15.75" x14ac:dyDescent="0.3">
      <c r="A162" s="4"/>
      <c r="B162" s="4"/>
      <c r="C162" s="4"/>
      <c r="D162" s="4"/>
      <c r="E162" s="4"/>
      <c r="F162" s="4"/>
    </row>
    <row r="163" spans="1:6" ht="15.75" x14ac:dyDescent="0.3">
      <c r="A163" s="4"/>
      <c r="B163" s="4"/>
      <c r="C163" s="4"/>
      <c r="D163" s="4"/>
      <c r="E163" s="4"/>
      <c r="F163" s="4"/>
    </row>
    <row r="164" spans="1:6" ht="15.75" x14ac:dyDescent="0.3">
      <c r="A164" s="4"/>
      <c r="B164" s="4"/>
      <c r="C164" s="4"/>
      <c r="D164" s="4"/>
      <c r="E164" s="4"/>
      <c r="F164" s="4"/>
    </row>
    <row r="165" spans="1:6" ht="15.75" x14ac:dyDescent="0.3">
      <c r="A165" s="4"/>
      <c r="B165" s="4"/>
      <c r="C165" s="4"/>
      <c r="D165" s="4"/>
      <c r="E165" s="4"/>
      <c r="F165" s="4"/>
    </row>
    <row r="166" spans="1:6" ht="15.75" x14ac:dyDescent="0.3">
      <c r="A166" s="4"/>
      <c r="B166" s="4"/>
      <c r="C166" s="4"/>
      <c r="D166" s="4"/>
      <c r="E166" s="4"/>
      <c r="F166" s="4"/>
    </row>
    <row r="167" spans="1:6" ht="15.75" x14ac:dyDescent="0.3">
      <c r="A167" s="4"/>
      <c r="B167" s="4"/>
      <c r="C167" s="4"/>
      <c r="D167" s="4"/>
      <c r="E167" s="4"/>
      <c r="F167" s="4"/>
    </row>
    <row r="168" spans="1:6" ht="15.75" x14ac:dyDescent="0.3">
      <c r="A168" s="4"/>
      <c r="B168" s="4"/>
      <c r="C168" s="4"/>
      <c r="D168" s="4"/>
      <c r="E168" s="4"/>
      <c r="F168" s="4"/>
    </row>
    <row r="169" spans="1:6" ht="15.75" x14ac:dyDescent="0.3">
      <c r="A169" s="4"/>
      <c r="B169" s="4"/>
      <c r="C169" s="4"/>
      <c r="D169" s="4"/>
      <c r="E169" s="4"/>
      <c r="F169" s="4"/>
    </row>
    <row r="170" spans="1:6" ht="15.75" x14ac:dyDescent="0.3">
      <c r="A170" s="4"/>
      <c r="B170" s="4"/>
      <c r="C170" s="4"/>
      <c r="D170" s="4"/>
      <c r="E170" s="4"/>
      <c r="F170" s="4"/>
    </row>
    <row r="171" spans="1:6" ht="15.75" x14ac:dyDescent="0.3">
      <c r="A171" s="4"/>
      <c r="B171" s="4"/>
      <c r="C171" s="4"/>
      <c r="D171" s="4"/>
      <c r="E171" s="4"/>
      <c r="F171" s="4"/>
    </row>
    <row r="172" spans="1:6" ht="15.75" x14ac:dyDescent="0.3">
      <c r="A172" s="4"/>
      <c r="B172" s="4"/>
      <c r="C172" s="4"/>
      <c r="D172" s="4"/>
      <c r="E172" s="4"/>
      <c r="F172" s="4"/>
    </row>
    <row r="173" spans="1:6" ht="15.75" x14ac:dyDescent="0.3">
      <c r="A173" s="4"/>
      <c r="B173" s="4"/>
      <c r="C173" s="4"/>
      <c r="D173" s="4"/>
      <c r="E173" s="4"/>
      <c r="F173" s="4"/>
    </row>
    <row r="174" spans="1:6" ht="15.75" x14ac:dyDescent="0.3">
      <c r="A174" s="4"/>
      <c r="B174" s="4"/>
      <c r="C174" s="4"/>
      <c r="D174" s="4"/>
      <c r="E174" s="4"/>
      <c r="F174" s="4"/>
    </row>
    <row r="175" spans="1:6" ht="15.75" x14ac:dyDescent="0.3">
      <c r="A175" s="4"/>
      <c r="B175" s="4"/>
      <c r="C175" s="4"/>
      <c r="D175" s="4"/>
      <c r="E175" s="4"/>
      <c r="F175" s="4"/>
    </row>
    <row r="176" spans="1:6" ht="15.75" x14ac:dyDescent="0.3">
      <c r="A176" s="4"/>
      <c r="B176" s="4"/>
      <c r="C176" s="4"/>
      <c r="D176" s="4"/>
      <c r="E176" s="4"/>
      <c r="F176" s="4"/>
    </row>
    <row r="177" spans="1:6" ht="15.75" x14ac:dyDescent="0.3">
      <c r="A177" s="4"/>
      <c r="B177" s="4"/>
      <c r="C177" s="4"/>
      <c r="D177" s="4"/>
      <c r="E177" s="4"/>
      <c r="F177" s="4"/>
    </row>
    <row r="178" spans="1:6" ht="15.75" x14ac:dyDescent="0.3">
      <c r="A178" s="4"/>
      <c r="B178" s="4"/>
      <c r="C178" s="4"/>
      <c r="D178" s="4"/>
      <c r="E178" s="4"/>
      <c r="F178" s="4"/>
    </row>
    <row r="179" spans="1:6" ht="15.75" x14ac:dyDescent="0.3">
      <c r="A179" s="4"/>
      <c r="B179" s="4"/>
      <c r="C179" s="4"/>
      <c r="D179" s="4"/>
      <c r="E179" s="4"/>
      <c r="F179" s="4"/>
    </row>
    <row r="180" spans="1:6" ht="15.75" x14ac:dyDescent="0.3">
      <c r="A180" s="4"/>
      <c r="B180" s="4"/>
      <c r="C180" s="4"/>
      <c r="D180" s="4"/>
      <c r="E180" s="4"/>
      <c r="F180" s="4"/>
    </row>
    <row r="181" spans="1:6" ht="15.75" x14ac:dyDescent="0.3">
      <c r="A181" s="4"/>
      <c r="B181" s="4"/>
      <c r="C181" s="4"/>
      <c r="D181" s="4"/>
      <c r="E181" s="4"/>
      <c r="F181" s="4"/>
    </row>
    <row r="182" spans="1:6" ht="15.75" x14ac:dyDescent="0.3">
      <c r="A182" s="4"/>
      <c r="B182" s="4"/>
      <c r="C182" s="4"/>
      <c r="D182" s="4"/>
      <c r="E182" s="4"/>
      <c r="F182" s="4"/>
    </row>
    <row r="183" spans="1:6" ht="15.75" x14ac:dyDescent="0.3">
      <c r="A183" s="4"/>
      <c r="B183" s="4"/>
      <c r="C183" s="4"/>
      <c r="D183" s="4"/>
      <c r="E183" s="4"/>
      <c r="F183" s="4"/>
    </row>
    <row r="184" spans="1:6" ht="15.75" x14ac:dyDescent="0.3">
      <c r="A184" s="4"/>
      <c r="B184" s="4"/>
      <c r="C184" s="4"/>
      <c r="D184" s="4"/>
      <c r="E184" s="4"/>
      <c r="F184" s="4"/>
    </row>
    <row r="185" spans="1:6" ht="15.75" x14ac:dyDescent="0.3">
      <c r="A185" s="4"/>
      <c r="B185" s="4"/>
      <c r="C185" s="4"/>
      <c r="D185" s="4"/>
      <c r="E185" s="4"/>
      <c r="F185" s="4"/>
    </row>
    <row r="186" spans="1:6" ht="15.75" x14ac:dyDescent="0.3">
      <c r="A186" s="4"/>
      <c r="B186" s="4"/>
      <c r="C186" s="4"/>
      <c r="D186" s="4"/>
      <c r="E186" s="4"/>
      <c r="F186" s="4"/>
    </row>
    <row r="187" spans="1:6" ht="15.75" x14ac:dyDescent="0.3">
      <c r="A187" s="4"/>
      <c r="B187" s="4"/>
      <c r="C187" s="4"/>
      <c r="D187" s="4"/>
      <c r="E187" s="4"/>
      <c r="F187" s="4"/>
    </row>
    <row r="188" spans="1:6" ht="15.75" x14ac:dyDescent="0.3">
      <c r="A188" s="4"/>
      <c r="B188" s="4"/>
      <c r="C188" s="4"/>
      <c r="D188" s="4"/>
      <c r="E188" s="4"/>
      <c r="F188" s="4"/>
    </row>
    <row r="189" spans="1:6" ht="15.75" x14ac:dyDescent="0.3">
      <c r="A189" s="4"/>
      <c r="B189" s="4"/>
      <c r="C189" s="4"/>
      <c r="D189" s="4"/>
      <c r="E189" s="4"/>
      <c r="F189" s="4"/>
    </row>
    <row r="190" spans="1:6" ht="15.75" x14ac:dyDescent="0.3">
      <c r="A190" s="4"/>
      <c r="B190" s="4"/>
      <c r="C190" s="4"/>
      <c r="D190" s="4"/>
      <c r="E190" s="4"/>
      <c r="F190" s="4"/>
    </row>
    <row r="191" spans="1:6" ht="15.75" x14ac:dyDescent="0.3">
      <c r="A191" s="4"/>
      <c r="B191" s="4"/>
      <c r="C191" s="4"/>
      <c r="D191" s="4"/>
      <c r="E191" s="4"/>
      <c r="F191" s="4"/>
    </row>
    <row r="192" spans="1:6" ht="15.75" x14ac:dyDescent="0.3">
      <c r="A192" s="4"/>
      <c r="B192" s="4"/>
      <c r="C192" s="4"/>
      <c r="D192" s="4"/>
      <c r="E192" s="4"/>
      <c r="F192" s="4"/>
    </row>
    <row r="193" spans="1:6" ht="15.75" x14ac:dyDescent="0.3">
      <c r="A193" s="4"/>
      <c r="B193" s="4"/>
      <c r="C193" s="4"/>
      <c r="D193" s="4"/>
      <c r="E193" s="4"/>
      <c r="F193" s="4"/>
    </row>
    <row r="194" spans="1:6" ht="15.75" x14ac:dyDescent="0.3">
      <c r="A194" s="4"/>
      <c r="B194" s="4"/>
      <c r="C194" s="4"/>
      <c r="D194" s="4"/>
      <c r="E194" s="4"/>
      <c r="F194" s="4"/>
    </row>
    <row r="195" spans="1:6" ht="15.75" x14ac:dyDescent="0.3">
      <c r="A195" s="4"/>
      <c r="B195" s="4"/>
      <c r="C195" s="4"/>
      <c r="D195" s="4"/>
      <c r="E195" s="4"/>
      <c r="F195" s="4"/>
    </row>
    <row r="196" spans="1:6" ht="15.75" x14ac:dyDescent="0.3">
      <c r="A196" s="4"/>
      <c r="B196" s="4"/>
      <c r="C196" s="4"/>
      <c r="D196" s="4"/>
      <c r="E196" s="4"/>
      <c r="F196" s="4"/>
    </row>
    <row r="197" spans="1:6" ht="15.75" x14ac:dyDescent="0.3">
      <c r="A197" s="4"/>
      <c r="B197" s="4"/>
      <c r="C197" s="4"/>
      <c r="D197" s="4"/>
      <c r="E197" s="4"/>
      <c r="F197" s="4"/>
    </row>
    <row r="198" spans="1:6" ht="15.75" x14ac:dyDescent="0.3">
      <c r="A198" s="4"/>
      <c r="B198" s="4"/>
      <c r="C198" s="4"/>
      <c r="D198" s="4"/>
      <c r="E198" s="4"/>
      <c r="F198" s="4"/>
    </row>
    <row r="199" spans="1:6" ht="15.75" x14ac:dyDescent="0.3">
      <c r="A199" s="4"/>
      <c r="B199" s="4"/>
      <c r="C199" s="4"/>
      <c r="D199" s="4"/>
      <c r="E199" s="4"/>
      <c r="F199" s="4"/>
    </row>
    <row r="200" spans="1:6" ht="15.75" x14ac:dyDescent="0.3">
      <c r="A200" s="4"/>
      <c r="B200" s="4"/>
      <c r="C200" s="4"/>
      <c r="D200" s="4"/>
      <c r="E200" s="4"/>
      <c r="F200" s="4"/>
    </row>
    <row r="201" spans="1:6" ht="15.75" x14ac:dyDescent="0.3">
      <c r="A201" s="4"/>
      <c r="B201" s="4"/>
      <c r="C201" s="4"/>
      <c r="D201" s="4"/>
      <c r="E201" s="4"/>
      <c r="F201" s="4"/>
    </row>
    <row r="202" spans="1:6" ht="15.75" x14ac:dyDescent="0.3">
      <c r="A202" s="4"/>
      <c r="B202" s="4"/>
      <c r="C202" s="4"/>
      <c r="D202" s="4"/>
      <c r="E202" s="4"/>
      <c r="F202" s="4"/>
    </row>
    <row r="203" spans="1:6" ht="15.75" x14ac:dyDescent="0.3">
      <c r="A203" s="4"/>
      <c r="B203" s="4"/>
      <c r="C203" s="4"/>
      <c r="D203" s="4"/>
      <c r="E203" s="4"/>
      <c r="F203" s="4"/>
    </row>
    <row r="204" spans="1:6" ht="15.75" x14ac:dyDescent="0.3">
      <c r="A204" s="4"/>
      <c r="B204" s="4"/>
      <c r="C204" s="4"/>
      <c r="D204" s="4"/>
      <c r="E204" s="4"/>
      <c r="F204" s="4"/>
    </row>
    <row r="205" spans="1:6" ht="15.75" x14ac:dyDescent="0.3">
      <c r="A205" s="4"/>
      <c r="B205" s="4"/>
      <c r="C205" s="4"/>
      <c r="D205" s="4"/>
      <c r="E205" s="4"/>
      <c r="F205" s="4"/>
    </row>
    <row r="206" spans="1:6" ht="15.75" x14ac:dyDescent="0.3">
      <c r="A206" s="4"/>
      <c r="B206" s="4"/>
      <c r="C206" s="4"/>
      <c r="D206" s="4"/>
      <c r="E206" s="4"/>
      <c r="F206" s="4"/>
    </row>
    <row r="207" spans="1:6" ht="15.75" x14ac:dyDescent="0.3">
      <c r="A207" s="4"/>
      <c r="B207" s="4"/>
      <c r="C207" s="4"/>
      <c r="D207" s="4"/>
      <c r="E207" s="4"/>
      <c r="F207" s="4"/>
    </row>
    <row r="208" spans="1:6" ht="15.75" x14ac:dyDescent="0.3">
      <c r="A208" s="4"/>
      <c r="B208" s="4"/>
      <c r="C208" s="4"/>
      <c r="D208" s="4"/>
      <c r="E208" s="4"/>
      <c r="F208" s="4"/>
    </row>
    <row r="209" spans="1:6" ht="15.75" x14ac:dyDescent="0.3">
      <c r="A209" s="4"/>
      <c r="B209" s="4"/>
      <c r="C209" s="4"/>
      <c r="D209" s="4"/>
      <c r="E209" s="4"/>
      <c r="F209" s="4"/>
    </row>
    <row r="210" spans="1:6" ht="15.75" x14ac:dyDescent="0.3">
      <c r="A210" s="4"/>
      <c r="B210" s="4"/>
      <c r="C210" s="4"/>
      <c r="D210" s="4"/>
      <c r="E210" s="4"/>
      <c r="F210" s="4"/>
    </row>
    <row r="211" spans="1:6" ht="15.75" x14ac:dyDescent="0.3">
      <c r="A211" s="4"/>
      <c r="B211" s="4"/>
      <c r="C211" s="4"/>
      <c r="D211" s="4"/>
      <c r="E211" s="4"/>
      <c r="F211" s="4"/>
    </row>
    <row r="212" spans="1:6" ht="15.75" x14ac:dyDescent="0.3">
      <c r="A212" s="4"/>
      <c r="B212" s="4"/>
      <c r="C212" s="4"/>
      <c r="D212" s="4"/>
      <c r="E212" s="4"/>
      <c r="F212" s="4"/>
    </row>
    <row r="213" spans="1:6" ht="15.75" x14ac:dyDescent="0.3">
      <c r="A213" s="4"/>
      <c r="B213" s="4"/>
      <c r="C213" s="4"/>
      <c r="D213" s="4"/>
      <c r="E213" s="4"/>
      <c r="F213" s="4"/>
    </row>
    <row r="214" spans="1:6" ht="15.75" x14ac:dyDescent="0.3">
      <c r="A214" s="4"/>
      <c r="B214" s="4"/>
      <c r="C214" s="4"/>
      <c r="D214" s="4"/>
      <c r="E214" s="4"/>
      <c r="F214" s="4"/>
    </row>
    <row r="215" spans="1:6" ht="15.75" x14ac:dyDescent="0.3">
      <c r="A215" s="4"/>
      <c r="B215" s="4"/>
      <c r="C215" s="4"/>
      <c r="D215" s="4"/>
      <c r="E215" s="4"/>
      <c r="F215" s="4"/>
    </row>
    <row r="216" spans="1:6" ht="15.75" x14ac:dyDescent="0.3">
      <c r="A216" s="4"/>
      <c r="B216" s="4"/>
      <c r="C216" s="4"/>
      <c r="D216" s="4"/>
      <c r="E216" s="4"/>
      <c r="F216" s="4"/>
    </row>
    <row r="217" spans="1:6" ht="15.75" x14ac:dyDescent="0.3">
      <c r="A217" s="4"/>
      <c r="B217" s="4"/>
      <c r="C217" s="4"/>
      <c r="D217" s="4"/>
      <c r="E217" s="4"/>
      <c r="F217" s="4"/>
    </row>
    <row r="218" spans="1:6" ht="15.75" x14ac:dyDescent="0.3">
      <c r="A218" s="4"/>
      <c r="B218" s="4"/>
      <c r="C218" s="4"/>
      <c r="D218" s="4"/>
      <c r="E218" s="4"/>
      <c r="F218" s="4"/>
    </row>
    <row r="219" spans="1:6" ht="15.75" x14ac:dyDescent="0.3">
      <c r="A219" s="4"/>
      <c r="B219" s="4"/>
      <c r="C219" s="4"/>
      <c r="D219" s="4"/>
      <c r="E219" s="4"/>
      <c r="F219" s="4"/>
    </row>
    <row r="220" spans="1:6" ht="15.75" x14ac:dyDescent="0.3">
      <c r="A220" s="4"/>
      <c r="B220" s="4"/>
      <c r="C220" s="4"/>
      <c r="D220" s="4"/>
      <c r="E220" s="4"/>
      <c r="F220" s="4"/>
    </row>
    <row r="221" spans="1:6" ht="15.75" x14ac:dyDescent="0.3">
      <c r="A221" s="4"/>
      <c r="B221" s="4"/>
      <c r="C221" s="4"/>
      <c r="D221" s="4"/>
      <c r="E221" s="4"/>
      <c r="F221" s="4"/>
    </row>
    <row r="222" spans="1:6" ht="15.75" x14ac:dyDescent="0.3">
      <c r="A222" s="4"/>
      <c r="B222" s="4"/>
      <c r="C222" s="4"/>
      <c r="D222" s="4"/>
      <c r="E222" s="4"/>
      <c r="F222" s="4"/>
    </row>
    <row r="223" spans="1:6" ht="15.75" x14ac:dyDescent="0.3">
      <c r="A223" s="4"/>
      <c r="B223" s="4"/>
      <c r="C223" s="4"/>
      <c r="D223" s="4"/>
      <c r="E223" s="4"/>
      <c r="F223" s="4"/>
    </row>
    <row r="224" spans="1:6" ht="15.75" x14ac:dyDescent="0.3">
      <c r="A224" s="4"/>
      <c r="B224" s="4"/>
      <c r="C224" s="4"/>
      <c r="D224" s="4"/>
      <c r="E224" s="4"/>
      <c r="F224" s="4"/>
    </row>
    <row r="225" spans="1:6" ht="15.75" x14ac:dyDescent="0.3">
      <c r="A225" s="4"/>
      <c r="B225" s="4"/>
      <c r="C225" s="4"/>
      <c r="D225" s="4"/>
      <c r="E225" s="4"/>
      <c r="F225" s="4"/>
    </row>
    <row r="226" spans="1:6" ht="15.75" x14ac:dyDescent="0.3">
      <c r="A226" s="4"/>
      <c r="B226" s="4"/>
      <c r="C226" s="4"/>
      <c r="D226" s="4"/>
      <c r="E226" s="4"/>
      <c r="F226" s="4"/>
    </row>
    <row r="227" spans="1:6" ht="15.75" x14ac:dyDescent="0.3">
      <c r="A227" s="4"/>
      <c r="B227" s="4"/>
      <c r="C227" s="4"/>
      <c r="D227" s="4"/>
      <c r="E227" s="4"/>
      <c r="F227" s="4"/>
    </row>
    <row r="228" spans="1:6" ht="15.75" x14ac:dyDescent="0.3">
      <c r="A228" s="4"/>
      <c r="B228" s="4"/>
      <c r="C228" s="4"/>
      <c r="D228" s="4"/>
      <c r="E228" s="4"/>
      <c r="F228" s="4"/>
    </row>
    <row r="229" spans="1:6" ht="15.75" x14ac:dyDescent="0.3">
      <c r="A229" s="4"/>
      <c r="B229" s="4"/>
      <c r="C229" s="4"/>
      <c r="D229" s="4"/>
      <c r="E229" s="4"/>
      <c r="F229" s="4"/>
    </row>
    <row r="230" spans="1:6" ht="15.75" x14ac:dyDescent="0.3">
      <c r="A230" s="4"/>
      <c r="B230" s="4"/>
      <c r="C230" s="4"/>
      <c r="D230" s="4"/>
      <c r="E230" s="4"/>
      <c r="F230" s="4"/>
    </row>
    <row r="231" spans="1:6" ht="15.75" x14ac:dyDescent="0.3">
      <c r="A231" s="4"/>
      <c r="B231" s="4"/>
      <c r="C231" s="4"/>
      <c r="D231" s="4"/>
      <c r="E231" s="4"/>
      <c r="F231" s="4"/>
    </row>
    <row r="232" spans="1:6" ht="15.75" x14ac:dyDescent="0.3">
      <c r="A232" s="4"/>
      <c r="B232" s="4"/>
      <c r="C232" s="4"/>
      <c r="D232" s="4"/>
      <c r="E232" s="4"/>
      <c r="F232" s="4"/>
    </row>
    <row r="233" spans="1:6" ht="15.75" x14ac:dyDescent="0.3">
      <c r="A233" s="4"/>
      <c r="B233" s="4"/>
      <c r="C233" s="4"/>
      <c r="D233" s="4"/>
      <c r="E233" s="4"/>
      <c r="F233" s="4"/>
    </row>
    <row r="234" spans="1:6" ht="15.75" x14ac:dyDescent="0.3">
      <c r="A234" s="4"/>
      <c r="B234" s="4"/>
      <c r="C234" s="4"/>
      <c r="D234" s="4"/>
      <c r="E234" s="4"/>
      <c r="F234" s="4"/>
    </row>
    <row r="235" spans="1:6" ht="15.75" x14ac:dyDescent="0.3">
      <c r="A235" s="4"/>
      <c r="B235" s="4"/>
      <c r="C235" s="4"/>
      <c r="D235" s="4"/>
      <c r="E235" s="4"/>
      <c r="F235" s="4"/>
    </row>
    <row r="236" spans="1:6" ht="15.75" x14ac:dyDescent="0.3">
      <c r="A236" s="4"/>
      <c r="B236" s="4"/>
      <c r="C236" s="4"/>
      <c r="D236" s="4"/>
      <c r="E236" s="4"/>
      <c r="F236" s="4"/>
    </row>
    <row r="237" spans="1:6" ht="15.75" x14ac:dyDescent="0.3">
      <c r="A237" s="4"/>
      <c r="B237" s="4"/>
      <c r="C237" s="4"/>
      <c r="D237" s="4"/>
      <c r="E237" s="4"/>
      <c r="F237" s="4"/>
    </row>
    <row r="238" spans="1:6" ht="15.75" x14ac:dyDescent="0.3">
      <c r="A238" s="4"/>
      <c r="B238" s="4"/>
      <c r="C238" s="4"/>
      <c r="D238" s="4"/>
      <c r="E238" s="4"/>
      <c r="F238" s="4"/>
    </row>
    <row r="239" spans="1:6" ht="15.75" x14ac:dyDescent="0.3">
      <c r="A239" s="4"/>
      <c r="B239" s="4"/>
      <c r="C239" s="4"/>
      <c r="D239" s="4"/>
      <c r="E239" s="4"/>
      <c r="F239" s="4"/>
    </row>
    <row r="240" spans="1:6" ht="15.75" x14ac:dyDescent="0.3">
      <c r="A240" s="4"/>
      <c r="B240" s="4"/>
      <c r="C240" s="4"/>
      <c r="D240" s="4"/>
      <c r="E240" s="4"/>
      <c r="F240" s="4"/>
    </row>
    <row r="241" spans="1:6" ht="15.75" x14ac:dyDescent="0.3">
      <c r="A241" s="4"/>
      <c r="B241" s="4"/>
      <c r="C241" s="4"/>
      <c r="D241" s="4"/>
      <c r="E241" s="4"/>
      <c r="F241" s="4"/>
    </row>
    <row r="242" spans="1:6" ht="15.75" x14ac:dyDescent="0.3">
      <c r="A242" s="4"/>
      <c r="B242" s="4"/>
      <c r="C242" s="4"/>
      <c r="D242" s="4"/>
      <c r="E242" s="4"/>
      <c r="F242" s="4"/>
    </row>
    <row r="243" spans="1:6" ht="15.75" x14ac:dyDescent="0.3">
      <c r="A243" s="4"/>
      <c r="B243" s="4"/>
      <c r="C243" s="4"/>
      <c r="D243" s="4"/>
      <c r="E243" s="4"/>
      <c r="F243" s="4"/>
    </row>
    <row r="244" spans="1:6" ht="15.75" x14ac:dyDescent="0.3">
      <c r="A244" s="4"/>
      <c r="B244" s="4"/>
      <c r="C244" s="4"/>
      <c r="D244" s="4"/>
      <c r="E244" s="4"/>
      <c r="F244" s="4"/>
    </row>
    <row r="245" spans="1:6" ht="15.75" x14ac:dyDescent="0.3">
      <c r="A245" s="4"/>
      <c r="B245" s="4"/>
      <c r="C245" s="4"/>
      <c r="D245" s="4"/>
      <c r="E245" s="4"/>
      <c r="F245" s="4"/>
    </row>
    <row r="246" spans="1:6" ht="15.75" x14ac:dyDescent="0.3">
      <c r="A246" s="4"/>
      <c r="B246" s="4"/>
      <c r="C246" s="4"/>
      <c r="D246" s="4"/>
      <c r="E246" s="4"/>
      <c r="F246" s="4"/>
    </row>
    <row r="247" spans="1:6" ht="15.75" x14ac:dyDescent="0.3">
      <c r="A247" s="4"/>
      <c r="B247" s="4"/>
      <c r="C247" s="4"/>
      <c r="D247" s="4"/>
      <c r="E247" s="4"/>
      <c r="F247" s="4"/>
    </row>
    <row r="248" spans="1:6" ht="15.75" x14ac:dyDescent="0.3">
      <c r="A248" s="4"/>
      <c r="B248" s="4"/>
      <c r="C248" s="4"/>
      <c r="D248" s="4"/>
      <c r="E248" s="4"/>
      <c r="F248" s="4"/>
    </row>
    <row r="249" spans="1:6" ht="15.75" x14ac:dyDescent="0.3">
      <c r="A249" s="4"/>
      <c r="B249" s="4"/>
      <c r="C249" s="4"/>
      <c r="D249" s="4"/>
      <c r="E249" s="4"/>
      <c r="F249" s="4"/>
    </row>
    <row r="250" spans="1:6" ht="15.75" x14ac:dyDescent="0.3">
      <c r="A250" s="4"/>
      <c r="B250" s="4"/>
      <c r="C250" s="4"/>
      <c r="D250" s="4"/>
      <c r="E250" s="4"/>
      <c r="F250" s="4"/>
    </row>
    <row r="251" spans="1:6" ht="15.75" x14ac:dyDescent="0.3">
      <c r="A251" s="4"/>
      <c r="B251" s="4"/>
      <c r="C251" s="4"/>
      <c r="D251" s="4"/>
      <c r="E251" s="4"/>
      <c r="F251" s="4"/>
    </row>
    <row r="252" spans="1:6" ht="15.75" x14ac:dyDescent="0.3">
      <c r="A252" s="4"/>
      <c r="B252" s="4"/>
      <c r="C252" s="4"/>
      <c r="D252" s="4"/>
      <c r="E252" s="4"/>
      <c r="F252" s="4"/>
    </row>
    <row r="253" spans="1:6" ht="15.75" x14ac:dyDescent="0.3">
      <c r="A253" s="4"/>
      <c r="B253" s="4"/>
      <c r="C253" s="4"/>
      <c r="D253" s="4"/>
      <c r="E253" s="4"/>
      <c r="F253" s="4"/>
    </row>
    <row r="254" spans="1:6" ht="15.75" x14ac:dyDescent="0.3">
      <c r="A254" s="4"/>
      <c r="B254" s="4"/>
      <c r="C254" s="4"/>
      <c r="D254" s="4"/>
      <c r="E254" s="4"/>
      <c r="F254" s="4"/>
    </row>
    <row r="255" spans="1:6" ht="15.75" x14ac:dyDescent="0.3">
      <c r="A255" s="4"/>
      <c r="B255" s="4"/>
      <c r="C255" s="4"/>
      <c r="D255" s="4"/>
      <c r="E255" s="4"/>
      <c r="F255" s="4"/>
    </row>
    <row r="256" spans="1:6" ht="15.75" x14ac:dyDescent="0.3">
      <c r="A256" s="4"/>
      <c r="B256" s="4"/>
      <c r="C256" s="4"/>
      <c r="D256" s="4"/>
      <c r="E256" s="4"/>
      <c r="F256" s="4"/>
    </row>
    <row r="257" spans="1:6" ht="15.75" x14ac:dyDescent="0.3">
      <c r="A257" s="4"/>
      <c r="B257" s="4"/>
      <c r="C257" s="4"/>
      <c r="D257" s="4"/>
      <c r="E257" s="4"/>
      <c r="F257" s="4"/>
    </row>
    <row r="258" spans="1:6" ht="15.75" x14ac:dyDescent="0.3">
      <c r="A258" s="4"/>
      <c r="B258" s="4"/>
      <c r="C258" s="4"/>
      <c r="D258" s="4"/>
      <c r="E258" s="4"/>
      <c r="F258" s="4"/>
    </row>
    <row r="259" spans="1:6" ht="15.75" x14ac:dyDescent="0.3">
      <c r="A259" s="4"/>
      <c r="B259" s="4"/>
      <c r="C259" s="4"/>
      <c r="D259" s="4"/>
      <c r="E259" s="4"/>
      <c r="F259" s="4"/>
    </row>
    <row r="260" spans="1:6" ht="15.75" x14ac:dyDescent="0.3">
      <c r="A260" s="4"/>
      <c r="B260" s="4"/>
      <c r="C260" s="4"/>
      <c r="D260" s="4"/>
      <c r="E260" s="4"/>
      <c r="F260" s="4"/>
    </row>
    <row r="261" spans="1:6" ht="15.75" x14ac:dyDescent="0.3">
      <c r="A261" s="4"/>
      <c r="B261" s="4"/>
      <c r="C261" s="4"/>
      <c r="D261" s="4"/>
      <c r="E261" s="4"/>
      <c r="F261" s="4"/>
    </row>
    <row r="262" spans="1:6" ht="15.75" x14ac:dyDescent="0.3">
      <c r="A262" s="4"/>
      <c r="B262" s="4"/>
      <c r="C262" s="4"/>
      <c r="D262" s="4"/>
      <c r="E262" s="4"/>
      <c r="F262" s="4"/>
    </row>
    <row r="263" spans="1:6" ht="15.75" x14ac:dyDescent="0.3">
      <c r="A263" s="4"/>
      <c r="B263" s="4"/>
      <c r="C263" s="4"/>
      <c r="D263" s="4"/>
      <c r="E263" s="4"/>
      <c r="F263" s="4"/>
    </row>
    <row r="264" spans="1:6" ht="15.75" x14ac:dyDescent="0.3">
      <c r="A264" s="4"/>
      <c r="B264" s="4"/>
      <c r="C264" s="4"/>
      <c r="D264" s="4"/>
      <c r="E264" s="4"/>
      <c r="F264" s="4"/>
    </row>
    <row r="265" spans="1:6" ht="15.75" x14ac:dyDescent="0.3">
      <c r="A265" s="4"/>
      <c r="B265" s="4"/>
      <c r="C265" s="4"/>
      <c r="D265" s="4"/>
      <c r="E265" s="4"/>
      <c r="F265" s="4"/>
    </row>
    <row r="266" spans="1:6" ht="15.75" x14ac:dyDescent="0.3">
      <c r="A266" s="4"/>
      <c r="B266" s="4"/>
      <c r="C266" s="4"/>
      <c r="D266" s="4"/>
      <c r="E266" s="4"/>
      <c r="F266" s="4"/>
    </row>
    <row r="267" spans="1:6" ht="15.75" x14ac:dyDescent="0.3">
      <c r="A267" s="4"/>
      <c r="B267" s="4"/>
      <c r="C267" s="4"/>
      <c r="D267" s="4"/>
      <c r="E267" s="4"/>
      <c r="F267" s="4"/>
    </row>
    <row r="268" spans="1:6" ht="15.75" x14ac:dyDescent="0.3">
      <c r="A268" s="4"/>
      <c r="B268" s="4"/>
      <c r="C268" s="4"/>
      <c r="D268" s="4"/>
      <c r="E268" s="4"/>
      <c r="F268" s="4"/>
    </row>
    <row r="269" spans="1:6" ht="15.75" x14ac:dyDescent="0.3">
      <c r="A269" s="4"/>
      <c r="B269" s="4"/>
      <c r="C269" s="4"/>
      <c r="D269" s="4"/>
      <c r="E269" s="4"/>
      <c r="F269" s="4"/>
    </row>
    <row r="270" spans="1:6" ht="15.75" x14ac:dyDescent="0.3">
      <c r="A270" s="4"/>
      <c r="B270" s="4"/>
      <c r="C270" s="4"/>
      <c r="D270" s="4"/>
      <c r="E270" s="4"/>
      <c r="F270" s="4"/>
    </row>
    <row r="271" spans="1:6" ht="15.75" x14ac:dyDescent="0.3">
      <c r="A271" s="4"/>
      <c r="B271" s="4"/>
      <c r="C271" s="4"/>
      <c r="D271" s="4"/>
      <c r="E271" s="4"/>
      <c r="F271" s="4"/>
    </row>
    <row r="272" spans="1:6" ht="15.75" x14ac:dyDescent="0.3">
      <c r="A272" s="4"/>
      <c r="B272" s="4"/>
      <c r="C272" s="4"/>
      <c r="D272" s="4"/>
      <c r="E272" s="4"/>
      <c r="F272" s="4"/>
    </row>
    <row r="273" spans="1:6" ht="15.75" x14ac:dyDescent="0.3">
      <c r="A273" s="4"/>
      <c r="B273" s="4"/>
      <c r="C273" s="4"/>
      <c r="D273" s="4"/>
      <c r="E273" s="4"/>
      <c r="F273" s="4"/>
    </row>
    <row r="274" spans="1:6" ht="15.75" x14ac:dyDescent="0.3">
      <c r="A274" s="4"/>
      <c r="B274" s="4"/>
      <c r="C274" s="4"/>
      <c r="D274" s="4"/>
      <c r="E274" s="4"/>
      <c r="F274" s="4"/>
    </row>
    <row r="275" spans="1:6" ht="15.75" x14ac:dyDescent="0.3">
      <c r="A275" s="4"/>
      <c r="B275" s="4"/>
      <c r="C275" s="4"/>
      <c r="D275" s="4"/>
      <c r="E275" s="4"/>
      <c r="F275" s="4"/>
    </row>
    <row r="276" spans="1:6" ht="15.75" x14ac:dyDescent="0.3">
      <c r="A276" s="4"/>
      <c r="B276" s="4"/>
      <c r="C276" s="4"/>
      <c r="D276" s="4"/>
      <c r="E276" s="4"/>
      <c r="F276" s="4"/>
    </row>
    <row r="277" spans="1:6" ht="15.75" x14ac:dyDescent="0.3">
      <c r="A277" s="4"/>
      <c r="B277" s="4"/>
      <c r="C277" s="4"/>
      <c r="D277" s="4"/>
      <c r="E277" s="4"/>
      <c r="F277" s="4"/>
    </row>
    <row r="278" spans="1:6" ht="15.75" x14ac:dyDescent="0.3">
      <c r="A278" s="4"/>
      <c r="B278" s="4"/>
      <c r="C278" s="4"/>
      <c r="D278" s="4"/>
      <c r="E278" s="4"/>
      <c r="F278" s="4"/>
    </row>
    <row r="279" spans="1:6" ht="15.75" x14ac:dyDescent="0.3">
      <c r="A279" s="4"/>
      <c r="B279" s="4"/>
      <c r="C279" s="4"/>
      <c r="D279" s="4"/>
      <c r="E279" s="4"/>
      <c r="F279" s="4"/>
    </row>
    <row r="280" spans="1:6" ht="15.75" x14ac:dyDescent="0.3">
      <c r="A280" s="4"/>
      <c r="B280" s="4"/>
      <c r="C280" s="4"/>
      <c r="D280" s="4"/>
      <c r="E280" s="4"/>
      <c r="F280" s="4"/>
    </row>
    <row r="281" spans="1:6" ht="15.75" x14ac:dyDescent="0.3">
      <c r="A281" s="4"/>
      <c r="B281" s="4"/>
      <c r="C281" s="4"/>
      <c r="D281" s="4"/>
      <c r="E281" s="4"/>
      <c r="F281" s="4"/>
    </row>
    <row r="282" spans="1:6" ht="15.75" x14ac:dyDescent="0.3">
      <c r="A282" s="4"/>
      <c r="B282" s="4"/>
      <c r="C282" s="4"/>
      <c r="D282" s="4"/>
      <c r="E282" s="4"/>
      <c r="F282" s="4"/>
    </row>
    <row r="283" spans="1:6" ht="15.75" x14ac:dyDescent="0.3">
      <c r="A283" s="4"/>
      <c r="B283" s="4"/>
      <c r="C283" s="4"/>
      <c r="D283" s="4"/>
      <c r="E283" s="4"/>
      <c r="F283" s="4"/>
    </row>
    <row r="284" spans="1:6" ht="15.75" x14ac:dyDescent="0.3">
      <c r="A284" s="4"/>
      <c r="B284" s="4"/>
      <c r="C284" s="4"/>
      <c r="D284" s="4"/>
      <c r="E284" s="4"/>
      <c r="F284" s="4"/>
    </row>
    <row r="285" spans="1:6" ht="15.75" x14ac:dyDescent="0.3">
      <c r="A285" s="4"/>
      <c r="B285" s="4"/>
      <c r="C285" s="4"/>
      <c r="D285" s="4"/>
      <c r="E285" s="4"/>
      <c r="F285" s="4"/>
    </row>
    <row r="286" spans="1:6" ht="15.75" x14ac:dyDescent="0.3">
      <c r="A286" s="4"/>
      <c r="B286" s="4"/>
      <c r="C286" s="4"/>
      <c r="D286" s="4"/>
      <c r="E286" s="4"/>
      <c r="F286" s="4"/>
    </row>
    <row r="287" spans="1:6" ht="15.75" x14ac:dyDescent="0.3">
      <c r="A287" s="4"/>
      <c r="B287" s="4"/>
      <c r="C287" s="4"/>
      <c r="D287" s="4"/>
      <c r="E287" s="4"/>
      <c r="F287" s="4"/>
    </row>
    <row r="288" spans="1:6" ht="15.75" x14ac:dyDescent="0.3">
      <c r="A288" s="4"/>
      <c r="B288" s="4"/>
      <c r="C288" s="4"/>
      <c r="D288" s="4"/>
      <c r="E288" s="4"/>
      <c r="F288" s="4"/>
    </row>
    <row r="289" spans="1:6" ht="15.75" x14ac:dyDescent="0.3">
      <c r="A289" s="4"/>
      <c r="B289" s="4"/>
      <c r="C289" s="4"/>
      <c r="D289" s="4"/>
      <c r="E289" s="4"/>
      <c r="F289" s="4"/>
    </row>
    <row r="290" spans="1:6" ht="15.75" x14ac:dyDescent="0.3">
      <c r="A290" s="4"/>
      <c r="B290" s="4"/>
      <c r="C290" s="4"/>
      <c r="D290" s="4"/>
      <c r="E290" s="4"/>
      <c r="F290" s="4"/>
    </row>
    <row r="291" spans="1:6" ht="15.75" x14ac:dyDescent="0.3">
      <c r="A291" s="4"/>
      <c r="B291" s="4"/>
      <c r="C291" s="4"/>
      <c r="D291" s="4"/>
      <c r="E291" s="4"/>
      <c r="F291" s="4"/>
    </row>
    <row r="292" spans="1:6" ht="15.75" x14ac:dyDescent="0.3">
      <c r="A292" s="4"/>
      <c r="B292" s="4"/>
      <c r="C292" s="4"/>
      <c r="D292" s="4"/>
      <c r="E292" s="4"/>
      <c r="F292" s="4"/>
    </row>
    <row r="293" spans="1:6" ht="15.75" x14ac:dyDescent="0.3">
      <c r="A293" s="4"/>
      <c r="B293" s="4"/>
      <c r="C293" s="4"/>
      <c r="D293" s="4"/>
      <c r="E293" s="4"/>
      <c r="F293" s="4"/>
    </row>
    <row r="294" spans="1:6" ht="15.75" x14ac:dyDescent="0.3">
      <c r="A294" s="4"/>
      <c r="B294" s="4"/>
      <c r="C294" s="4"/>
      <c r="D294" s="4"/>
      <c r="E294" s="4"/>
      <c r="F294" s="4"/>
    </row>
    <row r="295" spans="1:6" ht="15.75" x14ac:dyDescent="0.3">
      <c r="A295" s="4"/>
      <c r="B295" s="4"/>
      <c r="C295" s="4"/>
      <c r="D295" s="4"/>
      <c r="E295" s="4"/>
      <c r="F295" s="4"/>
    </row>
    <row r="296" spans="1:6" ht="15.75" x14ac:dyDescent="0.3">
      <c r="A296" s="4"/>
      <c r="B296" s="4"/>
      <c r="C296" s="4"/>
      <c r="D296" s="4"/>
      <c r="E296" s="4"/>
      <c r="F296" s="4"/>
    </row>
    <row r="297" spans="1:6" ht="15.75" x14ac:dyDescent="0.3">
      <c r="A297" s="4"/>
      <c r="B297" s="4"/>
      <c r="C297" s="4"/>
      <c r="D297" s="4"/>
      <c r="E297" s="4"/>
      <c r="F297" s="4"/>
    </row>
    <row r="298" spans="1:6" ht="15.75" x14ac:dyDescent="0.3">
      <c r="A298" s="4"/>
      <c r="B298" s="4"/>
      <c r="C298" s="4"/>
      <c r="D298" s="4"/>
      <c r="E298" s="4"/>
      <c r="F298" s="4"/>
    </row>
    <row r="299" spans="1:6" ht="15.75" x14ac:dyDescent="0.3">
      <c r="A299" s="4"/>
      <c r="B299" s="4"/>
      <c r="C299" s="4"/>
      <c r="D299" s="4"/>
      <c r="E299" s="4"/>
      <c r="F299" s="4"/>
    </row>
    <row r="300" spans="1:6" ht="15.75" x14ac:dyDescent="0.3">
      <c r="A300" s="4"/>
      <c r="B300" s="4"/>
      <c r="C300" s="4"/>
      <c r="D300" s="4"/>
      <c r="E300" s="4"/>
      <c r="F300" s="4"/>
    </row>
    <row r="301" spans="1:6" ht="15.75" x14ac:dyDescent="0.3">
      <c r="A301" s="4"/>
      <c r="B301" s="4"/>
      <c r="C301" s="4"/>
      <c r="D301" s="4"/>
      <c r="E301" s="4"/>
      <c r="F301" s="4"/>
    </row>
    <row r="302" spans="1:6" ht="15.75" x14ac:dyDescent="0.3">
      <c r="A302" s="4"/>
      <c r="B302" s="4"/>
      <c r="C302" s="4"/>
      <c r="D302" s="4"/>
      <c r="E302" s="4"/>
      <c r="F302" s="4"/>
    </row>
    <row r="303" spans="1:6" ht="15.75" x14ac:dyDescent="0.3">
      <c r="A303" s="4"/>
      <c r="B303" s="4"/>
      <c r="C303" s="4"/>
      <c r="D303" s="4"/>
      <c r="E303" s="4"/>
      <c r="F303" s="4"/>
    </row>
    <row r="304" spans="1:6" ht="15.75" x14ac:dyDescent="0.3">
      <c r="A304" s="4"/>
      <c r="B304" s="4"/>
      <c r="C304" s="4"/>
      <c r="D304" s="4"/>
      <c r="E304" s="4"/>
      <c r="F304" s="4"/>
    </row>
    <row r="305" spans="1:6" ht="15.75" x14ac:dyDescent="0.3">
      <c r="A305" s="4"/>
      <c r="B305" s="4"/>
      <c r="C305" s="4"/>
      <c r="D305" s="4"/>
      <c r="E305" s="4"/>
      <c r="F305" s="4"/>
    </row>
    <row r="306" spans="1:6" ht="15.75" x14ac:dyDescent="0.3">
      <c r="A306" s="4"/>
      <c r="B306" s="4"/>
      <c r="C306" s="4"/>
      <c r="D306" s="4"/>
      <c r="E306" s="4"/>
      <c r="F306" s="4"/>
    </row>
    <row r="307" spans="1:6" ht="15.75" x14ac:dyDescent="0.3">
      <c r="A307" s="4"/>
      <c r="B307" s="4"/>
      <c r="C307" s="4"/>
      <c r="D307" s="4"/>
      <c r="E307" s="4"/>
      <c r="F307" s="4"/>
    </row>
    <row r="308" spans="1:6" ht="15.75" x14ac:dyDescent="0.3">
      <c r="A308" s="4"/>
      <c r="B308" s="4"/>
      <c r="C308" s="4"/>
      <c r="D308" s="4"/>
      <c r="E308" s="4"/>
      <c r="F308" s="4"/>
    </row>
    <row r="309" spans="1:6" ht="15.75" x14ac:dyDescent="0.3">
      <c r="A309" s="4"/>
      <c r="B309" s="4"/>
      <c r="C309" s="4"/>
      <c r="D309" s="4"/>
      <c r="E309" s="4"/>
      <c r="F309" s="4"/>
    </row>
    <row r="310" spans="1:6" ht="15.75" x14ac:dyDescent="0.3">
      <c r="A310" s="4"/>
      <c r="B310" s="4"/>
      <c r="C310" s="4"/>
      <c r="D310" s="4"/>
      <c r="E310" s="4"/>
      <c r="F310" s="4"/>
    </row>
    <row r="311" spans="1:6" ht="15.75" x14ac:dyDescent="0.3">
      <c r="A311" s="4"/>
      <c r="B311" s="4"/>
      <c r="C311" s="4"/>
      <c r="D311" s="4"/>
      <c r="E311" s="4"/>
      <c r="F311" s="4"/>
    </row>
    <row r="312" spans="1:6" ht="15.75" x14ac:dyDescent="0.3">
      <c r="A312" s="4"/>
      <c r="B312" s="4"/>
      <c r="C312" s="4"/>
      <c r="D312" s="4"/>
      <c r="E312" s="4"/>
      <c r="F312" s="4"/>
    </row>
    <row r="313" spans="1:6" ht="15.75" x14ac:dyDescent="0.3">
      <c r="A313" s="4"/>
      <c r="B313" s="4"/>
      <c r="C313" s="4"/>
      <c r="D313" s="4"/>
      <c r="E313" s="4"/>
      <c r="F313" s="4"/>
    </row>
    <row r="314" spans="1:6" ht="15.75" x14ac:dyDescent="0.3">
      <c r="A314" s="4"/>
      <c r="B314" s="4"/>
      <c r="C314" s="4"/>
      <c r="D314" s="4"/>
      <c r="E314" s="4"/>
      <c r="F314" s="4"/>
    </row>
    <row r="315" spans="1:6" ht="15.75" x14ac:dyDescent="0.3">
      <c r="A315" s="4"/>
      <c r="B315" s="4"/>
      <c r="C315" s="4"/>
      <c r="D315" s="4"/>
      <c r="E315" s="4"/>
      <c r="F315" s="4"/>
    </row>
    <row r="316" spans="1:6" ht="15.75" x14ac:dyDescent="0.3">
      <c r="A316" s="4"/>
      <c r="B316" s="4"/>
      <c r="C316" s="4"/>
      <c r="D316" s="4"/>
      <c r="E316" s="4"/>
      <c r="F316" s="4"/>
    </row>
    <row r="317" spans="1:6" ht="15.75" x14ac:dyDescent="0.3">
      <c r="A317" s="4"/>
      <c r="B317" s="4"/>
      <c r="C317" s="4"/>
      <c r="D317" s="4"/>
      <c r="E317" s="4"/>
      <c r="F317" s="4"/>
    </row>
    <row r="318" spans="1:6" ht="15.75" x14ac:dyDescent="0.3">
      <c r="A318" s="4"/>
      <c r="B318" s="4"/>
      <c r="C318" s="4"/>
      <c r="D318" s="4"/>
      <c r="E318" s="4"/>
      <c r="F318" s="4"/>
    </row>
    <row r="319" spans="1:6" ht="15.75" x14ac:dyDescent="0.3">
      <c r="A319" s="4"/>
      <c r="B319" s="4"/>
      <c r="C319" s="4"/>
      <c r="D319" s="4"/>
      <c r="E319" s="4"/>
      <c r="F319" s="4"/>
    </row>
    <row r="320" spans="1:6" ht="15.75" x14ac:dyDescent="0.3">
      <c r="A320" s="4"/>
      <c r="B320" s="4"/>
      <c r="C320" s="4"/>
      <c r="D320" s="4"/>
      <c r="E320" s="4"/>
      <c r="F320" s="4"/>
    </row>
    <row r="321" spans="1:6" ht="15.75" x14ac:dyDescent="0.3">
      <c r="A321" s="4"/>
      <c r="B321" s="4"/>
      <c r="C321" s="4"/>
      <c r="D321" s="4"/>
      <c r="E321" s="4"/>
      <c r="F321" s="4"/>
    </row>
    <row r="322" spans="1:6" ht="15.75" x14ac:dyDescent="0.3">
      <c r="A322" s="4"/>
      <c r="B322" s="4"/>
      <c r="C322" s="4"/>
      <c r="D322" s="4"/>
      <c r="E322" s="4"/>
      <c r="F322" s="4"/>
    </row>
    <row r="323" spans="1:6" ht="15.75" x14ac:dyDescent="0.3">
      <c r="A323" s="4"/>
      <c r="B323" s="4"/>
      <c r="C323" s="4"/>
      <c r="D323" s="4"/>
      <c r="E323" s="4"/>
      <c r="F323" s="4"/>
    </row>
    <row r="324" spans="1:6" ht="15.75" x14ac:dyDescent="0.3">
      <c r="A324" s="4"/>
      <c r="B324" s="4"/>
      <c r="C324" s="4"/>
      <c r="D324" s="4"/>
      <c r="E324" s="4"/>
      <c r="F324" s="4"/>
    </row>
    <row r="325" spans="1:6" ht="15.75" x14ac:dyDescent="0.3">
      <c r="A325" s="4"/>
      <c r="B325" s="4"/>
      <c r="C325" s="4"/>
      <c r="D325" s="4"/>
      <c r="E325" s="4"/>
      <c r="F325" s="4"/>
    </row>
    <row r="326" spans="1:6" ht="15.75" x14ac:dyDescent="0.3">
      <c r="A326" s="4"/>
      <c r="B326" s="4"/>
      <c r="C326" s="4"/>
      <c r="D326" s="4"/>
      <c r="E326" s="4"/>
      <c r="F326" s="4"/>
    </row>
    <row r="327" spans="1:6" ht="15.75" x14ac:dyDescent="0.3">
      <c r="A327" s="4"/>
      <c r="B327" s="4"/>
      <c r="C327" s="4"/>
      <c r="D327" s="4"/>
      <c r="E327" s="4"/>
      <c r="F327" s="4"/>
    </row>
    <row r="328" spans="1:6" ht="15.75" x14ac:dyDescent="0.3">
      <c r="A328" s="4"/>
      <c r="B328" s="4"/>
      <c r="C328" s="4"/>
      <c r="D328" s="4"/>
      <c r="E328" s="4"/>
      <c r="F328" s="4"/>
    </row>
    <row r="329" spans="1:6" ht="15.75" x14ac:dyDescent="0.3">
      <c r="A329" s="4"/>
      <c r="B329" s="4"/>
      <c r="C329" s="4"/>
      <c r="D329" s="4"/>
      <c r="E329" s="4"/>
      <c r="F329" s="4"/>
    </row>
    <row r="330" spans="1:6" ht="15.75" x14ac:dyDescent="0.3">
      <c r="A330" s="4"/>
      <c r="B330" s="4"/>
      <c r="C330" s="4"/>
      <c r="D330" s="4"/>
      <c r="E330" s="4"/>
      <c r="F330" s="4"/>
    </row>
    <row r="331" spans="1:6" ht="15.75" x14ac:dyDescent="0.3">
      <c r="A331" s="4"/>
      <c r="B331" s="4"/>
      <c r="C331" s="4"/>
      <c r="D331" s="4"/>
      <c r="E331" s="4"/>
      <c r="F331" s="4"/>
    </row>
    <row r="332" spans="1:6" ht="15.75" x14ac:dyDescent="0.3">
      <c r="A332" s="4"/>
      <c r="B332" s="4"/>
      <c r="C332" s="4"/>
      <c r="D332" s="4"/>
      <c r="E332" s="4"/>
      <c r="F332" s="4"/>
    </row>
    <row r="333" spans="1:6" ht="15.75" x14ac:dyDescent="0.3">
      <c r="A333" s="4"/>
      <c r="B333" s="4"/>
      <c r="C333" s="4"/>
      <c r="D333" s="4"/>
      <c r="E333" s="4"/>
      <c r="F333" s="4"/>
    </row>
    <row r="334" spans="1:6" ht="15.75" x14ac:dyDescent="0.3">
      <c r="A334" s="4"/>
      <c r="B334" s="4"/>
      <c r="C334" s="4"/>
      <c r="D334" s="4"/>
      <c r="E334" s="4"/>
      <c r="F334" s="4"/>
    </row>
    <row r="335" spans="1:6" ht="15.75" x14ac:dyDescent="0.3">
      <c r="A335" s="4"/>
      <c r="B335" s="4"/>
      <c r="C335" s="4"/>
      <c r="D335" s="4"/>
      <c r="E335" s="4"/>
      <c r="F335" s="4"/>
    </row>
    <row r="336" spans="1:6" ht="15.75" x14ac:dyDescent="0.3">
      <c r="A336" s="4"/>
      <c r="B336" s="4"/>
      <c r="C336" s="4"/>
      <c r="D336" s="4"/>
      <c r="E336" s="4"/>
      <c r="F336" s="4"/>
    </row>
    <row r="337" spans="1:6" ht="15.75" x14ac:dyDescent="0.3">
      <c r="A337" s="4"/>
      <c r="B337" s="4"/>
      <c r="C337" s="4"/>
      <c r="D337" s="4"/>
      <c r="E337" s="4"/>
      <c r="F337" s="4"/>
    </row>
    <row r="338" spans="1:6" ht="15.75" x14ac:dyDescent="0.3">
      <c r="A338" s="4"/>
      <c r="B338" s="4"/>
      <c r="C338" s="4"/>
      <c r="D338" s="4"/>
      <c r="E338" s="4"/>
      <c r="F338" s="4"/>
    </row>
    <row r="339" spans="1:6" ht="15.75" x14ac:dyDescent="0.3">
      <c r="A339" s="4"/>
      <c r="B339" s="4"/>
      <c r="C339" s="4"/>
      <c r="D339" s="4"/>
      <c r="E339" s="4"/>
      <c r="F339" s="4"/>
    </row>
    <row r="340" spans="1:6" ht="15.75" x14ac:dyDescent="0.3">
      <c r="A340" s="4"/>
      <c r="B340" s="4"/>
      <c r="C340" s="4"/>
      <c r="D340" s="4"/>
      <c r="E340" s="4"/>
      <c r="F340" s="4"/>
    </row>
    <row r="341" spans="1:6" ht="15.75" x14ac:dyDescent="0.3">
      <c r="A341" s="4"/>
      <c r="B341" s="4"/>
      <c r="C341" s="4"/>
      <c r="D341" s="4"/>
      <c r="E341" s="4"/>
      <c r="F341" s="4"/>
    </row>
    <row r="342" spans="1:6" ht="15.75" x14ac:dyDescent="0.3">
      <c r="A342" s="4"/>
      <c r="B342" s="4"/>
      <c r="C342" s="4"/>
      <c r="D342" s="4"/>
      <c r="E342" s="4"/>
      <c r="F342" s="4"/>
    </row>
    <row r="343" spans="1:6" ht="15.75" x14ac:dyDescent="0.3">
      <c r="A343" s="4"/>
      <c r="B343" s="4"/>
      <c r="C343" s="4"/>
      <c r="D343" s="4"/>
      <c r="E343" s="4"/>
      <c r="F343" s="4"/>
    </row>
    <row r="344" spans="1:6" ht="15.75" x14ac:dyDescent="0.3">
      <c r="A344" s="4"/>
      <c r="B344" s="4"/>
      <c r="C344" s="4"/>
      <c r="D344" s="4"/>
      <c r="E344" s="4"/>
      <c r="F344" s="4"/>
    </row>
    <row r="345" spans="1:6" ht="15.75" x14ac:dyDescent="0.3">
      <c r="A345" s="4"/>
      <c r="B345" s="4"/>
      <c r="C345" s="4"/>
      <c r="D345" s="4"/>
      <c r="E345" s="4"/>
      <c r="F345" s="4"/>
    </row>
    <row r="346" spans="1:6" ht="15.75" x14ac:dyDescent="0.3">
      <c r="A346" s="4"/>
      <c r="B346" s="4"/>
      <c r="C346" s="4"/>
      <c r="D346" s="4"/>
      <c r="E346" s="4"/>
      <c r="F346" s="4"/>
    </row>
    <row r="347" spans="1:6" ht="15.75" x14ac:dyDescent="0.3">
      <c r="A347" s="4"/>
      <c r="B347" s="4"/>
      <c r="C347" s="4"/>
      <c r="D347" s="4"/>
      <c r="E347" s="4"/>
      <c r="F347" s="4"/>
    </row>
    <row r="348" spans="1:6" ht="15.75" x14ac:dyDescent="0.3">
      <c r="A348" s="4"/>
      <c r="B348" s="4"/>
      <c r="C348" s="4"/>
      <c r="D348" s="4"/>
      <c r="E348" s="4"/>
      <c r="F348" s="4"/>
    </row>
    <row r="349" spans="1:6" ht="15.75" x14ac:dyDescent="0.3">
      <c r="A349" s="4"/>
      <c r="B349" s="4"/>
      <c r="C349" s="4"/>
      <c r="D349" s="4"/>
      <c r="E349" s="4"/>
      <c r="F349" s="4"/>
    </row>
    <row r="350" spans="1:6" ht="15.75" x14ac:dyDescent="0.3">
      <c r="A350" s="4"/>
      <c r="B350" s="4"/>
      <c r="C350" s="4"/>
      <c r="D350" s="4"/>
      <c r="E350" s="4"/>
      <c r="F350" s="4"/>
    </row>
    <row r="351" spans="1:6" ht="15.75" x14ac:dyDescent="0.3">
      <c r="A351" s="4"/>
      <c r="B351" s="4"/>
      <c r="C351" s="4"/>
      <c r="D351" s="4"/>
      <c r="E351" s="4"/>
      <c r="F351" s="4"/>
    </row>
    <row r="352" spans="1:6" ht="15.75" x14ac:dyDescent="0.3">
      <c r="A352" s="4"/>
      <c r="B352" s="4"/>
      <c r="C352" s="4"/>
      <c r="D352" s="4"/>
      <c r="E352" s="4"/>
      <c r="F352" s="4"/>
    </row>
    <row r="353" spans="1:6" ht="15.75" x14ac:dyDescent="0.3">
      <c r="A353" s="4"/>
      <c r="B353" s="4"/>
      <c r="C353" s="4"/>
      <c r="D353" s="4"/>
      <c r="E353" s="4"/>
      <c r="F353" s="4"/>
    </row>
    <row r="354" spans="1:6" ht="15.75" x14ac:dyDescent="0.3">
      <c r="A354" s="4"/>
      <c r="B354" s="4"/>
      <c r="C354" s="4"/>
      <c r="D354" s="4"/>
      <c r="E354" s="4"/>
      <c r="F354" s="4"/>
    </row>
    <row r="355" spans="1:6" ht="15.75" x14ac:dyDescent="0.3">
      <c r="A355" s="4"/>
      <c r="B355" s="4"/>
      <c r="C355" s="4"/>
      <c r="D355" s="4"/>
      <c r="E355" s="4"/>
      <c r="F355" s="4"/>
    </row>
    <row r="356" spans="1:6" ht="15.75" x14ac:dyDescent="0.3">
      <c r="A356" s="4"/>
      <c r="B356" s="4"/>
      <c r="C356" s="4"/>
      <c r="D356" s="4"/>
      <c r="E356" s="4"/>
      <c r="F356" s="4"/>
    </row>
    <row r="357" spans="1:6" ht="15.75" x14ac:dyDescent="0.3">
      <c r="A357" s="4"/>
      <c r="B357" s="4"/>
      <c r="C357" s="4"/>
      <c r="D357" s="4"/>
      <c r="E357" s="4"/>
      <c r="F357" s="4"/>
    </row>
    <row r="358" spans="1:6" ht="15.75" x14ac:dyDescent="0.3">
      <c r="A358" s="4"/>
      <c r="B358" s="4"/>
      <c r="C358" s="4"/>
      <c r="D358" s="4"/>
      <c r="E358" s="4"/>
      <c r="F358" s="4"/>
    </row>
    <row r="359" spans="1:6" ht="15.75" x14ac:dyDescent="0.3">
      <c r="A359" s="4"/>
      <c r="B359" s="4"/>
      <c r="C359" s="4"/>
      <c r="D359" s="4"/>
      <c r="E359" s="4"/>
      <c r="F359" s="4"/>
    </row>
    <row r="360" spans="1:6" ht="15.75" x14ac:dyDescent="0.3">
      <c r="A360" s="4"/>
      <c r="B360" s="4"/>
      <c r="C360" s="4"/>
      <c r="D360" s="4"/>
      <c r="E360" s="4"/>
      <c r="F360" s="4"/>
    </row>
    <row r="361" spans="1:6" ht="15.75" x14ac:dyDescent="0.3">
      <c r="A361" s="4"/>
      <c r="B361" s="4"/>
      <c r="C361" s="4"/>
      <c r="D361" s="4"/>
      <c r="E361" s="4"/>
      <c r="F361" s="4"/>
    </row>
    <row r="362" spans="1:6" ht="15.75" x14ac:dyDescent="0.3">
      <c r="A362" s="4"/>
      <c r="B362" s="4"/>
      <c r="C362" s="4"/>
      <c r="D362" s="4"/>
      <c r="E362" s="4"/>
      <c r="F362" s="4"/>
    </row>
    <row r="363" spans="1:6" ht="15.75" x14ac:dyDescent="0.3">
      <c r="A363" s="4"/>
      <c r="B363" s="4"/>
      <c r="C363" s="4"/>
      <c r="D363" s="4"/>
      <c r="E363" s="4"/>
      <c r="F363" s="4"/>
    </row>
    <row r="364" spans="1:6" ht="15.75" x14ac:dyDescent="0.3">
      <c r="A364" s="4"/>
      <c r="B364" s="4"/>
      <c r="C364" s="4"/>
      <c r="D364" s="4"/>
      <c r="E364" s="4"/>
      <c r="F364" s="4"/>
    </row>
    <row r="365" spans="1:6" ht="15.75" x14ac:dyDescent="0.3">
      <c r="A365" s="4"/>
      <c r="B365" s="4"/>
      <c r="C365" s="4"/>
      <c r="D365" s="4"/>
      <c r="E365" s="4"/>
      <c r="F365" s="4"/>
    </row>
    <row r="366" spans="1:6" ht="15.75" x14ac:dyDescent="0.3">
      <c r="A366" s="4"/>
      <c r="B366" s="4"/>
      <c r="C366" s="4"/>
      <c r="D366" s="4"/>
      <c r="E366" s="4"/>
      <c r="F366" s="4"/>
    </row>
    <row r="367" spans="1:6" ht="15.75" x14ac:dyDescent="0.3">
      <c r="A367" s="4"/>
      <c r="B367" s="4"/>
      <c r="C367" s="4"/>
      <c r="D367" s="4"/>
      <c r="E367" s="4"/>
      <c r="F367" s="4"/>
    </row>
    <row r="368" spans="1:6" ht="15.75" x14ac:dyDescent="0.3">
      <c r="A368" s="4"/>
      <c r="B368" s="4"/>
      <c r="C368" s="4"/>
      <c r="D368" s="4"/>
      <c r="E368" s="4"/>
      <c r="F368" s="4"/>
    </row>
    <row r="369" spans="1:6" ht="15.75" x14ac:dyDescent="0.3">
      <c r="A369" s="4"/>
      <c r="B369" s="4"/>
      <c r="C369" s="4"/>
      <c r="D369" s="4"/>
      <c r="E369" s="4"/>
      <c r="F369" s="4"/>
    </row>
    <row r="370" spans="1:6" ht="15.75" x14ac:dyDescent="0.3">
      <c r="A370" s="4"/>
      <c r="B370" s="4"/>
      <c r="C370" s="4"/>
      <c r="D370" s="4"/>
      <c r="E370" s="4"/>
      <c r="F370" s="4"/>
    </row>
    <row r="371" spans="1:6" ht="15.75" x14ac:dyDescent="0.3">
      <c r="A371" s="4"/>
      <c r="B371" s="4"/>
      <c r="C371" s="4"/>
      <c r="D371" s="4"/>
      <c r="E371" s="4"/>
      <c r="F371" s="4"/>
    </row>
    <row r="372" spans="1:6" ht="15.75" x14ac:dyDescent="0.3">
      <c r="A372" s="4"/>
      <c r="B372" s="4"/>
      <c r="C372" s="4"/>
      <c r="D372" s="4"/>
      <c r="E372" s="4"/>
      <c r="F372" s="4"/>
    </row>
    <row r="373" spans="1:6" ht="15.75" x14ac:dyDescent="0.3">
      <c r="A373" s="4"/>
      <c r="B373" s="4"/>
      <c r="C373" s="4"/>
      <c r="D373" s="4"/>
      <c r="E373" s="4"/>
      <c r="F373" s="4"/>
    </row>
    <row r="374" spans="1:6" ht="15.75" x14ac:dyDescent="0.3">
      <c r="A374" s="4"/>
      <c r="B374" s="4"/>
      <c r="C374" s="4"/>
      <c r="D374" s="4"/>
      <c r="E374" s="4"/>
      <c r="F374" s="4"/>
    </row>
    <row r="375" spans="1:6" ht="15.75" x14ac:dyDescent="0.3">
      <c r="A375" s="4"/>
      <c r="B375" s="4"/>
      <c r="C375" s="4"/>
      <c r="D375" s="4"/>
      <c r="E375" s="4"/>
      <c r="F375" s="4"/>
    </row>
    <row r="376" spans="1:6" ht="15.75" x14ac:dyDescent="0.3">
      <c r="A376" s="4"/>
      <c r="B376" s="4"/>
      <c r="C376" s="4"/>
      <c r="D376" s="4"/>
      <c r="E376" s="4"/>
      <c r="F376" s="4"/>
    </row>
    <row r="377" spans="1:6" ht="15.75" x14ac:dyDescent="0.3">
      <c r="A377" s="4"/>
      <c r="B377" s="4"/>
      <c r="C377" s="4"/>
      <c r="D377" s="4"/>
      <c r="E377" s="4"/>
      <c r="F377" s="4"/>
    </row>
    <row r="378" spans="1:6" ht="15.75" x14ac:dyDescent="0.3">
      <c r="A378" s="4"/>
      <c r="B378" s="4"/>
      <c r="C378" s="4"/>
      <c r="D378" s="4"/>
      <c r="E378" s="4"/>
      <c r="F378" s="4"/>
    </row>
    <row r="379" spans="1:6" ht="15.75" x14ac:dyDescent="0.3">
      <c r="A379" s="4"/>
      <c r="B379" s="4"/>
      <c r="C379" s="4"/>
      <c r="D379" s="4"/>
      <c r="E379" s="4"/>
      <c r="F379" s="4"/>
    </row>
    <row r="380" spans="1:6" ht="15.75" x14ac:dyDescent="0.3">
      <c r="A380" s="4"/>
      <c r="B380" s="4"/>
      <c r="C380" s="4"/>
      <c r="D380" s="4"/>
      <c r="E380" s="4"/>
      <c r="F380" s="4"/>
    </row>
    <row r="381" spans="1:6" ht="15.75" x14ac:dyDescent="0.3">
      <c r="A381" s="4"/>
      <c r="B381" s="4"/>
      <c r="C381" s="4"/>
      <c r="D381" s="4"/>
      <c r="E381" s="4"/>
      <c r="F381" s="4"/>
    </row>
    <row r="382" spans="1:6" ht="15.75" x14ac:dyDescent="0.3">
      <c r="A382" s="4"/>
      <c r="B382" s="4"/>
      <c r="C382" s="4"/>
      <c r="D382" s="4"/>
      <c r="E382" s="4"/>
      <c r="F382" s="4"/>
    </row>
    <row r="383" spans="1:6" ht="15.75" x14ac:dyDescent="0.3">
      <c r="A383" s="4"/>
      <c r="B383" s="4"/>
      <c r="C383" s="4"/>
      <c r="D383" s="4"/>
      <c r="E383" s="4"/>
      <c r="F383" s="4"/>
    </row>
    <row r="384" spans="1:6" ht="15.75" x14ac:dyDescent="0.3">
      <c r="A384" s="4"/>
      <c r="B384" s="4"/>
      <c r="C384" s="4"/>
      <c r="D384" s="4"/>
      <c r="E384" s="4"/>
      <c r="F384" s="4"/>
    </row>
    <row r="385" spans="1:6" ht="15.75" x14ac:dyDescent="0.3">
      <c r="A385" s="4"/>
      <c r="B385" s="4"/>
      <c r="C385" s="4"/>
      <c r="D385" s="4"/>
      <c r="E385" s="4"/>
      <c r="F385" s="4"/>
    </row>
    <row r="386" spans="1:6" ht="15.75" x14ac:dyDescent="0.3">
      <c r="A386" s="4"/>
      <c r="B386" s="4"/>
      <c r="C386" s="4"/>
      <c r="D386" s="4"/>
      <c r="E386" s="4"/>
      <c r="F386" s="4"/>
    </row>
    <row r="387" spans="1:6" ht="15.75" x14ac:dyDescent="0.3">
      <c r="A387" s="4"/>
      <c r="B387" s="4"/>
      <c r="C387" s="4"/>
      <c r="D387" s="4"/>
      <c r="E387" s="4"/>
      <c r="F387" s="4"/>
    </row>
    <row r="388" spans="1:6" ht="15.75" x14ac:dyDescent="0.3">
      <c r="A388" s="4"/>
      <c r="B388" s="4"/>
      <c r="C388" s="4"/>
      <c r="D388" s="4"/>
      <c r="E388" s="4"/>
      <c r="F388" s="4"/>
    </row>
    <row r="389" spans="1:6" ht="15.75" x14ac:dyDescent="0.3">
      <c r="A389" s="4"/>
      <c r="B389" s="4"/>
      <c r="C389" s="4"/>
      <c r="D389" s="4"/>
      <c r="E389" s="4"/>
      <c r="F389" s="4"/>
    </row>
    <row r="390" spans="1:6" ht="15.75" x14ac:dyDescent="0.3">
      <c r="A390" s="4"/>
      <c r="B390" s="4"/>
      <c r="C390" s="4"/>
      <c r="D390" s="4"/>
      <c r="E390" s="4"/>
      <c r="F390" s="4"/>
    </row>
    <row r="391" spans="1:6" ht="15.75" x14ac:dyDescent="0.3">
      <c r="A391" s="4"/>
      <c r="B391" s="4"/>
      <c r="C391" s="4"/>
      <c r="D391" s="4"/>
      <c r="E391" s="4"/>
      <c r="F391" s="4"/>
    </row>
    <row r="392" spans="1:6" ht="15.75" x14ac:dyDescent="0.3">
      <c r="A392" s="4"/>
      <c r="B392" s="4"/>
      <c r="C392" s="4"/>
      <c r="D392" s="4"/>
      <c r="E392" s="4"/>
      <c r="F392" s="4"/>
    </row>
    <row r="393" spans="1:6" ht="15.75" x14ac:dyDescent="0.3">
      <c r="A393" s="4"/>
      <c r="B393" s="4"/>
      <c r="C393" s="4"/>
      <c r="D393" s="4"/>
      <c r="E393" s="4"/>
      <c r="F393" s="4"/>
    </row>
    <row r="394" spans="1:6" ht="15.75" x14ac:dyDescent="0.3">
      <c r="A394" s="4"/>
      <c r="B394" s="4"/>
      <c r="C394" s="4"/>
      <c r="D394" s="4"/>
      <c r="E394" s="4"/>
      <c r="F394" s="4"/>
    </row>
    <row r="395" spans="1:6" ht="15.75" x14ac:dyDescent="0.3">
      <c r="A395" s="4"/>
      <c r="B395" s="4"/>
      <c r="C395" s="4"/>
      <c r="D395" s="4"/>
      <c r="E395" s="4"/>
      <c r="F395" s="4"/>
    </row>
    <row r="396" spans="1:6" ht="15.75" x14ac:dyDescent="0.3">
      <c r="A396" s="4"/>
      <c r="B396" s="4"/>
      <c r="C396" s="4"/>
      <c r="D396" s="4"/>
      <c r="E396" s="4"/>
      <c r="F396" s="4"/>
    </row>
    <row r="397" spans="1:6" ht="15.75" x14ac:dyDescent="0.3">
      <c r="A397" s="4"/>
      <c r="B397" s="4"/>
      <c r="C397" s="4"/>
      <c r="D397" s="4"/>
      <c r="E397" s="4"/>
      <c r="F397" s="4"/>
    </row>
    <row r="398" spans="1:6" ht="15.75" x14ac:dyDescent="0.3">
      <c r="A398" s="4"/>
      <c r="B398" s="4"/>
      <c r="C398" s="4"/>
      <c r="D398" s="4"/>
      <c r="E398" s="4"/>
      <c r="F398" s="4"/>
    </row>
    <row r="399" spans="1:6" ht="15.75" x14ac:dyDescent="0.3">
      <c r="A399" s="4"/>
      <c r="B399" s="4"/>
      <c r="C399" s="4"/>
      <c r="D399" s="4"/>
      <c r="E399" s="4"/>
      <c r="F399" s="4"/>
    </row>
    <row r="400" spans="1:6" ht="15.75" x14ac:dyDescent="0.3">
      <c r="A400" s="4"/>
      <c r="B400" s="4"/>
      <c r="C400" s="4"/>
      <c r="D400" s="4"/>
      <c r="E400" s="4"/>
      <c r="F400" s="4"/>
    </row>
    <row r="401" spans="1:6" ht="15.75" x14ac:dyDescent="0.3">
      <c r="A401" s="4"/>
      <c r="B401" s="4"/>
      <c r="C401" s="4"/>
      <c r="D401" s="4"/>
      <c r="E401" s="4"/>
      <c r="F401" s="4"/>
    </row>
    <row r="402" spans="1:6" ht="15.75" x14ac:dyDescent="0.3">
      <c r="A402" s="4"/>
      <c r="B402" s="4"/>
      <c r="C402" s="4"/>
      <c r="D402" s="4"/>
      <c r="E402" s="4"/>
      <c r="F402" s="4"/>
    </row>
    <row r="403" spans="1:6" ht="15.75" x14ac:dyDescent="0.3">
      <c r="A403" s="4"/>
      <c r="B403" s="4"/>
      <c r="C403" s="4"/>
      <c r="D403" s="4"/>
      <c r="E403" s="4"/>
      <c r="F403" s="4"/>
    </row>
    <row r="404" spans="1:6" ht="15.75" x14ac:dyDescent="0.3">
      <c r="A404" s="4"/>
      <c r="B404" s="4"/>
      <c r="C404" s="4"/>
      <c r="D404" s="4"/>
      <c r="E404" s="4"/>
      <c r="F404" s="4"/>
    </row>
    <row r="405" spans="1:6" ht="15.75" x14ac:dyDescent="0.3">
      <c r="A405" s="4"/>
      <c r="B405" s="4"/>
      <c r="C405" s="4"/>
      <c r="D405" s="4"/>
      <c r="E405" s="4"/>
      <c r="F405" s="4"/>
    </row>
    <row r="406" spans="1:6" ht="15.75" x14ac:dyDescent="0.3">
      <c r="A406" s="4"/>
      <c r="B406" s="4"/>
      <c r="C406" s="4"/>
      <c r="D406" s="4"/>
      <c r="E406" s="4"/>
      <c r="F406" s="4"/>
    </row>
    <row r="407" spans="1:6" ht="15.75" x14ac:dyDescent="0.3">
      <c r="A407" s="4"/>
      <c r="B407" s="4"/>
      <c r="C407" s="4"/>
      <c r="D407" s="4"/>
      <c r="E407" s="4"/>
      <c r="F407" s="4"/>
    </row>
    <row r="408" spans="1:6" ht="15.75" x14ac:dyDescent="0.3">
      <c r="A408" s="4"/>
      <c r="B408" s="4"/>
      <c r="C408" s="4"/>
      <c r="D408" s="4"/>
      <c r="E408" s="4"/>
      <c r="F408" s="4"/>
    </row>
    <row r="409" spans="1:6" ht="15.75" x14ac:dyDescent="0.3">
      <c r="A409" s="4"/>
      <c r="B409" s="4"/>
      <c r="C409" s="4"/>
      <c r="D409" s="4"/>
      <c r="E409" s="4"/>
      <c r="F409" s="4"/>
    </row>
    <row r="410" spans="1:6" ht="15.75" x14ac:dyDescent="0.3">
      <c r="A410" s="4"/>
      <c r="B410" s="4"/>
      <c r="C410" s="4"/>
      <c r="D410" s="4"/>
      <c r="E410" s="4"/>
      <c r="F410" s="4"/>
    </row>
    <row r="411" spans="1:6" ht="15.75" x14ac:dyDescent="0.3">
      <c r="A411" s="4"/>
      <c r="B411" s="4"/>
      <c r="C411" s="4"/>
      <c r="D411" s="4"/>
      <c r="E411" s="4"/>
      <c r="F411" s="4"/>
    </row>
    <row r="412" spans="1:6" ht="15.75" x14ac:dyDescent="0.3">
      <c r="A412" s="4"/>
      <c r="B412" s="4"/>
      <c r="C412" s="4"/>
      <c r="D412" s="4"/>
      <c r="E412" s="4"/>
      <c r="F412" s="4"/>
    </row>
    <row r="413" spans="1:6" ht="15.75" x14ac:dyDescent="0.3">
      <c r="A413" s="4"/>
      <c r="B413" s="4"/>
      <c r="C413" s="4"/>
      <c r="D413" s="4"/>
      <c r="E413" s="4"/>
      <c r="F413" s="4"/>
    </row>
    <row r="414" spans="1:6" ht="15.75" x14ac:dyDescent="0.3">
      <c r="A414" s="4"/>
      <c r="B414" s="4"/>
      <c r="C414" s="4"/>
      <c r="D414" s="4"/>
      <c r="E414" s="4"/>
      <c r="F414" s="4"/>
    </row>
    <row r="415" spans="1:6" ht="15.75" x14ac:dyDescent="0.3">
      <c r="A415" s="4"/>
      <c r="B415" s="4"/>
      <c r="C415" s="4"/>
      <c r="D415" s="4"/>
      <c r="E415" s="4"/>
      <c r="F415" s="4"/>
    </row>
    <row r="416" spans="1:6" ht="15.75" x14ac:dyDescent="0.3">
      <c r="A416" s="4"/>
      <c r="B416" s="4"/>
      <c r="C416" s="4"/>
      <c r="D416" s="4"/>
      <c r="E416" s="4"/>
      <c r="F416" s="4"/>
    </row>
    <row r="417" spans="1:6" ht="15.75" x14ac:dyDescent="0.3">
      <c r="A417" s="4"/>
      <c r="B417" s="4"/>
      <c r="C417" s="4"/>
      <c r="D417" s="4"/>
      <c r="E417" s="4"/>
      <c r="F417" s="4"/>
    </row>
    <row r="418" spans="1:6" ht="15.75" x14ac:dyDescent="0.3">
      <c r="A418" s="4"/>
      <c r="B418" s="4"/>
      <c r="C418" s="4"/>
      <c r="D418" s="4"/>
      <c r="E418" s="4"/>
      <c r="F418" s="4"/>
    </row>
    <row r="419" spans="1:6" ht="15.75" x14ac:dyDescent="0.3">
      <c r="A419" s="4"/>
      <c r="B419" s="4"/>
      <c r="C419" s="4"/>
      <c r="D419" s="4"/>
      <c r="E419" s="4"/>
      <c r="F419" s="4"/>
    </row>
    <row r="420" spans="1:6" ht="15.75" x14ac:dyDescent="0.3">
      <c r="A420" s="4"/>
      <c r="B420" s="4"/>
      <c r="C420" s="4"/>
      <c r="D420" s="4"/>
      <c r="E420" s="4"/>
      <c r="F420" s="4"/>
    </row>
    <row r="421" spans="1:6" ht="15.75" x14ac:dyDescent="0.3">
      <c r="A421" s="4"/>
      <c r="B421" s="4"/>
      <c r="C421" s="4"/>
      <c r="D421" s="4"/>
      <c r="E421" s="4"/>
      <c r="F421" s="4"/>
    </row>
    <row r="422" spans="1:6" ht="15.75" x14ac:dyDescent="0.3">
      <c r="A422" s="4"/>
      <c r="B422" s="4"/>
      <c r="C422" s="4"/>
      <c r="D422" s="4"/>
      <c r="E422" s="4"/>
      <c r="F422" s="4"/>
    </row>
    <row r="423" spans="1:6" ht="15.75" x14ac:dyDescent="0.3">
      <c r="A423" s="4"/>
      <c r="B423" s="4"/>
      <c r="C423" s="4"/>
      <c r="D423" s="4"/>
      <c r="E423" s="4"/>
      <c r="F423" s="4"/>
    </row>
    <row r="424" spans="1:6" ht="15.75" x14ac:dyDescent="0.3">
      <c r="A424" s="4"/>
      <c r="B424" s="4"/>
      <c r="C424" s="4"/>
      <c r="D424" s="4"/>
      <c r="E424" s="4"/>
      <c r="F424" s="4"/>
    </row>
    <row r="425" spans="1:6" ht="15.75" x14ac:dyDescent="0.3">
      <c r="A425" s="4"/>
      <c r="B425" s="4"/>
      <c r="C425" s="4"/>
      <c r="D425" s="4"/>
      <c r="E425" s="4"/>
      <c r="F425" s="4"/>
    </row>
    <row r="426" spans="1:6" ht="15.75" x14ac:dyDescent="0.3">
      <c r="A426" s="4"/>
      <c r="B426" s="4"/>
      <c r="C426" s="4"/>
      <c r="D426" s="4"/>
      <c r="E426" s="4"/>
      <c r="F426" s="4"/>
    </row>
    <row r="427" spans="1:6" ht="15.75" x14ac:dyDescent="0.3">
      <c r="A427" s="4"/>
      <c r="B427" s="4"/>
      <c r="C427" s="4"/>
      <c r="D427" s="4"/>
      <c r="E427" s="4"/>
      <c r="F427" s="4"/>
    </row>
    <row r="428" spans="1:6" ht="15.75" x14ac:dyDescent="0.3">
      <c r="A428" s="4"/>
      <c r="B428" s="4"/>
      <c r="C428" s="4"/>
      <c r="D428" s="4"/>
      <c r="E428" s="4"/>
      <c r="F428" s="4"/>
    </row>
    <row r="429" spans="1:6" ht="15.75" x14ac:dyDescent="0.3">
      <c r="A429" s="4"/>
      <c r="B429" s="4"/>
      <c r="C429" s="4"/>
      <c r="D429" s="4"/>
      <c r="E429" s="4"/>
      <c r="F429" s="4"/>
    </row>
    <row r="430" spans="1:6" ht="15.75" x14ac:dyDescent="0.3">
      <c r="A430" s="4"/>
      <c r="B430" s="4"/>
      <c r="C430" s="4"/>
      <c r="D430" s="4"/>
      <c r="E430" s="4"/>
      <c r="F430" s="4"/>
    </row>
    <row r="431" spans="1:6" ht="15.75" x14ac:dyDescent="0.3">
      <c r="A431" s="4"/>
      <c r="B431" s="4"/>
      <c r="C431" s="4"/>
      <c r="D431" s="4"/>
      <c r="E431" s="4"/>
      <c r="F431" s="4"/>
    </row>
    <row r="432" spans="1:6" ht="15.75" x14ac:dyDescent="0.3">
      <c r="A432" s="4"/>
      <c r="B432" s="4"/>
      <c r="C432" s="4"/>
      <c r="D432" s="4"/>
      <c r="E432" s="4"/>
      <c r="F432" s="4"/>
    </row>
    <row r="433" spans="1:6" ht="15.75" x14ac:dyDescent="0.3">
      <c r="A433" s="4"/>
      <c r="B433" s="4"/>
      <c r="C433" s="4"/>
      <c r="D433" s="4"/>
      <c r="E433" s="4"/>
      <c r="F433" s="4"/>
    </row>
    <row r="434" spans="1:6" ht="15.75" x14ac:dyDescent="0.3">
      <c r="A434" s="4"/>
      <c r="B434" s="4"/>
      <c r="C434" s="4"/>
      <c r="D434" s="4"/>
      <c r="E434" s="4"/>
      <c r="F434" s="4"/>
    </row>
    <row r="435" spans="1:6" ht="15.75" x14ac:dyDescent="0.3">
      <c r="A435" s="4"/>
      <c r="B435" s="4"/>
      <c r="C435" s="4"/>
      <c r="D435" s="4"/>
      <c r="E435" s="4"/>
      <c r="F435" s="4"/>
    </row>
    <row r="436" spans="1:6" ht="15.75" x14ac:dyDescent="0.3">
      <c r="A436" s="4"/>
      <c r="B436" s="4"/>
      <c r="C436" s="4"/>
      <c r="D436" s="4"/>
      <c r="E436" s="4"/>
      <c r="F436" s="4"/>
    </row>
    <row r="437" spans="1:6" ht="15.75" x14ac:dyDescent="0.3">
      <c r="A437" s="4"/>
      <c r="B437" s="4"/>
      <c r="C437" s="4"/>
      <c r="D437" s="4"/>
      <c r="E437" s="4"/>
      <c r="F437" s="4"/>
    </row>
    <row r="438" spans="1:6" ht="15.75" x14ac:dyDescent="0.3">
      <c r="A438" s="4"/>
      <c r="B438" s="4"/>
      <c r="C438" s="4"/>
      <c r="D438" s="4"/>
      <c r="E438" s="4"/>
      <c r="F438" s="4"/>
    </row>
    <row r="439" spans="1:6" ht="15.75" x14ac:dyDescent="0.3">
      <c r="A439" s="4"/>
      <c r="B439" s="4"/>
      <c r="C439" s="4"/>
      <c r="D439" s="4"/>
      <c r="E439" s="4"/>
      <c r="F439" s="4"/>
    </row>
    <row r="440" spans="1:6" ht="15.75" x14ac:dyDescent="0.3">
      <c r="A440" s="4"/>
      <c r="B440" s="4"/>
      <c r="C440" s="4"/>
      <c r="D440" s="4"/>
      <c r="E440" s="4"/>
      <c r="F440" s="4"/>
    </row>
    <row r="441" spans="1:6" ht="15.75" x14ac:dyDescent="0.3">
      <c r="A441" s="4"/>
      <c r="B441" s="4"/>
      <c r="C441" s="4"/>
      <c r="D441" s="4"/>
      <c r="E441" s="4"/>
      <c r="F441" s="4"/>
    </row>
    <row r="442" spans="1:6" ht="15.75" x14ac:dyDescent="0.3">
      <c r="A442" s="4"/>
      <c r="B442" s="4"/>
      <c r="C442" s="4"/>
      <c r="D442" s="4"/>
      <c r="E442" s="4"/>
      <c r="F442" s="4"/>
    </row>
    <row r="443" spans="1:6" ht="15.75" x14ac:dyDescent="0.3">
      <c r="A443" s="4"/>
      <c r="B443" s="4"/>
      <c r="C443" s="4"/>
      <c r="D443" s="4"/>
      <c r="E443" s="4"/>
      <c r="F443" s="4"/>
    </row>
    <row r="444" spans="1:6" ht="15.75" x14ac:dyDescent="0.3">
      <c r="A444" s="4"/>
      <c r="B444" s="4"/>
      <c r="C444" s="4"/>
      <c r="D444" s="4"/>
      <c r="E444" s="4"/>
      <c r="F444" s="4"/>
    </row>
    <row r="445" spans="1:6" ht="15.75" x14ac:dyDescent="0.3">
      <c r="A445" s="4"/>
      <c r="B445" s="4"/>
      <c r="C445" s="4"/>
      <c r="D445" s="4"/>
      <c r="E445" s="4"/>
      <c r="F445" s="4"/>
    </row>
    <row r="446" spans="1:6" ht="15.75" x14ac:dyDescent="0.3">
      <c r="A446" s="4"/>
      <c r="B446" s="4"/>
      <c r="C446" s="4"/>
      <c r="D446" s="4"/>
      <c r="E446" s="4"/>
      <c r="F446" s="4"/>
    </row>
    <row r="447" spans="1:6" ht="15.75" x14ac:dyDescent="0.3">
      <c r="A447" s="4"/>
      <c r="B447" s="4"/>
      <c r="C447" s="4"/>
      <c r="D447" s="4"/>
      <c r="E447" s="4"/>
      <c r="F447" s="4"/>
    </row>
    <row r="448" spans="1:6" ht="15.75" x14ac:dyDescent="0.3">
      <c r="A448" s="4"/>
      <c r="B448" s="4"/>
      <c r="C448" s="4"/>
      <c r="D448" s="4"/>
      <c r="E448" s="4"/>
      <c r="F448" s="4"/>
    </row>
    <row r="449" spans="1:6" ht="15.75" x14ac:dyDescent="0.3">
      <c r="A449" s="4"/>
      <c r="B449" s="4"/>
      <c r="C449" s="4"/>
      <c r="D449" s="4"/>
      <c r="E449" s="4"/>
      <c r="F449" s="4"/>
    </row>
    <row r="450" spans="1:6" ht="15.75" x14ac:dyDescent="0.3">
      <c r="A450" s="4"/>
      <c r="B450" s="4"/>
      <c r="C450" s="4"/>
      <c r="D450" s="4"/>
      <c r="E450" s="4"/>
      <c r="F450" s="4"/>
    </row>
    <row r="451" spans="1:6" ht="15.75" x14ac:dyDescent="0.3">
      <c r="A451" s="4"/>
      <c r="B451" s="4"/>
      <c r="C451" s="4"/>
      <c r="D451" s="4"/>
      <c r="E451" s="4"/>
      <c r="F451" s="4"/>
    </row>
    <row r="452" spans="1:6" ht="15.75" x14ac:dyDescent="0.3">
      <c r="A452" s="4"/>
      <c r="B452" s="4"/>
      <c r="C452" s="4"/>
      <c r="D452" s="4"/>
      <c r="E452" s="4"/>
      <c r="F452" s="4"/>
    </row>
    <row r="453" spans="1:6" ht="15.75" x14ac:dyDescent="0.3">
      <c r="A453" s="4"/>
      <c r="B453" s="4"/>
      <c r="C453" s="4"/>
      <c r="D453" s="4"/>
      <c r="E453" s="4"/>
      <c r="F453" s="4"/>
    </row>
    <row r="454" spans="1:6" ht="15.75" x14ac:dyDescent="0.3">
      <c r="A454" s="4"/>
      <c r="B454" s="4"/>
      <c r="C454" s="4"/>
      <c r="D454" s="4"/>
      <c r="E454" s="4"/>
      <c r="F454" s="4"/>
    </row>
    <row r="455" spans="1:6" ht="15.75" x14ac:dyDescent="0.3">
      <c r="A455" s="4"/>
      <c r="B455" s="4"/>
      <c r="C455" s="4"/>
      <c r="D455" s="4"/>
      <c r="E455" s="4"/>
      <c r="F455" s="4"/>
    </row>
    <row r="456" spans="1:6" ht="15.75" x14ac:dyDescent="0.3">
      <c r="A456" s="4"/>
      <c r="B456" s="4"/>
      <c r="C456" s="4"/>
      <c r="D456" s="4"/>
      <c r="E456" s="4"/>
      <c r="F456" s="4"/>
    </row>
    <row r="457" spans="1:6" ht="15.75" x14ac:dyDescent="0.3">
      <c r="A457" s="4"/>
      <c r="B457" s="4"/>
      <c r="C457" s="4"/>
      <c r="D457" s="4"/>
      <c r="E457" s="4"/>
      <c r="F457" s="4"/>
    </row>
    <row r="458" spans="1:6" ht="15.75" x14ac:dyDescent="0.3">
      <c r="A458" s="4"/>
      <c r="B458" s="4"/>
      <c r="C458" s="4"/>
      <c r="D458" s="4"/>
      <c r="E458" s="4"/>
      <c r="F458" s="4"/>
    </row>
    <row r="459" spans="1:6" ht="15.75" x14ac:dyDescent="0.3">
      <c r="A459" s="4"/>
      <c r="B459" s="4"/>
      <c r="C459" s="4"/>
      <c r="D459" s="4"/>
      <c r="E459" s="4"/>
      <c r="F459" s="4"/>
    </row>
    <row r="460" spans="1:6" ht="15.75" x14ac:dyDescent="0.3">
      <c r="A460" s="4"/>
      <c r="B460" s="4"/>
      <c r="C460" s="4"/>
      <c r="D460" s="4"/>
      <c r="E460" s="4"/>
      <c r="F460" s="4"/>
    </row>
    <row r="461" spans="1:6" ht="15.75" x14ac:dyDescent="0.3">
      <c r="A461" s="4"/>
      <c r="B461" s="4"/>
      <c r="C461" s="4"/>
      <c r="D461" s="4"/>
      <c r="E461" s="4"/>
      <c r="F461" s="4"/>
    </row>
    <row r="462" spans="1:6" ht="15.75" x14ac:dyDescent="0.3">
      <c r="A462" s="4"/>
      <c r="B462" s="4"/>
      <c r="C462" s="4"/>
      <c r="D462" s="4"/>
      <c r="E462" s="4"/>
      <c r="F462" s="4"/>
    </row>
    <row r="463" spans="1:6" ht="15.75" x14ac:dyDescent="0.3">
      <c r="A463" s="4"/>
      <c r="B463" s="4"/>
      <c r="C463" s="4"/>
      <c r="D463" s="4"/>
      <c r="E463" s="4"/>
      <c r="F463" s="4"/>
    </row>
    <row r="464" spans="1:6" ht="15.75" x14ac:dyDescent="0.3">
      <c r="A464" s="4"/>
      <c r="B464" s="4"/>
      <c r="C464" s="4"/>
      <c r="D464" s="4"/>
      <c r="E464" s="4"/>
      <c r="F464" s="4"/>
    </row>
    <row r="465" spans="1:6" ht="15.75" x14ac:dyDescent="0.3">
      <c r="A465" s="4"/>
      <c r="B465" s="4"/>
      <c r="C465" s="4"/>
      <c r="D465" s="4"/>
      <c r="E465" s="4"/>
      <c r="F465" s="4"/>
    </row>
    <row r="466" spans="1:6" ht="15.75" x14ac:dyDescent="0.3">
      <c r="A466" s="4"/>
      <c r="B466" s="4"/>
      <c r="C466" s="4"/>
      <c r="D466" s="4"/>
      <c r="E466" s="4"/>
      <c r="F466" s="4"/>
    </row>
    <row r="467" spans="1:6" ht="15.75" x14ac:dyDescent="0.3">
      <c r="A467" s="4"/>
      <c r="B467" s="4"/>
      <c r="C467" s="4"/>
      <c r="D467" s="4"/>
      <c r="E467" s="4"/>
      <c r="F467" s="4"/>
    </row>
    <row r="468" spans="1:6" ht="15.75" x14ac:dyDescent="0.3">
      <c r="A468" s="4"/>
      <c r="B468" s="4"/>
      <c r="C468" s="4"/>
      <c r="D468" s="4"/>
      <c r="E468" s="4"/>
      <c r="F468" s="4"/>
    </row>
    <row r="469" spans="1:6" ht="15.75" x14ac:dyDescent="0.3">
      <c r="A469" s="4"/>
      <c r="B469" s="4"/>
      <c r="C469" s="4"/>
      <c r="D469" s="4"/>
      <c r="E469" s="4"/>
      <c r="F469" s="4"/>
    </row>
    <row r="470" spans="1:6" ht="15.75" x14ac:dyDescent="0.3">
      <c r="A470" s="4"/>
      <c r="B470" s="4"/>
      <c r="C470" s="4"/>
      <c r="D470" s="4"/>
      <c r="E470" s="4"/>
      <c r="F470" s="4"/>
    </row>
    <row r="471" spans="1:6" ht="15.75" x14ac:dyDescent="0.3">
      <c r="A471" s="4"/>
      <c r="B471" s="4"/>
      <c r="C471" s="4"/>
      <c r="D471" s="4"/>
      <c r="E471" s="4"/>
      <c r="F471" s="4"/>
    </row>
    <row r="472" spans="1:6" ht="15.75" x14ac:dyDescent="0.3">
      <c r="A472" s="4"/>
      <c r="B472" s="4"/>
      <c r="C472" s="4"/>
      <c r="D472" s="4"/>
      <c r="E472" s="4"/>
      <c r="F472" s="4"/>
    </row>
    <row r="473" spans="1:6" ht="15.75" x14ac:dyDescent="0.3">
      <c r="A473" s="4"/>
      <c r="B473" s="4"/>
      <c r="C473" s="4"/>
      <c r="D473" s="4"/>
      <c r="E473" s="4"/>
      <c r="F473" s="4"/>
    </row>
    <row r="474" spans="1:6" ht="15.75" x14ac:dyDescent="0.3">
      <c r="A474" s="4"/>
      <c r="B474" s="4"/>
      <c r="C474" s="4"/>
      <c r="D474" s="4"/>
      <c r="E474" s="4"/>
      <c r="F474" s="4"/>
    </row>
    <row r="475" spans="1:6" ht="15.75" x14ac:dyDescent="0.3">
      <c r="A475" s="4"/>
      <c r="B475" s="4"/>
      <c r="C475" s="4"/>
      <c r="D475" s="4"/>
      <c r="E475" s="4"/>
      <c r="F475" s="4"/>
    </row>
    <row r="476" spans="1:6" ht="15.75" x14ac:dyDescent="0.3">
      <c r="A476" s="4"/>
      <c r="B476" s="4"/>
      <c r="C476" s="4"/>
      <c r="D476" s="4"/>
      <c r="E476" s="4"/>
      <c r="F476" s="4"/>
    </row>
    <row r="477" spans="1:6" ht="15.75" x14ac:dyDescent="0.3">
      <c r="A477" s="4"/>
      <c r="B477" s="4"/>
      <c r="C477" s="4"/>
      <c r="D477" s="4"/>
      <c r="E477" s="4"/>
      <c r="F477" s="4"/>
    </row>
    <row r="478" spans="1:6" ht="15.75" x14ac:dyDescent="0.3">
      <c r="A478" s="4"/>
      <c r="B478" s="4"/>
      <c r="C478" s="4"/>
      <c r="D478" s="4"/>
      <c r="E478" s="4"/>
      <c r="F478" s="4"/>
    </row>
    <row r="479" spans="1:6" ht="15.75" x14ac:dyDescent="0.3">
      <c r="A479" s="4"/>
      <c r="B479" s="4"/>
      <c r="C479" s="4"/>
      <c r="D479" s="4"/>
      <c r="E479" s="4"/>
      <c r="F479" s="4"/>
    </row>
    <row r="480" spans="1:6" ht="15.75" x14ac:dyDescent="0.3">
      <c r="A480" s="4"/>
      <c r="B480" s="4"/>
      <c r="C480" s="4"/>
      <c r="D480" s="4"/>
      <c r="E480" s="4"/>
      <c r="F480" s="4"/>
    </row>
    <row r="481" spans="1:6" ht="15.75" x14ac:dyDescent="0.3">
      <c r="A481" s="4"/>
      <c r="B481" s="4"/>
      <c r="C481" s="4"/>
      <c r="D481" s="4"/>
      <c r="E481" s="4"/>
      <c r="F481" s="4"/>
    </row>
    <row r="482" spans="1:6" ht="15.75" x14ac:dyDescent="0.3">
      <c r="A482" s="4"/>
      <c r="B482" s="4"/>
      <c r="C482" s="4"/>
      <c r="D482" s="4"/>
      <c r="E482" s="4"/>
      <c r="F482" s="4"/>
    </row>
    <row r="483" spans="1:6" ht="15.75" x14ac:dyDescent="0.3">
      <c r="A483" s="4"/>
      <c r="B483" s="4"/>
      <c r="C483" s="4"/>
      <c r="D483" s="4"/>
      <c r="E483" s="4"/>
      <c r="F483" s="4"/>
    </row>
    <row r="484" spans="1:6" ht="15.75" x14ac:dyDescent="0.3">
      <c r="A484" s="4"/>
      <c r="B484" s="4"/>
      <c r="C484" s="4"/>
      <c r="D484" s="4"/>
      <c r="E484" s="4"/>
      <c r="F484" s="4"/>
    </row>
    <row r="485" spans="1:6" ht="15.75" x14ac:dyDescent="0.3">
      <c r="A485" s="4"/>
      <c r="B485" s="4"/>
      <c r="C485" s="4"/>
      <c r="D485" s="4"/>
      <c r="E485" s="4"/>
      <c r="F485" s="4"/>
    </row>
    <row r="486" spans="1:6" ht="15.75" x14ac:dyDescent="0.3">
      <c r="A486" s="4"/>
      <c r="B486" s="4"/>
      <c r="C486" s="4"/>
      <c r="D486" s="4"/>
      <c r="E486" s="4"/>
      <c r="F486" s="4"/>
    </row>
    <row r="487" spans="1:6" ht="15.75" x14ac:dyDescent="0.3">
      <c r="A487" s="4"/>
      <c r="B487" s="4"/>
      <c r="C487" s="4"/>
      <c r="D487" s="4"/>
      <c r="E487" s="4"/>
      <c r="F487" s="4"/>
    </row>
    <row r="488" spans="1:6" ht="15.75" x14ac:dyDescent="0.3">
      <c r="A488" s="4"/>
      <c r="B488" s="4"/>
      <c r="C488" s="4"/>
      <c r="D488" s="4"/>
      <c r="E488" s="4"/>
      <c r="F488" s="4"/>
    </row>
    <row r="489" spans="1:6" ht="15.75" x14ac:dyDescent="0.3">
      <c r="A489" s="4"/>
      <c r="B489" s="4"/>
      <c r="C489" s="4"/>
      <c r="D489" s="4"/>
      <c r="E489" s="4"/>
      <c r="F489" s="4"/>
    </row>
    <row r="490" spans="1:6" ht="15.75" x14ac:dyDescent="0.3">
      <c r="A490" s="4"/>
      <c r="B490" s="4"/>
      <c r="C490" s="4"/>
      <c r="D490" s="4"/>
      <c r="E490" s="4"/>
      <c r="F490" s="4"/>
    </row>
    <row r="491" spans="1:6" ht="15.75" x14ac:dyDescent="0.3">
      <c r="A491" s="4"/>
      <c r="B491" s="4"/>
      <c r="C491" s="4"/>
      <c r="D491" s="4"/>
      <c r="E491" s="4"/>
      <c r="F491" s="4"/>
    </row>
    <row r="492" spans="1:6" ht="15.75" x14ac:dyDescent="0.3">
      <c r="A492" s="4"/>
      <c r="B492" s="4"/>
      <c r="C492" s="4"/>
      <c r="D492" s="4"/>
      <c r="E492" s="4"/>
      <c r="F492" s="4"/>
    </row>
    <row r="493" spans="1:6" ht="15.75" x14ac:dyDescent="0.3">
      <c r="A493" s="4"/>
      <c r="B493" s="4"/>
      <c r="C493" s="4"/>
      <c r="D493" s="4"/>
      <c r="E493" s="4"/>
      <c r="F493" s="4"/>
    </row>
    <row r="494" spans="1:6" ht="15.75" x14ac:dyDescent="0.3">
      <c r="A494" s="4"/>
      <c r="B494" s="4"/>
      <c r="C494" s="4"/>
      <c r="D494" s="4"/>
      <c r="E494" s="4"/>
      <c r="F494" s="4"/>
    </row>
    <row r="495" spans="1:6" ht="15.75" x14ac:dyDescent="0.3">
      <c r="A495" s="4"/>
      <c r="B495" s="4"/>
      <c r="C495" s="4"/>
      <c r="D495" s="4"/>
      <c r="E495" s="4"/>
      <c r="F495" s="4"/>
    </row>
    <row r="496" spans="1:6" ht="15.75" x14ac:dyDescent="0.3">
      <c r="A496" s="4"/>
      <c r="B496" s="4"/>
      <c r="C496" s="4"/>
      <c r="D496" s="4"/>
      <c r="E496" s="4"/>
      <c r="F496" s="4"/>
    </row>
    <row r="497" spans="1:6" ht="15.75" x14ac:dyDescent="0.3">
      <c r="A497" s="4"/>
      <c r="B497" s="4"/>
      <c r="C497" s="4"/>
      <c r="D497" s="4"/>
      <c r="E497" s="4"/>
      <c r="F497" s="4"/>
    </row>
    <row r="498" spans="1:6" ht="15.75" x14ac:dyDescent="0.3">
      <c r="A498" s="4"/>
      <c r="B498" s="4"/>
      <c r="C498" s="4"/>
      <c r="D498" s="4"/>
      <c r="E498" s="4"/>
      <c r="F498" s="4"/>
    </row>
    <row r="499" spans="1:6" ht="15.75" x14ac:dyDescent="0.3">
      <c r="A499" s="4"/>
      <c r="B499" s="4"/>
      <c r="C499" s="4"/>
      <c r="D499" s="4"/>
      <c r="E499" s="4"/>
      <c r="F499" s="4"/>
    </row>
    <row r="500" spans="1:6" ht="15.75" x14ac:dyDescent="0.3">
      <c r="A500" s="4"/>
      <c r="B500" s="4"/>
      <c r="C500" s="4"/>
      <c r="D500" s="4"/>
      <c r="E500" s="4"/>
      <c r="F500" s="4"/>
    </row>
    <row r="501" spans="1:6" ht="15.75" x14ac:dyDescent="0.3">
      <c r="A501" s="4"/>
      <c r="B501" s="4"/>
      <c r="C501" s="4"/>
      <c r="D501" s="4"/>
      <c r="E501" s="4"/>
      <c r="F501" s="4"/>
    </row>
    <row r="502" spans="1:6" ht="15.75" x14ac:dyDescent="0.3">
      <c r="A502" s="4"/>
      <c r="B502" s="4"/>
      <c r="C502" s="4"/>
      <c r="D502" s="4"/>
      <c r="E502" s="4"/>
      <c r="F502" s="4"/>
    </row>
    <row r="503" spans="1:6" ht="15.75" x14ac:dyDescent="0.3">
      <c r="A503" s="4"/>
      <c r="B503" s="4"/>
      <c r="C503" s="4"/>
      <c r="D503" s="4"/>
      <c r="E503" s="4"/>
      <c r="F503" s="4"/>
    </row>
    <row r="504" spans="1:6" ht="15.75" x14ac:dyDescent="0.3">
      <c r="A504" s="4"/>
      <c r="B504" s="4"/>
      <c r="C504" s="4"/>
      <c r="D504" s="4"/>
      <c r="E504" s="4"/>
      <c r="F504" s="4"/>
    </row>
    <row r="505" spans="1:6" ht="15.75" x14ac:dyDescent="0.3">
      <c r="A505" s="4"/>
      <c r="B505" s="4"/>
      <c r="C505" s="4"/>
      <c r="D505" s="4"/>
      <c r="E505" s="4"/>
      <c r="F505" s="4"/>
    </row>
    <row r="506" spans="1:6" ht="15.75" x14ac:dyDescent="0.3">
      <c r="A506" s="4"/>
      <c r="B506" s="4"/>
      <c r="C506" s="4"/>
      <c r="D506" s="4"/>
      <c r="E506" s="4"/>
      <c r="F506" s="4"/>
    </row>
    <row r="507" spans="1:6" ht="15.75" x14ac:dyDescent="0.3">
      <c r="A507" s="4"/>
      <c r="B507" s="4"/>
      <c r="C507" s="4"/>
      <c r="D507" s="4"/>
      <c r="E507" s="4"/>
      <c r="F507" s="4"/>
    </row>
    <row r="508" spans="1:6" ht="15.75" x14ac:dyDescent="0.3">
      <c r="A508" s="4"/>
      <c r="B508" s="4"/>
      <c r="C508" s="4"/>
      <c r="D508" s="4"/>
      <c r="E508" s="4"/>
      <c r="F508" s="4"/>
    </row>
    <row r="509" spans="1:6" ht="15.75" x14ac:dyDescent="0.3">
      <c r="A509" s="4"/>
      <c r="B509" s="4"/>
      <c r="C509" s="4"/>
      <c r="D509" s="4"/>
      <c r="E509" s="4"/>
      <c r="F509" s="4"/>
    </row>
    <row r="510" spans="1:6" ht="15.75" x14ac:dyDescent="0.3">
      <c r="A510" s="4"/>
      <c r="B510" s="4"/>
      <c r="C510" s="4"/>
      <c r="D510" s="4"/>
      <c r="E510" s="4"/>
      <c r="F510" s="4"/>
    </row>
    <row r="511" spans="1:6" ht="15.75" x14ac:dyDescent="0.3">
      <c r="A511" s="4"/>
      <c r="B511" s="4"/>
      <c r="C511" s="4"/>
      <c r="D511" s="4"/>
      <c r="E511" s="4"/>
      <c r="F511" s="4"/>
    </row>
    <row r="512" spans="1:6" ht="15.75" x14ac:dyDescent="0.3">
      <c r="A512" s="4"/>
      <c r="B512" s="4"/>
      <c r="C512" s="4"/>
      <c r="D512" s="4"/>
      <c r="E512" s="4"/>
      <c r="F512" s="4"/>
    </row>
    <row r="513" spans="1:6" ht="15.75" x14ac:dyDescent="0.3">
      <c r="A513" s="4"/>
      <c r="B513" s="4"/>
      <c r="C513" s="4"/>
      <c r="D513" s="4"/>
      <c r="E513" s="4"/>
      <c r="F513" s="4"/>
    </row>
    <row r="514" spans="1:6" ht="15.75" x14ac:dyDescent="0.3">
      <c r="A514" s="4"/>
      <c r="B514" s="4"/>
      <c r="C514" s="4"/>
      <c r="D514" s="4"/>
      <c r="E514" s="4"/>
      <c r="F514" s="4"/>
    </row>
    <row r="515" spans="1:6" ht="15.75" x14ac:dyDescent="0.3">
      <c r="A515" s="4"/>
      <c r="B515" s="4"/>
      <c r="C515" s="4"/>
      <c r="D515" s="4"/>
      <c r="E515" s="4"/>
      <c r="F515" s="4"/>
    </row>
    <row r="516" spans="1:6" ht="15.75" x14ac:dyDescent="0.3">
      <c r="A516" s="4"/>
      <c r="B516" s="4"/>
      <c r="C516" s="4"/>
      <c r="D516" s="4"/>
      <c r="E516" s="4"/>
      <c r="F516" s="4"/>
    </row>
    <row r="517" spans="1:6" ht="15.75" x14ac:dyDescent="0.3">
      <c r="A517" s="4"/>
      <c r="B517" s="4"/>
      <c r="C517" s="4"/>
      <c r="D517" s="4"/>
      <c r="E517" s="4"/>
      <c r="F517" s="4"/>
    </row>
    <row r="518" spans="1:6" ht="15.75" x14ac:dyDescent="0.3">
      <c r="A518" s="4"/>
      <c r="B518" s="4"/>
      <c r="C518" s="4"/>
      <c r="D518" s="4"/>
      <c r="E518" s="4"/>
      <c r="F518" s="4"/>
    </row>
    <row r="519" spans="1:6" ht="15.75" x14ac:dyDescent="0.3">
      <c r="A519" s="4"/>
      <c r="B519" s="4"/>
      <c r="C519" s="4"/>
      <c r="D519" s="4"/>
      <c r="E519" s="4"/>
      <c r="F519" s="4"/>
    </row>
    <row r="520" spans="1:6" ht="15.75" x14ac:dyDescent="0.3">
      <c r="A520" s="4"/>
      <c r="B520" s="4"/>
      <c r="C520" s="4"/>
      <c r="D520" s="4"/>
      <c r="E520" s="4"/>
      <c r="F520" s="4"/>
    </row>
    <row r="521" spans="1:6" ht="15.75" x14ac:dyDescent="0.3">
      <c r="A521" s="4"/>
      <c r="B521" s="4"/>
      <c r="C521" s="4"/>
      <c r="D521" s="4"/>
      <c r="E521" s="4"/>
      <c r="F521" s="4"/>
    </row>
    <row r="522" spans="1:6" ht="15.75" x14ac:dyDescent="0.3">
      <c r="A522" s="4"/>
      <c r="B522" s="4"/>
      <c r="C522" s="4"/>
      <c r="D522" s="4"/>
      <c r="E522" s="4"/>
      <c r="F522" s="4"/>
    </row>
    <row r="523" spans="1:6" ht="15.75" x14ac:dyDescent="0.3">
      <c r="A523" s="4"/>
      <c r="B523" s="4"/>
      <c r="C523" s="4"/>
      <c r="D523" s="4"/>
      <c r="E523" s="4"/>
      <c r="F523" s="4"/>
    </row>
    <row r="524" spans="1:6" ht="15.75" x14ac:dyDescent="0.3">
      <c r="A524" s="4"/>
      <c r="B524" s="4"/>
      <c r="C524" s="4"/>
      <c r="D524" s="4"/>
      <c r="E524" s="4"/>
      <c r="F524" s="4"/>
    </row>
    <row r="525" spans="1:6" ht="15.75" x14ac:dyDescent="0.3">
      <c r="A525" s="4"/>
      <c r="B525" s="4"/>
      <c r="C525" s="4"/>
      <c r="D525" s="4"/>
      <c r="E525" s="4"/>
      <c r="F525" s="4"/>
    </row>
    <row r="526" spans="1:6" ht="15.75" x14ac:dyDescent="0.3">
      <c r="A526" s="4"/>
      <c r="B526" s="4"/>
      <c r="C526" s="4"/>
      <c r="D526" s="4"/>
      <c r="E526" s="4"/>
      <c r="F526" s="4"/>
    </row>
    <row r="527" spans="1:6" ht="15.75" x14ac:dyDescent="0.3">
      <c r="A527" s="4"/>
      <c r="B527" s="4"/>
      <c r="C527" s="4"/>
      <c r="D527" s="4"/>
      <c r="E527" s="4"/>
      <c r="F527" s="4"/>
    </row>
    <row r="528" spans="1:6" ht="15.75" x14ac:dyDescent="0.3">
      <c r="A528" s="4"/>
      <c r="B528" s="4"/>
      <c r="C528" s="4"/>
      <c r="D528" s="4"/>
      <c r="E528" s="4"/>
      <c r="F528" s="4"/>
    </row>
    <row r="529" spans="1:6" ht="15.75" x14ac:dyDescent="0.3">
      <c r="A529" s="4"/>
      <c r="B529" s="4"/>
      <c r="C529" s="4"/>
      <c r="D529" s="4"/>
      <c r="E529" s="4"/>
      <c r="F529" s="4"/>
    </row>
    <row r="530" spans="1:6" ht="15.75" x14ac:dyDescent="0.3">
      <c r="A530" s="4"/>
      <c r="B530" s="4"/>
      <c r="C530" s="4"/>
      <c r="D530" s="4"/>
      <c r="E530" s="4"/>
      <c r="F530" s="4"/>
    </row>
    <row r="531" spans="1:6" ht="15.75" x14ac:dyDescent="0.3">
      <c r="A531" s="4"/>
      <c r="B531" s="4"/>
      <c r="C531" s="4"/>
      <c r="D531" s="4"/>
      <c r="E531" s="4"/>
      <c r="F531" s="4"/>
    </row>
    <row r="532" spans="1:6" ht="15.75" x14ac:dyDescent="0.3">
      <c r="A532" s="4"/>
      <c r="B532" s="4"/>
      <c r="C532" s="4"/>
      <c r="D532" s="4"/>
      <c r="E532" s="4"/>
      <c r="F532" s="4"/>
    </row>
    <row r="533" spans="1:6" ht="15.75" x14ac:dyDescent="0.3">
      <c r="A533" s="4"/>
      <c r="B533" s="4"/>
      <c r="C533" s="4"/>
      <c r="D533" s="4"/>
      <c r="E533" s="4"/>
      <c r="F533" s="4"/>
    </row>
    <row r="534" spans="1:6" ht="15.75" x14ac:dyDescent="0.3">
      <c r="A534" s="4"/>
      <c r="B534" s="4"/>
      <c r="C534" s="4"/>
      <c r="D534" s="4"/>
      <c r="E534" s="4"/>
      <c r="F534" s="4"/>
    </row>
    <row r="535" spans="1:6" ht="15.75" x14ac:dyDescent="0.3">
      <c r="A535" s="4"/>
      <c r="B535" s="4"/>
      <c r="C535" s="4"/>
      <c r="D535" s="4"/>
      <c r="E535" s="4"/>
      <c r="F535" s="4"/>
    </row>
    <row r="536" spans="1:6" ht="15.75" x14ac:dyDescent="0.3">
      <c r="A536" s="4"/>
      <c r="B536" s="4"/>
      <c r="C536" s="4"/>
      <c r="D536" s="4"/>
      <c r="E536" s="4"/>
      <c r="F536" s="4"/>
    </row>
    <row r="537" spans="1:6" ht="15.75" x14ac:dyDescent="0.3">
      <c r="A537" s="4"/>
      <c r="B537" s="4"/>
      <c r="C537" s="4"/>
      <c r="D537" s="4"/>
      <c r="E537" s="4"/>
      <c r="F537" s="4"/>
    </row>
    <row r="538" spans="1:6" ht="15.75" x14ac:dyDescent="0.3">
      <c r="A538" s="4"/>
      <c r="B538" s="4"/>
      <c r="C538" s="4"/>
      <c r="D538" s="4"/>
      <c r="E538" s="4"/>
      <c r="F538" s="4"/>
    </row>
    <row r="539" spans="1:6" ht="15.75" x14ac:dyDescent="0.3">
      <c r="A539" s="4"/>
      <c r="B539" s="4"/>
      <c r="C539" s="4"/>
      <c r="D539" s="4"/>
      <c r="E539" s="4"/>
      <c r="F539" s="4"/>
    </row>
    <row r="540" spans="1:6" ht="15.75" x14ac:dyDescent="0.3">
      <c r="A540" s="4"/>
      <c r="B540" s="4"/>
      <c r="C540" s="4"/>
      <c r="D540" s="4"/>
      <c r="E540" s="4"/>
      <c r="F540" s="4"/>
    </row>
    <row r="541" spans="1:6" ht="15.75" x14ac:dyDescent="0.3">
      <c r="A541" s="4"/>
      <c r="B541" s="4"/>
      <c r="C541" s="4"/>
      <c r="D541" s="4"/>
      <c r="E541" s="4"/>
      <c r="F541" s="4"/>
    </row>
    <row r="542" spans="1:6" ht="15.75" x14ac:dyDescent="0.3">
      <c r="A542" s="4"/>
      <c r="B542" s="4"/>
      <c r="C542" s="4"/>
      <c r="D542" s="4"/>
      <c r="E542" s="4"/>
      <c r="F542" s="4"/>
    </row>
    <row r="543" spans="1:6" ht="15.75" x14ac:dyDescent="0.3">
      <c r="A543" s="4"/>
      <c r="B543" s="4"/>
      <c r="C543" s="4"/>
      <c r="D543" s="4"/>
      <c r="E543" s="4"/>
      <c r="F543" s="4"/>
    </row>
    <row r="544" spans="1:6" ht="15.75" x14ac:dyDescent="0.3">
      <c r="A544" s="4"/>
      <c r="B544" s="4"/>
      <c r="C544" s="4"/>
      <c r="D544" s="4"/>
      <c r="E544" s="4"/>
      <c r="F544" s="4"/>
    </row>
    <row r="545" spans="1:6" ht="15.75" x14ac:dyDescent="0.3">
      <c r="A545" s="4"/>
      <c r="B545" s="4"/>
      <c r="C545" s="4"/>
      <c r="D545" s="4"/>
      <c r="E545" s="4"/>
      <c r="F545" s="4"/>
    </row>
    <row r="546" spans="1:6" ht="15.75" x14ac:dyDescent="0.3">
      <c r="A546" s="4"/>
      <c r="B546" s="4"/>
      <c r="C546" s="4"/>
      <c r="D546" s="4"/>
      <c r="E546" s="4"/>
      <c r="F546" s="4"/>
    </row>
    <row r="547" spans="1:6" ht="15.75" x14ac:dyDescent="0.3">
      <c r="A547" s="4"/>
      <c r="B547" s="4"/>
      <c r="C547" s="4"/>
      <c r="D547" s="4"/>
      <c r="E547" s="4"/>
      <c r="F547" s="4"/>
    </row>
    <row r="548" spans="1:6" ht="15.75" x14ac:dyDescent="0.3">
      <c r="A548" s="4"/>
      <c r="B548" s="4"/>
      <c r="C548" s="4"/>
      <c r="D548" s="4"/>
      <c r="E548" s="4"/>
      <c r="F548" s="4"/>
    </row>
    <row r="549" spans="1:6" ht="15.75" x14ac:dyDescent="0.3">
      <c r="A549" s="4"/>
      <c r="B549" s="4"/>
      <c r="C549" s="4"/>
      <c r="D549" s="4"/>
      <c r="E549" s="4"/>
      <c r="F549" s="4"/>
    </row>
    <row r="550" spans="1:6" ht="15.75" x14ac:dyDescent="0.3">
      <c r="A550" s="4"/>
      <c r="B550" s="4"/>
      <c r="C550" s="4"/>
      <c r="D550" s="4"/>
      <c r="E550" s="4"/>
      <c r="F550" s="4"/>
    </row>
    <row r="551" spans="1:6" ht="15.75" x14ac:dyDescent="0.3">
      <c r="A551" s="4"/>
      <c r="B551" s="4"/>
      <c r="C551" s="4"/>
      <c r="D551" s="4"/>
      <c r="E551" s="4"/>
      <c r="F551" s="4"/>
    </row>
    <row r="552" spans="1:6" ht="15.75" x14ac:dyDescent="0.3">
      <c r="A552" s="4"/>
      <c r="B552" s="4"/>
      <c r="C552" s="4"/>
      <c r="D552" s="4"/>
      <c r="E552" s="4"/>
      <c r="F552" s="4"/>
    </row>
    <row r="553" spans="1:6" ht="15.75" x14ac:dyDescent="0.3">
      <c r="A553" s="4"/>
      <c r="B553" s="4"/>
      <c r="C553" s="4"/>
      <c r="D553" s="4"/>
      <c r="E553" s="4"/>
      <c r="F553" s="4"/>
    </row>
    <row r="554" spans="1:6" ht="15.75" x14ac:dyDescent="0.3">
      <c r="A554" s="4"/>
      <c r="B554" s="4"/>
      <c r="C554" s="4"/>
      <c r="D554" s="4"/>
      <c r="E554" s="4"/>
      <c r="F554" s="4"/>
    </row>
    <row r="555" spans="1:6" ht="15.75" x14ac:dyDescent="0.3">
      <c r="A555" s="4"/>
      <c r="B555" s="4"/>
      <c r="C555" s="4"/>
      <c r="D555" s="4"/>
      <c r="E555" s="4"/>
      <c r="F555" s="4"/>
    </row>
    <row r="556" spans="1:6" ht="15.75" x14ac:dyDescent="0.3">
      <c r="A556" s="4"/>
      <c r="B556" s="4"/>
      <c r="C556" s="4"/>
      <c r="D556" s="4"/>
      <c r="E556" s="4"/>
      <c r="F556" s="4"/>
    </row>
    <row r="557" spans="1:6" ht="15.75" x14ac:dyDescent="0.3">
      <c r="A557" s="4"/>
      <c r="B557" s="4"/>
      <c r="C557" s="4"/>
      <c r="D557" s="4"/>
      <c r="E557" s="4"/>
      <c r="F557" s="4"/>
    </row>
    <row r="558" spans="1:6" ht="15.75" x14ac:dyDescent="0.3">
      <c r="A558" s="4"/>
      <c r="B558" s="4"/>
      <c r="C558" s="4"/>
      <c r="D558" s="4"/>
      <c r="E558" s="4"/>
      <c r="F558" s="4"/>
    </row>
    <row r="559" spans="1:6" ht="15.75" x14ac:dyDescent="0.3">
      <c r="A559" s="4"/>
      <c r="B559" s="4"/>
      <c r="C559" s="4"/>
      <c r="D559" s="4"/>
      <c r="E559" s="4"/>
      <c r="F559" s="4"/>
    </row>
    <row r="560" spans="1:6" ht="15.75" x14ac:dyDescent="0.3">
      <c r="A560" s="4"/>
      <c r="B560" s="4"/>
      <c r="C560" s="4"/>
      <c r="D560" s="4"/>
      <c r="E560" s="4"/>
      <c r="F560" s="4"/>
    </row>
    <row r="561" spans="1:6" ht="15.75" x14ac:dyDescent="0.3">
      <c r="A561" s="4"/>
      <c r="B561" s="4"/>
      <c r="C561" s="4"/>
      <c r="D561" s="4"/>
      <c r="E561" s="4"/>
      <c r="F561" s="4"/>
    </row>
    <row r="562" spans="1:6" ht="15.75" x14ac:dyDescent="0.3">
      <c r="A562" s="4"/>
      <c r="B562" s="4"/>
      <c r="C562" s="4"/>
      <c r="D562" s="4"/>
      <c r="E562" s="4"/>
      <c r="F562" s="4"/>
    </row>
    <row r="563" spans="1:6" ht="15.75" x14ac:dyDescent="0.3">
      <c r="A563" s="4"/>
      <c r="B563" s="4"/>
      <c r="C563" s="4"/>
      <c r="D563" s="4"/>
      <c r="E563" s="4"/>
      <c r="F563" s="4"/>
    </row>
    <row r="564" spans="1:6" ht="15.75" x14ac:dyDescent="0.3">
      <c r="A564" s="4"/>
      <c r="B564" s="4"/>
      <c r="C564" s="4"/>
      <c r="D564" s="4"/>
      <c r="E564" s="4"/>
      <c r="F564" s="4"/>
    </row>
    <row r="565" spans="1:6" ht="15.75" x14ac:dyDescent="0.3">
      <c r="A565" s="4"/>
      <c r="B565" s="4"/>
      <c r="C565" s="4"/>
      <c r="D565" s="4"/>
      <c r="E565" s="4"/>
      <c r="F565" s="4"/>
    </row>
    <row r="566" spans="1:6" ht="15.75" x14ac:dyDescent="0.3">
      <c r="A566" s="4"/>
      <c r="B566" s="4"/>
      <c r="C566" s="4"/>
      <c r="D566" s="4"/>
      <c r="E566" s="4"/>
      <c r="F566" s="4"/>
    </row>
    <row r="567" spans="1:6" ht="15.75" x14ac:dyDescent="0.3">
      <c r="A567" s="4"/>
      <c r="B567" s="4"/>
      <c r="C567" s="4"/>
      <c r="D567" s="4"/>
      <c r="E567" s="4"/>
      <c r="F567" s="4"/>
    </row>
    <row r="568" spans="1:6" ht="15.75" x14ac:dyDescent="0.3">
      <c r="A568" s="4"/>
      <c r="B568" s="4"/>
      <c r="C568" s="4"/>
      <c r="D568" s="4"/>
      <c r="E568" s="4"/>
      <c r="F568" s="4"/>
    </row>
    <row r="569" spans="1:6" ht="15.75" x14ac:dyDescent="0.3">
      <c r="A569" s="4"/>
      <c r="B569" s="4"/>
      <c r="C569" s="4"/>
      <c r="D569" s="4"/>
      <c r="E569" s="4"/>
      <c r="F569" s="4"/>
    </row>
    <row r="570" spans="1:6" ht="15.75" x14ac:dyDescent="0.3">
      <c r="A570" s="4"/>
      <c r="B570" s="4"/>
      <c r="C570" s="4"/>
      <c r="D570" s="4"/>
      <c r="E570" s="4"/>
      <c r="F570" s="4"/>
    </row>
    <row r="571" spans="1:6" ht="15.75" x14ac:dyDescent="0.3">
      <c r="A571" s="4"/>
      <c r="B571" s="4"/>
      <c r="C571" s="4"/>
      <c r="D571" s="4"/>
      <c r="E571" s="4"/>
      <c r="F571" s="4"/>
    </row>
    <row r="572" spans="1:6" ht="15.75" x14ac:dyDescent="0.3">
      <c r="A572" s="4"/>
      <c r="B572" s="4"/>
      <c r="C572" s="4"/>
      <c r="D572" s="4"/>
      <c r="E572" s="4"/>
      <c r="F572" s="4"/>
    </row>
    <row r="573" spans="1:6" ht="15.75" x14ac:dyDescent="0.3">
      <c r="A573" s="4"/>
      <c r="B573" s="4"/>
      <c r="C573" s="4"/>
      <c r="D573" s="4"/>
      <c r="E573" s="4"/>
      <c r="F573" s="4"/>
    </row>
    <row r="574" spans="1:6" ht="15.75" x14ac:dyDescent="0.3">
      <c r="A574" s="4"/>
      <c r="B574" s="4"/>
      <c r="C574" s="4"/>
      <c r="D574" s="4"/>
      <c r="E574" s="4"/>
      <c r="F574" s="4"/>
    </row>
    <row r="575" spans="1:6" ht="15.75" x14ac:dyDescent="0.3">
      <c r="A575" s="4"/>
      <c r="B575" s="4"/>
      <c r="C575" s="4"/>
      <c r="D575" s="4"/>
      <c r="E575" s="4"/>
      <c r="F575" s="4"/>
    </row>
    <row r="576" spans="1:6" ht="15.75" x14ac:dyDescent="0.3">
      <c r="A576" s="4"/>
      <c r="B576" s="4"/>
      <c r="C576" s="4"/>
      <c r="D576" s="4"/>
      <c r="E576" s="4"/>
      <c r="F576" s="4"/>
    </row>
    <row r="577" spans="1:6" ht="15.75" x14ac:dyDescent="0.3">
      <c r="A577" s="4"/>
      <c r="B577" s="4"/>
      <c r="C577" s="4"/>
      <c r="D577" s="4"/>
      <c r="E577" s="4"/>
      <c r="F577" s="4"/>
    </row>
    <row r="578" spans="1:6" ht="15.75" x14ac:dyDescent="0.3">
      <c r="A578" s="4"/>
      <c r="B578" s="4"/>
      <c r="C578" s="4"/>
      <c r="D578" s="4"/>
      <c r="E578" s="4"/>
      <c r="F578" s="4"/>
    </row>
    <row r="579" spans="1:6" ht="15.75" x14ac:dyDescent="0.3">
      <c r="A579" s="4"/>
      <c r="B579" s="4"/>
      <c r="C579" s="4"/>
      <c r="D579" s="4"/>
      <c r="E579" s="4"/>
      <c r="F579" s="4"/>
    </row>
    <row r="580" spans="1:6" ht="15.75" x14ac:dyDescent="0.3">
      <c r="A580" s="4"/>
      <c r="B580" s="4"/>
      <c r="C580" s="4"/>
      <c r="D580" s="4"/>
      <c r="E580" s="4"/>
      <c r="F580" s="4"/>
    </row>
    <row r="581" spans="1:6" ht="15.75" x14ac:dyDescent="0.3">
      <c r="A581" s="4"/>
      <c r="B581" s="4"/>
      <c r="C581" s="4"/>
      <c r="D581" s="4"/>
      <c r="E581" s="4"/>
      <c r="F581" s="4"/>
    </row>
    <row r="582" spans="1:6" ht="15.75" x14ac:dyDescent="0.3">
      <c r="A582" s="4"/>
      <c r="B582" s="4"/>
      <c r="C582" s="4"/>
      <c r="D582" s="4"/>
      <c r="E582" s="4"/>
      <c r="F582" s="4"/>
    </row>
    <row r="583" spans="1:6" ht="15.75" x14ac:dyDescent="0.3">
      <c r="A583" s="4"/>
      <c r="B583" s="4"/>
      <c r="C583" s="4"/>
      <c r="D583" s="4"/>
      <c r="E583" s="4"/>
      <c r="F583" s="4"/>
    </row>
    <row r="584" spans="1:6" ht="15.75" x14ac:dyDescent="0.3">
      <c r="A584" s="4"/>
      <c r="B584" s="4"/>
      <c r="C584" s="4"/>
      <c r="D584" s="4"/>
      <c r="E584" s="4"/>
      <c r="F584" s="4"/>
    </row>
    <row r="585" spans="1:6" ht="15.75" x14ac:dyDescent="0.3">
      <c r="A585" s="4"/>
      <c r="B585" s="4"/>
      <c r="C585" s="4"/>
      <c r="D585" s="4"/>
      <c r="E585" s="4"/>
      <c r="F585" s="4"/>
    </row>
    <row r="586" spans="1:6" ht="15.75" x14ac:dyDescent="0.3">
      <c r="A586" s="4"/>
      <c r="B586" s="4"/>
      <c r="C586" s="4"/>
      <c r="D586" s="4"/>
      <c r="E586" s="4"/>
      <c r="F586" s="4"/>
    </row>
    <row r="587" spans="1:6" ht="15.75" x14ac:dyDescent="0.3">
      <c r="A587" s="4"/>
      <c r="B587" s="4"/>
      <c r="C587" s="4"/>
      <c r="D587" s="4"/>
      <c r="E587" s="4"/>
      <c r="F587" s="4"/>
    </row>
    <row r="588" spans="1:6" ht="15.75" x14ac:dyDescent="0.3">
      <c r="A588" s="4"/>
      <c r="B588" s="4"/>
      <c r="C588" s="4"/>
      <c r="D588" s="4"/>
      <c r="E588" s="4"/>
      <c r="F588" s="4"/>
    </row>
    <row r="589" spans="1:6" ht="15.75" x14ac:dyDescent="0.3">
      <c r="A589" s="4"/>
      <c r="B589" s="4"/>
      <c r="C589" s="4"/>
      <c r="D589" s="4"/>
      <c r="E589" s="4"/>
      <c r="F589" s="4"/>
    </row>
    <row r="590" spans="1:6" ht="15.75" x14ac:dyDescent="0.3">
      <c r="A590" s="4"/>
      <c r="B590" s="4"/>
      <c r="C590" s="4"/>
      <c r="D590" s="4"/>
      <c r="E590" s="4"/>
      <c r="F590" s="4"/>
    </row>
    <row r="591" spans="1:6" ht="15.75" x14ac:dyDescent="0.3">
      <c r="A591" s="4"/>
      <c r="B591" s="4"/>
      <c r="C591" s="4"/>
      <c r="D591" s="4"/>
      <c r="E591" s="4"/>
      <c r="F591" s="4"/>
    </row>
    <row r="592" spans="1:6" ht="15.75" x14ac:dyDescent="0.3">
      <c r="A592" s="4"/>
      <c r="B592" s="4"/>
      <c r="C592" s="4"/>
      <c r="D592" s="4"/>
      <c r="E592" s="4"/>
      <c r="F592" s="4"/>
    </row>
    <row r="593" spans="1:6" ht="15.75" x14ac:dyDescent="0.3">
      <c r="A593" s="4"/>
      <c r="B593" s="4"/>
      <c r="C593" s="4"/>
      <c r="D593" s="4"/>
      <c r="E593" s="4"/>
      <c r="F593" s="4"/>
    </row>
    <row r="594" spans="1:6" ht="15.75" x14ac:dyDescent="0.3">
      <c r="A594" s="4"/>
      <c r="B594" s="4"/>
      <c r="C594" s="4"/>
      <c r="D594" s="4"/>
      <c r="E594" s="4"/>
      <c r="F594" s="4"/>
    </row>
    <row r="595" spans="1:6" ht="15.75" x14ac:dyDescent="0.3">
      <c r="A595" s="4"/>
      <c r="B595" s="4"/>
      <c r="C595" s="4"/>
      <c r="D595" s="4"/>
      <c r="E595" s="4"/>
      <c r="F595" s="4"/>
    </row>
    <row r="596" spans="1:6" ht="15.75" x14ac:dyDescent="0.3">
      <c r="A596" s="4"/>
      <c r="B596" s="4"/>
      <c r="C596" s="4"/>
      <c r="D596" s="4"/>
      <c r="E596" s="4"/>
      <c r="F596" s="4"/>
    </row>
    <row r="597" spans="1:6" ht="15.75" x14ac:dyDescent="0.3">
      <c r="A597" s="4"/>
      <c r="B597" s="4"/>
      <c r="C597" s="4"/>
      <c r="D597" s="4"/>
      <c r="E597" s="4"/>
      <c r="F597" s="4"/>
    </row>
    <row r="598" spans="1:6" ht="15.75" x14ac:dyDescent="0.3">
      <c r="A598" s="4"/>
      <c r="B598" s="4"/>
      <c r="C598" s="4"/>
      <c r="D598" s="4"/>
      <c r="E598" s="4"/>
      <c r="F598" s="4"/>
    </row>
    <row r="599" spans="1:6" ht="15.75" x14ac:dyDescent="0.3">
      <c r="A599" s="4"/>
      <c r="B599" s="4"/>
      <c r="C599" s="4"/>
      <c r="D599" s="4"/>
      <c r="E599" s="4"/>
      <c r="F599" s="4"/>
    </row>
    <row r="600" spans="1:6" ht="15.75" x14ac:dyDescent="0.3">
      <c r="A600" s="4"/>
      <c r="B600" s="4"/>
      <c r="C600" s="4"/>
      <c r="D600" s="4"/>
      <c r="E600" s="4"/>
      <c r="F600" s="4"/>
    </row>
    <row r="601" spans="1:6" ht="15.75" x14ac:dyDescent="0.3">
      <c r="A601" s="4"/>
      <c r="B601" s="4"/>
      <c r="C601" s="4"/>
      <c r="D601" s="4"/>
      <c r="E601" s="4"/>
      <c r="F601" s="4"/>
    </row>
    <row r="602" spans="1:6" ht="15.75" x14ac:dyDescent="0.3">
      <c r="A602" s="4"/>
      <c r="B602" s="4"/>
      <c r="C602" s="4"/>
      <c r="D602" s="4"/>
      <c r="E602" s="4"/>
      <c r="F602" s="4"/>
    </row>
    <row r="603" spans="1:6" ht="15.75" x14ac:dyDescent="0.3">
      <c r="A603" s="4"/>
      <c r="B603" s="4"/>
      <c r="C603" s="4"/>
      <c r="D603" s="4"/>
      <c r="E603" s="4"/>
      <c r="F603" s="4"/>
    </row>
    <row r="604" spans="1:6" ht="15.75" x14ac:dyDescent="0.3">
      <c r="A604" s="4"/>
      <c r="B604" s="4"/>
      <c r="C604" s="4"/>
      <c r="D604" s="4"/>
      <c r="E604" s="4"/>
      <c r="F604" s="4"/>
    </row>
    <row r="605" spans="1:6" ht="15.75" x14ac:dyDescent="0.3">
      <c r="A605" s="4"/>
      <c r="B605" s="4"/>
      <c r="C605" s="4"/>
      <c r="D605" s="4"/>
      <c r="E605" s="4"/>
      <c r="F605" s="4"/>
    </row>
    <row r="606" spans="1:6" ht="15.75" x14ac:dyDescent="0.3">
      <c r="A606" s="4"/>
      <c r="B606" s="4"/>
      <c r="C606" s="4"/>
      <c r="D606" s="4"/>
      <c r="E606" s="4"/>
      <c r="F606" s="4"/>
    </row>
    <row r="607" spans="1:6" ht="15.75" x14ac:dyDescent="0.3">
      <c r="A607" s="4"/>
      <c r="B607" s="4"/>
      <c r="C607" s="4"/>
      <c r="D607" s="4"/>
      <c r="E607" s="4"/>
      <c r="F607" s="4"/>
    </row>
    <row r="608" spans="1:6" ht="15.75" x14ac:dyDescent="0.3">
      <c r="A608" s="4"/>
      <c r="B608" s="4"/>
      <c r="C608" s="4"/>
      <c r="D608" s="4"/>
      <c r="E608" s="4"/>
      <c r="F608" s="4"/>
    </row>
    <row r="609" spans="1:6" ht="15.75" x14ac:dyDescent="0.3">
      <c r="A609" s="4"/>
      <c r="B609" s="4"/>
      <c r="C609" s="4"/>
      <c r="D609" s="4"/>
      <c r="E609" s="4"/>
      <c r="F609" s="4"/>
    </row>
    <row r="610" spans="1:6" ht="15.75" x14ac:dyDescent="0.3">
      <c r="A610" s="4"/>
      <c r="B610" s="4"/>
      <c r="C610" s="4"/>
      <c r="D610" s="4"/>
      <c r="E610" s="4"/>
      <c r="F610" s="4"/>
    </row>
    <row r="611" spans="1:6" ht="15.75" x14ac:dyDescent="0.3">
      <c r="A611" s="4"/>
      <c r="B611" s="4"/>
      <c r="C611" s="4"/>
      <c r="D611" s="4"/>
      <c r="E611" s="4"/>
      <c r="F611" s="4"/>
    </row>
    <row r="612" spans="1:6" ht="15.75" x14ac:dyDescent="0.3">
      <c r="A612" s="4"/>
      <c r="B612" s="4"/>
      <c r="C612" s="4"/>
      <c r="D612" s="4"/>
      <c r="E612" s="4"/>
      <c r="F612" s="4"/>
    </row>
    <row r="613" spans="1:6" ht="15.75" x14ac:dyDescent="0.3">
      <c r="A613" s="4"/>
      <c r="B613" s="4"/>
      <c r="C613" s="4"/>
      <c r="D613" s="4"/>
      <c r="E613" s="4"/>
      <c r="F613" s="4"/>
    </row>
    <row r="614" spans="1:6" ht="15.75" x14ac:dyDescent="0.3">
      <c r="A614" s="4"/>
      <c r="B614" s="4"/>
      <c r="C614" s="4"/>
      <c r="D614" s="4"/>
      <c r="E614" s="4"/>
      <c r="F614" s="4"/>
    </row>
    <row r="615" spans="1:6" ht="15.75" x14ac:dyDescent="0.3">
      <c r="A615" s="4"/>
      <c r="B615" s="4"/>
      <c r="C615" s="4"/>
      <c r="D615" s="4"/>
      <c r="E615" s="4"/>
      <c r="F615" s="4"/>
    </row>
    <row r="616" spans="1:6" ht="15.75" x14ac:dyDescent="0.3">
      <c r="A616" s="4"/>
      <c r="B616" s="4"/>
      <c r="C616" s="4"/>
      <c r="D616" s="4"/>
      <c r="E616" s="4"/>
      <c r="F616" s="4"/>
    </row>
    <row r="617" spans="1:6" ht="15.75" x14ac:dyDescent="0.3">
      <c r="A617" s="4"/>
      <c r="B617" s="4"/>
      <c r="C617" s="4"/>
      <c r="D617" s="4"/>
      <c r="E617" s="4"/>
      <c r="F617" s="4"/>
    </row>
    <row r="618" spans="1:6" ht="15.75" x14ac:dyDescent="0.3">
      <c r="A618" s="4"/>
      <c r="B618" s="4"/>
      <c r="C618" s="4"/>
      <c r="D618" s="4"/>
      <c r="E618" s="4"/>
      <c r="F618" s="4"/>
    </row>
    <row r="619" spans="1:6" ht="15.75" x14ac:dyDescent="0.3">
      <c r="A619" s="4"/>
      <c r="B619" s="4"/>
      <c r="C619" s="4"/>
      <c r="D619" s="4"/>
      <c r="E619" s="4"/>
      <c r="F619" s="4"/>
    </row>
    <row r="620" spans="1:6" ht="15.75" x14ac:dyDescent="0.3">
      <c r="A620" s="4"/>
      <c r="B620" s="4"/>
      <c r="C620" s="4"/>
      <c r="D620" s="4"/>
      <c r="E620" s="4"/>
      <c r="F620" s="4"/>
    </row>
    <row r="621" spans="1:6" ht="15.75" x14ac:dyDescent="0.3">
      <c r="A621" s="4"/>
      <c r="B621" s="4"/>
      <c r="C621" s="4"/>
      <c r="D621" s="4"/>
      <c r="E621" s="4"/>
      <c r="F621" s="4"/>
    </row>
    <row r="622" spans="1:6" ht="15.75" x14ac:dyDescent="0.3">
      <c r="A622" s="4"/>
      <c r="B622" s="4"/>
      <c r="C622" s="4"/>
      <c r="D622" s="4"/>
      <c r="E622" s="4"/>
      <c r="F622" s="4"/>
    </row>
    <row r="623" spans="1:6" ht="15.75" x14ac:dyDescent="0.3">
      <c r="A623" s="4"/>
      <c r="B623" s="4"/>
      <c r="C623" s="4"/>
      <c r="D623" s="4"/>
      <c r="E623" s="4"/>
      <c r="F623" s="4"/>
    </row>
    <row r="624" spans="1:6" ht="15.75" x14ac:dyDescent="0.3">
      <c r="A624" s="4"/>
      <c r="B624" s="4"/>
      <c r="C624" s="4"/>
      <c r="D624" s="4"/>
      <c r="E624" s="4"/>
      <c r="F624" s="4"/>
    </row>
    <row r="625" spans="1:6" ht="15.75" x14ac:dyDescent="0.3">
      <c r="A625" s="4"/>
      <c r="B625" s="4"/>
      <c r="C625" s="4"/>
      <c r="D625" s="4"/>
      <c r="E625" s="4"/>
      <c r="F625" s="4"/>
    </row>
    <row r="626" spans="1:6" ht="15.75" x14ac:dyDescent="0.3">
      <c r="A626" s="4"/>
      <c r="B626" s="4"/>
      <c r="C626" s="4"/>
      <c r="D626" s="4"/>
      <c r="E626" s="4"/>
      <c r="F626" s="4"/>
    </row>
    <row r="627" spans="1:6" ht="15.75" x14ac:dyDescent="0.3">
      <c r="A627" s="4"/>
      <c r="B627" s="4"/>
      <c r="C627" s="4"/>
      <c r="D627" s="4"/>
      <c r="E627" s="4"/>
      <c r="F627" s="4"/>
    </row>
    <row r="628" spans="1:6" ht="15.75" x14ac:dyDescent="0.3">
      <c r="A628" s="4"/>
      <c r="B628" s="4"/>
      <c r="C628" s="4"/>
      <c r="D628" s="4"/>
      <c r="E628" s="4"/>
      <c r="F628" s="4"/>
    </row>
    <row r="629" spans="1:6" ht="15.75" x14ac:dyDescent="0.3">
      <c r="A629" s="4"/>
      <c r="B629" s="4"/>
      <c r="C629" s="4"/>
      <c r="D629" s="4"/>
      <c r="E629" s="4"/>
      <c r="F629" s="4"/>
    </row>
    <row r="630" spans="1:6" ht="15.75" x14ac:dyDescent="0.3">
      <c r="A630" s="4"/>
      <c r="B630" s="4"/>
      <c r="C630" s="4"/>
      <c r="D630" s="4"/>
      <c r="E630" s="4"/>
      <c r="F630" s="4"/>
    </row>
    <row r="631" spans="1:6" ht="15.75" x14ac:dyDescent="0.3">
      <c r="A631" s="4"/>
      <c r="B631" s="4"/>
      <c r="C631" s="4"/>
      <c r="D631" s="4"/>
      <c r="E631" s="4"/>
      <c r="F631" s="4"/>
    </row>
    <row r="632" spans="1:6" ht="15.75" x14ac:dyDescent="0.3">
      <c r="A632" s="4"/>
      <c r="B632" s="4"/>
      <c r="C632" s="4"/>
      <c r="D632" s="4"/>
      <c r="E632" s="4"/>
      <c r="F632" s="4"/>
    </row>
    <row r="633" spans="1:6" ht="15.75" x14ac:dyDescent="0.3">
      <c r="A633" s="4"/>
      <c r="B633" s="4"/>
      <c r="C633" s="4"/>
      <c r="D633" s="4"/>
      <c r="E633" s="4"/>
      <c r="F633" s="4"/>
    </row>
    <row r="634" spans="1:6" ht="15.75" x14ac:dyDescent="0.3">
      <c r="A634" s="4"/>
      <c r="B634" s="4"/>
      <c r="C634" s="4"/>
      <c r="D634" s="4"/>
      <c r="E634" s="4"/>
      <c r="F634" s="4"/>
    </row>
    <row r="635" spans="1:6" ht="15.75" x14ac:dyDescent="0.3">
      <c r="A635" s="4"/>
      <c r="B635" s="4"/>
      <c r="C635" s="4"/>
      <c r="D635" s="4"/>
      <c r="E635" s="4"/>
      <c r="F635" s="4"/>
    </row>
    <row r="636" spans="1:6" ht="15.75" x14ac:dyDescent="0.3">
      <c r="A636" s="4"/>
      <c r="B636" s="4"/>
      <c r="C636" s="4"/>
      <c r="D636" s="4"/>
      <c r="E636" s="4"/>
      <c r="F636" s="4"/>
    </row>
    <row r="637" spans="1:6" ht="15.75" x14ac:dyDescent="0.3">
      <c r="A637" s="4"/>
      <c r="B637" s="4"/>
      <c r="C637" s="4"/>
      <c r="D637" s="4"/>
      <c r="E637" s="4"/>
      <c r="F637" s="4"/>
    </row>
    <row r="638" spans="1:6" ht="15.75" x14ac:dyDescent="0.3">
      <c r="A638" s="4"/>
      <c r="B638" s="4"/>
      <c r="C638" s="4"/>
      <c r="D638" s="4"/>
      <c r="E638" s="4"/>
      <c r="F638" s="4"/>
    </row>
    <row r="639" spans="1:6" ht="15.75" x14ac:dyDescent="0.3">
      <c r="A639" s="4"/>
      <c r="B639" s="4"/>
      <c r="C639" s="4"/>
      <c r="D639" s="4"/>
      <c r="E639" s="4"/>
      <c r="F639" s="4"/>
    </row>
    <row r="640" spans="1:6" ht="15.75" x14ac:dyDescent="0.3">
      <c r="A640" s="4"/>
      <c r="B640" s="4"/>
      <c r="C640" s="4"/>
      <c r="D640" s="4"/>
      <c r="E640" s="4"/>
      <c r="F640" s="4"/>
    </row>
    <row r="641" spans="1:6" ht="15.75" x14ac:dyDescent="0.3">
      <c r="A641" s="4"/>
      <c r="B641" s="4"/>
      <c r="C641" s="4"/>
      <c r="D641" s="4"/>
      <c r="E641" s="4"/>
      <c r="F641" s="4"/>
    </row>
    <row r="642" spans="1:6" ht="15.75" x14ac:dyDescent="0.3">
      <c r="A642" s="4"/>
      <c r="B642" s="4"/>
      <c r="C642" s="4"/>
      <c r="D642" s="4"/>
      <c r="E642" s="4"/>
      <c r="F642" s="4"/>
    </row>
    <row r="643" spans="1:6" ht="15.75" x14ac:dyDescent="0.3">
      <c r="A643" s="4"/>
      <c r="B643" s="4"/>
      <c r="C643" s="4"/>
      <c r="D643" s="4"/>
      <c r="E643" s="4"/>
      <c r="F643" s="4"/>
    </row>
    <row r="644" spans="1:6" ht="15.75" x14ac:dyDescent="0.3">
      <c r="A644" s="4"/>
      <c r="B644" s="4"/>
      <c r="C644" s="4"/>
      <c r="D644" s="4"/>
      <c r="E644" s="4"/>
      <c r="F644" s="4"/>
    </row>
    <row r="645" spans="1:6" ht="15.75" x14ac:dyDescent="0.3">
      <c r="A645" s="4"/>
      <c r="B645" s="4"/>
      <c r="C645" s="4"/>
      <c r="D645" s="4"/>
      <c r="E645" s="4"/>
      <c r="F645" s="4"/>
    </row>
    <row r="646" spans="1:6" ht="15.75" x14ac:dyDescent="0.3">
      <c r="A646" s="4"/>
      <c r="B646" s="4"/>
      <c r="C646" s="4"/>
      <c r="D646" s="4"/>
      <c r="E646" s="4"/>
      <c r="F646" s="4"/>
    </row>
    <row r="647" spans="1:6" ht="15.75" x14ac:dyDescent="0.3">
      <c r="A647" s="4"/>
      <c r="B647" s="4"/>
      <c r="C647" s="4"/>
      <c r="D647" s="4"/>
      <c r="E647" s="4"/>
      <c r="F647" s="4"/>
    </row>
    <row r="648" spans="1:6" ht="15.75" x14ac:dyDescent="0.3">
      <c r="A648" s="4"/>
      <c r="B648" s="4"/>
      <c r="C648" s="4"/>
      <c r="D648" s="4"/>
      <c r="E648" s="4"/>
      <c r="F648" s="4"/>
    </row>
    <row r="649" spans="1:6" ht="15.75" x14ac:dyDescent="0.3">
      <c r="A649" s="4"/>
      <c r="B649" s="4"/>
      <c r="C649" s="4"/>
      <c r="D649" s="4"/>
      <c r="E649" s="4"/>
      <c r="F649" s="4"/>
    </row>
    <row r="650" spans="1:6" ht="15.75" x14ac:dyDescent="0.3">
      <c r="A650" s="4"/>
      <c r="B650" s="4"/>
      <c r="C650" s="4"/>
      <c r="D650" s="4"/>
      <c r="E650" s="4"/>
      <c r="F650" s="4"/>
    </row>
    <row r="651" spans="1:6" ht="15.75" x14ac:dyDescent="0.3">
      <c r="A651" s="4"/>
      <c r="B651" s="4"/>
      <c r="C651" s="4"/>
      <c r="D651" s="4"/>
      <c r="E651" s="4"/>
      <c r="F651" s="4"/>
    </row>
    <row r="652" spans="1:6" ht="15.75" x14ac:dyDescent="0.3">
      <c r="A652" s="4"/>
      <c r="B652" s="4"/>
      <c r="C652" s="4"/>
      <c r="D652" s="4"/>
      <c r="E652" s="4"/>
      <c r="F652" s="4"/>
    </row>
    <row r="653" spans="1:6" ht="15.75" x14ac:dyDescent="0.3">
      <c r="A653" s="4"/>
      <c r="B653" s="4"/>
      <c r="C653" s="4"/>
      <c r="D653" s="4"/>
      <c r="E653" s="4"/>
      <c r="F653" s="4"/>
    </row>
    <row r="654" spans="1:6" ht="15.75" x14ac:dyDescent="0.3">
      <c r="A654" s="4"/>
      <c r="B654" s="4"/>
      <c r="C654" s="4"/>
      <c r="D654" s="4"/>
      <c r="E654" s="4"/>
      <c r="F654" s="4"/>
    </row>
    <row r="655" spans="1:6" ht="15.75" x14ac:dyDescent="0.3">
      <c r="A655" s="4"/>
      <c r="B655" s="4"/>
      <c r="C655" s="4"/>
      <c r="D655" s="4"/>
      <c r="E655" s="4"/>
      <c r="F655" s="4"/>
    </row>
    <row r="656" spans="1:6" ht="15.75" x14ac:dyDescent="0.3">
      <c r="A656" s="4"/>
      <c r="B656" s="4"/>
      <c r="C656" s="4"/>
      <c r="D656" s="4"/>
      <c r="E656" s="4"/>
      <c r="F656" s="4"/>
    </row>
    <row r="657" spans="1:6" ht="15.75" x14ac:dyDescent="0.3">
      <c r="A657" s="4"/>
      <c r="B657" s="4"/>
      <c r="C657" s="4"/>
      <c r="D657" s="4"/>
      <c r="E657" s="4"/>
      <c r="F657" s="4"/>
    </row>
    <row r="658" spans="1:6" ht="15.75" x14ac:dyDescent="0.3">
      <c r="A658" s="4"/>
      <c r="B658" s="4"/>
      <c r="C658" s="4"/>
      <c r="D658" s="4"/>
      <c r="E658" s="4"/>
      <c r="F658" s="4"/>
    </row>
    <row r="659" spans="1:6" ht="15.75" x14ac:dyDescent="0.3">
      <c r="A659" s="4"/>
      <c r="B659" s="4"/>
      <c r="C659" s="4"/>
      <c r="D659" s="4"/>
      <c r="E659" s="4"/>
      <c r="F659" s="4"/>
    </row>
    <row r="660" spans="1:6" ht="15.75" x14ac:dyDescent="0.3">
      <c r="A660" s="4"/>
      <c r="B660" s="4"/>
      <c r="C660" s="4"/>
      <c r="D660" s="4"/>
      <c r="E660" s="4"/>
      <c r="F660" s="4"/>
    </row>
    <row r="661" spans="1:6" ht="15.75" x14ac:dyDescent="0.3">
      <c r="A661" s="4"/>
      <c r="B661" s="4"/>
      <c r="C661" s="4"/>
      <c r="D661" s="4"/>
      <c r="E661" s="4"/>
      <c r="F661" s="4"/>
    </row>
    <row r="662" spans="1:6" ht="15.75" x14ac:dyDescent="0.3">
      <c r="A662" s="4"/>
      <c r="B662" s="4"/>
      <c r="C662" s="4"/>
      <c r="D662" s="4"/>
      <c r="E662" s="4"/>
      <c r="F662" s="4"/>
    </row>
    <row r="663" spans="1:6" ht="15.75" x14ac:dyDescent="0.3">
      <c r="A663" s="4"/>
      <c r="B663" s="4"/>
      <c r="C663" s="4"/>
      <c r="D663" s="4"/>
      <c r="E663" s="4"/>
      <c r="F663" s="4"/>
    </row>
    <row r="664" spans="1:6" ht="15.75" x14ac:dyDescent="0.3">
      <c r="A664" s="4"/>
      <c r="B664" s="4"/>
      <c r="C664" s="4"/>
      <c r="D664" s="4"/>
      <c r="E664" s="4"/>
      <c r="F664" s="4"/>
    </row>
    <row r="665" spans="1:6" ht="15.75" x14ac:dyDescent="0.3">
      <c r="A665" s="4"/>
      <c r="B665" s="4"/>
      <c r="C665" s="4"/>
      <c r="D665" s="4"/>
      <c r="E665" s="4"/>
      <c r="F665" s="4"/>
    </row>
    <row r="666" spans="1:6" ht="15.75" x14ac:dyDescent="0.3">
      <c r="A666" s="4"/>
      <c r="B666" s="4"/>
      <c r="C666" s="4"/>
      <c r="D666" s="4"/>
      <c r="E666" s="4"/>
      <c r="F666" s="4"/>
    </row>
    <row r="667" spans="1:6" ht="15.75" x14ac:dyDescent="0.3">
      <c r="A667" s="4"/>
      <c r="B667" s="4"/>
      <c r="C667" s="4"/>
      <c r="D667" s="4"/>
      <c r="E667" s="4"/>
      <c r="F667" s="4"/>
    </row>
    <row r="668" spans="1:6" ht="15.75" x14ac:dyDescent="0.3">
      <c r="A668" s="4"/>
      <c r="B668" s="4"/>
      <c r="C668" s="4"/>
      <c r="D668" s="4"/>
      <c r="E668" s="4"/>
      <c r="F668" s="4"/>
    </row>
    <row r="669" spans="1:6" ht="15.75" x14ac:dyDescent="0.3">
      <c r="A669" s="4"/>
      <c r="B669" s="4"/>
      <c r="C669" s="4"/>
      <c r="D669" s="4"/>
      <c r="E669" s="4"/>
      <c r="F669" s="4"/>
    </row>
    <row r="670" spans="1:6" ht="15.75" x14ac:dyDescent="0.3">
      <c r="A670" s="4"/>
      <c r="B670" s="4"/>
      <c r="C670" s="4"/>
      <c r="D670" s="4"/>
      <c r="E670" s="4"/>
      <c r="F670" s="4"/>
    </row>
    <row r="671" spans="1:6" ht="15.75" x14ac:dyDescent="0.3">
      <c r="A671" s="4"/>
      <c r="B671" s="4"/>
      <c r="C671" s="4"/>
      <c r="D671" s="4"/>
      <c r="E671" s="4"/>
      <c r="F671" s="4"/>
    </row>
    <row r="672" spans="1:6" ht="15.75" x14ac:dyDescent="0.3">
      <c r="A672" s="4"/>
      <c r="B672" s="4"/>
      <c r="C672" s="4"/>
      <c r="D672" s="4"/>
      <c r="E672" s="4"/>
      <c r="F672" s="4"/>
    </row>
    <row r="673" spans="1:6" ht="15.75" x14ac:dyDescent="0.3">
      <c r="A673" s="4"/>
      <c r="B673" s="4"/>
      <c r="C673" s="4"/>
      <c r="D673" s="4"/>
      <c r="E673" s="4"/>
      <c r="F673" s="4"/>
    </row>
    <row r="674" spans="1:6" ht="15.75" x14ac:dyDescent="0.3">
      <c r="A674" s="4"/>
      <c r="B674" s="4"/>
      <c r="C674" s="4"/>
      <c r="D674" s="4"/>
      <c r="E674" s="4"/>
      <c r="F674" s="4"/>
    </row>
    <row r="675" spans="1:6" ht="15.75" x14ac:dyDescent="0.3">
      <c r="A675" s="4"/>
      <c r="B675" s="4"/>
      <c r="C675" s="4"/>
      <c r="D675" s="4"/>
      <c r="E675" s="4"/>
      <c r="F675" s="4"/>
    </row>
    <row r="676" spans="1:6" ht="15.75" x14ac:dyDescent="0.3">
      <c r="A676" s="4"/>
      <c r="B676" s="4"/>
      <c r="C676" s="4"/>
      <c r="D676" s="4"/>
      <c r="E676" s="4"/>
      <c r="F676" s="4"/>
    </row>
    <row r="677" spans="1:6" ht="15.75" x14ac:dyDescent="0.3">
      <c r="A677" s="4"/>
      <c r="B677" s="4"/>
      <c r="C677" s="4"/>
      <c r="D677" s="4"/>
      <c r="E677" s="4"/>
      <c r="F677" s="4"/>
    </row>
    <row r="678" spans="1:6" ht="15.75" x14ac:dyDescent="0.3">
      <c r="A678" s="4"/>
      <c r="B678" s="4"/>
      <c r="C678" s="4"/>
      <c r="D678" s="4"/>
      <c r="E678" s="4"/>
      <c r="F678" s="4"/>
    </row>
    <row r="679" spans="1:6" ht="15.75" x14ac:dyDescent="0.3">
      <c r="A679" s="4"/>
      <c r="B679" s="4"/>
      <c r="C679" s="4"/>
      <c r="D679" s="4"/>
      <c r="E679" s="4"/>
      <c r="F679" s="4"/>
    </row>
    <row r="680" spans="1:6" ht="15.75" x14ac:dyDescent="0.3">
      <c r="A680" s="4"/>
      <c r="B680" s="4"/>
      <c r="C680" s="4"/>
      <c r="D680" s="4"/>
      <c r="E680" s="4"/>
      <c r="F680" s="4"/>
    </row>
    <row r="681" spans="1:6" ht="15.75" x14ac:dyDescent="0.3">
      <c r="A681" s="4"/>
      <c r="B681" s="4"/>
      <c r="C681" s="4"/>
      <c r="D681" s="4"/>
      <c r="E681" s="4"/>
      <c r="F681" s="4"/>
    </row>
    <row r="682" spans="1:6" ht="15.75" x14ac:dyDescent="0.3">
      <c r="A682" s="4"/>
      <c r="B682" s="4"/>
      <c r="C682" s="4"/>
      <c r="D682" s="4"/>
      <c r="E682" s="4"/>
      <c r="F682" s="4"/>
    </row>
    <row r="683" spans="1:6" ht="15.75" x14ac:dyDescent="0.3">
      <c r="A683" s="4"/>
      <c r="B683" s="4"/>
      <c r="C683" s="4"/>
      <c r="D683" s="4"/>
      <c r="E683" s="4"/>
      <c r="F683" s="4"/>
    </row>
    <row r="684" spans="1:6" ht="15.75" x14ac:dyDescent="0.3">
      <c r="A684" s="4"/>
      <c r="B684" s="4"/>
      <c r="C684" s="4"/>
      <c r="D684" s="4"/>
      <c r="E684" s="4"/>
      <c r="F684" s="4"/>
    </row>
    <row r="685" spans="1:6" ht="15.75" x14ac:dyDescent="0.3">
      <c r="A685" s="4"/>
      <c r="B685" s="4"/>
      <c r="C685" s="4"/>
      <c r="D685" s="4"/>
      <c r="E685" s="4"/>
      <c r="F685" s="4"/>
    </row>
    <row r="686" spans="1:6" ht="15.75" x14ac:dyDescent="0.3">
      <c r="A686" s="4"/>
      <c r="B686" s="4"/>
      <c r="C686" s="4"/>
      <c r="D686" s="4"/>
      <c r="E686" s="4"/>
      <c r="F686" s="4"/>
    </row>
    <row r="687" spans="1:6" ht="15.75" x14ac:dyDescent="0.3">
      <c r="A687" s="4"/>
      <c r="B687" s="4"/>
      <c r="C687" s="4"/>
      <c r="D687" s="4"/>
      <c r="E687" s="4"/>
      <c r="F687" s="4"/>
    </row>
    <row r="688" spans="1:6" ht="15.75" x14ac:dyDescent="0.3">
      <c r="A688" s="4"/>
      <c r="B688" s="4"/>
      <c r="C688" s="4"/>
      <c r="D688" s="4"/>
      <c r="E688" s="4"/>
      <c r="F688" s="4"/>
    </row>
    <row r="689" spans="1:6" ht="15.75" x14ac:dyDescent="0.3">
      <c r="A689" s="4"/>
      <c r="B689" s="4"/>
      <c r="C689" s="4"/>
      <c r="D689" s="4"/>
      <c r="E689" s="4"/>
      <c r="F689" s="4"/>
    </row>
    <row r="690" spans="1:6" ht="15.75" x14ac:dyDescent="0.3">
      <c r="A690" s="4"/>
      <c r="B690" s="4"/>
      <c r="C690" s="4"/>
      <c r="D690" s="4"/>
      <c r="E690" s="4"/>
      <c r="F690" s="4"/>
    </row>
    <row r="691" spans="1:6" ht="15.75" x14ac:dyDescent="0.3">
      <c r="A691" s="4"/>
      <c r="B691" s="4"/>
      <c r="C691" s="4"/>
      <c r="D691" s="4"/>
      <c r="E691" s="4"/>
      <c r="F691" s="4"/>
    </row>
    <row r="692" spans="1:6" ht="15.75" x14ac:dyDescent="0.3">
      <c r="A692" s="4"/>
      <c r="B692" s="4"/>
      <c r="C692" s="4"/>
      <c r="D692" s="4"/>
      <c r="E692" s="4"/>
      <c r="F692" s="4"/>
    </row>
    <row r="693" spans="1:6" ht="15.75" x14ac:dyDescent="0.3">
      <c r="A693" s="4"/>
      <c r="B693" s="4"/>
      <c r="C693" s="4"/>
      <c r="D693" s="4"/>
      <c r="E693" s="4"/>
      <c r="F693" s="4"/>
    </row>
    <row r="694" spans="1:6" ht="15.75" x14ac:dyDescent="0.3">
      <c r="A694" s="4"/>
      <c r="B694" s="4"/>
      <c r="C694" s="4"/>
      <c r="D694" s="4"/>
      <c r="E694" s="4"/>
      <c r="F694" s="4"/>
    </row>
    <row r="695" spans="1:6" ht="15.75" x14ac:dyDescent="0.3">
      <c r="A695" s="4"/>
      <c r="B695" s="4"/>
      <c r="C695" s="4"/>
      <c r="D695" s="4"/>
      <c r="E695" s="4"/>
      <c r="F695" s="4"/>
    </row>
    <row r="696" spans="1:6" ht="15.75" x14ac:dyDescent="0.3">
      <c r="A696" s="4"/>
      <c r="B696" s="4"/>
      <c r="C696" s="4"/>
      <c r="D696" s="4"/>
      <c r="E696" s="4"/>
      <c r="F696" s="4"/>
    </row>
    <row r="697" spans="1:6" ht="15.75" x14ac:dyDescent="0.3">
      <c r="A697" s="4"/>
      <c r="B697" s="4"/>
      <c r="C697" s="4"/>
      <c r="D697" s="4"/>
      <c r="E697" s="4"/>
      <c r="F697" s="4"/>
    </row>
    <row r="698" spans="1:6" ht="15.75" x14ac:dyDescent="0.3">
      <c r="A698" s="4"/>
      <c r="B698" s="4"/>
      <c r="C698" s="4"/>
      <c r="D698" s="4"/>
      <c r="E698" s="4"/>
      <c r="F698" s="4"/>
    </row>
    <row r="699" spans="1:6" ht="15.75" x14ac:dyDescent="0.3">
      <c r="A699" s="4"/>
      <c r="B699" s="4"/>
      <c r="C699" s="4"/>
      <c r="D699" s="4"/>
      <c r="E699" s="4"/>
      <c r="F699" s="4"/>
    </row>
    <row r="700" spans="1:6" ht="15.75" x14ac:dyDescent="0.3">
      <c r="A700" s="4"/>
      <c r="B700" s="4"/>
      <c r="C700" s="4"/>
      <c r="D700" s="4"/>
      <c r="E700" s="4"/>
      <c r="F700" s="4"/>
    </row>
    <row r="701" spans="1:6" ht="15.75" x14ac:dyDescent="0.3">
      <c r="A701" s="4"/>
      <c r="B701" s="4"/>
      <c r="C701" s="4"/>
      <c r="D701" s="4"/>
      <c r="E701" s="4"/>
      <c r="F701" s="4"/>
    </row>
    <row r="702" spans="1:6" ht="15.75" x14ac:dyDescent="0.3">
      <c r="A702" s="4"/>
      <c r="B702" s="4"/>
      <c r="C702" s="4"/>
      <c r="D702" s="4"/>
      <c r="E702" s="4"/>
      <c r="F702" s="4"/>
    </row>
    <row r="703" spans="1:6" ht="15.75" x14ac:dyDescent="0.3">
      <c r="A703" s="4"/>
      <c r="B703" s="4"/>
      <c r="C703" s="4"/>
      <c r="D703" s="4"/>
      <c r="E703" s="4"/>
      <c r="F703" s="4"/>
    </row>
    <row r="704" spans="1:6" ht="15.75" x14ac:dyDescent="0.3">
      <c r="A704" s="4"/>
      <c r="B704" s="4"/>
      <c r="C704" s="4"/>
      <c r="D704" s="4"/>
      <c r="E704" s="4"/>
      <c r="F704" s="4"/>
    </row>
    <row r="705" spans="1:6" ht="15.75" x14ac:dyDescent="0.3">
      <c r="A705" s="4"/>
      <c r="B705" s="4"/>
      <c r="C705" s="4"/>
      <c r="D705" s="4"/>
      <c r="E705" s="4"/>
      <c r="F705" s="4"/>
    </row>
    <row r="706" spans="1:6" ht="15.75" x14ac:dyDescent="0.3">
      <c r="A706" s="4"/>
      <c r="B706" s="4"/>
      <c r="C706" s="4"/>
      <c r="D706" s="4"/>
      <c r="E706" s="4"/>
      <c r="F706" s="4"/>
    </row>
    <row r="707" spans="1:6" ht="15.75" x14ac:dyDescent="0.3">
      <c r="A707" s="4"/>
      <c r="B707" s="4"/>
      <c r="C707" s="4"/>
      <c r="D707" s="4"/>
      <c r="E707" s="4"/>
      <c r="F707" s="4"/>
    </row>
    <row r="708" spans="1:6" ht="15.75" x14ac:dyDescent="0.3">
      <c r="A708" s="4"/>
      <c r="B708" s="4"/>
      <c r="C708" s="4"/>
      <c r="D708" s="4"/>
      <c r="E708" s="4"/>
      <c r="F708" s="4"/>
    </row>
    <row r="709" spans="1:6" ht="15.75" x14ac:dyDescent="0.3">
      <c r="A709" s="4"/>
      <c r="B709" s="4"/>
      <c r="C709" s="4"/>
      <c r="D709" s="4"/>
      <c r="E709" s="4"/>
      <c r="F709" s="4"/>
    </row>
    <row r="710" spans="1:6" ht="15.75" x14ac:dyDescent="0.3">
      <c r="A710" s="4"/>
      <c r="B710" s="4"/>
      <c r="C710" s="4"/>
      <c r="D710" s="4"/>
      <c r="E710" s="4"/>
      <c r="F710" s="4"/>
    </row>
    <row r="711" spans="1:6" ht="15.75" x14ac:dyDescent="0.3">
      <c r="A711" s="4"/>
      <c r="B711" s="4"/>
      <c r="C711" s="4"/>
      <c r="D711" s="4"/>
      <c r="E711" s="4"/>
      <c r="F711" s="4"/>
    </row>
    <row r="712" spans="1:6" ht="15.75" x14ac:dyDescent="0.3">
      <c r="A712" s="4"/>
      <c r="B712" s="4"/>
      <c r="C712" s="4"/>
      <c r="D712" s="4"/>
      <c r="E712" s="4"/>
      <c r="F712" s="4"/>
    </row>
    <row r="713" spans="1:6" ht="15.75" x14ac:dyDescent="0.3">
      <c r="A713" s="4"/>
      <c r="B713" s="4"/>
      <c r="C713" s="4"/>
      <c r="D713" s="4"/>
      <c r="E713" s="4"/>
      <c r="F713" s="4"/>
    </row>
    <row r="714" spans="1:6" ht="15.75" x14ac:dyDescent="0.3">
      <c r="A714" s="4"/>
      <c r="B714" s="4"/>
      <c r="C714" s="4"/>
      <c r="D714" s="4"/>
      <c r="E714" s="4"/>
      <c r="F714" s="4"/>
    </row>
    <row r="715" spans="1:6" ht="15.75" x14ac:dyDescent="0.3">
      <c r="A715" s="4"/>
      <c r="B715" s="4"/>
      <c r="C715" s="4"/>
      <c r="D715" s="4"/>
      <c r="E715" s="4"/>
      <c r="F715" s="4"/>
    </row>
    <row r="716" spans="1:6" ht="15.75" x14ac:dyDescent="0.3">
      <c r="A716" s="4"/>
      <c r="B716" s="4"/>
      <c r="C716" s="4"/>
      <c r="D716" s="4"/>
      <c r="E716" s="4"/>
      <c r="F716" s="4"/>
    </row>
    <row r="717" spans="1:6" ht="15.75" x14ac:dyDescent="0.3">
      <c r="A717" s="4"/>
      <c r="B717" s="4"/>
      <c r="C717" s="4"/>
      <c r="D717" s="4"/>
      <c r="E717" s="4"/>
      <c r="F717" s="4"/>
    </row>
    <row r="718" spans="1:6" ht="15.75" x14ac:dyDescent="0.3">
      <c r="A718" s="4"/>
      <c r="B718" s="4"/>
      <c r="C718" s="4"/>
      <c r="D718" s="4"/>
      <c r="E718" s="4"/>
      <c r="F718" s="4"/>
    </row>
    <row r="719" spans="1:6" ht="15.75" x14ac:dyDescent="0.3">
      <c r="A719" s="4"/>
      <c r="B719" s="4"/>
      <c r="C719" s="4"/>
      <c r="D719" s="4"/>
      <c r="E719" s="4"/>
      <c r="F719" s="4"/>
    </row>
    <row r="720" spans="1:6" ht="15.75" x14ac:dyDescent="0.3">
      <c r="A720" s="4"/>
      <c r="B720" s="4"/>
      <c r="C720" s="4"/>
      <c r="D720" s="4"/>
      <c r="E720" s="4"/>
      <c r="F720" s="4"/>
    </row>
    <row r="721" spans="1:6" ht="15.75" x14ac:dyDescent="0.3">
      <c r="A721" s="4"/>
      <c r="B721" s="4"/>
      <c r="C721" s="4"/>
      <c r="D721" s="4"/>
      <c r="E721" s="4"/>
      <c r="F721" s="4"/>
    </row>
    <row r="722" spans="1:6" ht="15.75" x14ac:dyDescent="0.3">
      <c r="A722" s="4"/>
      <c r="B722" s="4"/>
      <c r="C722" s="4"/>
      <c r="D722" s="4"/>
      <c r="E722" s="4"/>
      <c r="F722" s="4"/>
    </row>
    <row r="723" spans="1:6" ht="15.75" x14ac:dyDescent="0.3">
      <c r="A723" s="4"/>
      <c r="B723" s="4"/>
      <c r="C723" s="4"/>
      <c r="D723" s="4"/>
      <c r="E723" s="4"/>
      <c r="F723" s="4"/>
    </row>
    <row r="724" spans="1:6" ht="15.75" x14ac:dyDescent="0.3">
      <c r="A724" s="4"/>
      <c r="B724" s="4"/>
      <c r="C724" s="4"/>
      <c r="D724" s="4"/>
      <c r="E724" s="4"/>
      <c r="F724" s="4"/>
    </row>
    <row r="725" spans="1:6" ht="15.75" x14ac:dyDescent="0.3">
      <c r="A725" s="4"/>
      <c r="B725" s="4"/>
      <c r="C725" s="4"/>
      <c r="D725" s="4"/>
      <c r="E725" s="4"/>
      <c r="F725" s="4"/>
    </row>
    <row r="726" spans="1:6" ht="15.75" x14ac:dyDescent="0.3">
      <c r="A726" s="4"/>
      <c r="B726" s="4"/>
      <c r="C726" s="4"/>
      <c r="D726" s="4"/>
      <c r="E726" s="4"/>
      <c r="F726" s="4"/>
    </row>
    <row r="727" spans="1:6" ht="15.75" x14ac:dyDescent="0.3">
      <c r="A727" s="4"/>
      <c r="B727" s="4"/>
      <c r="C727" s="4"/>
      <c r="D727" s="4"/>
      <c r="E727" s="4"/>
      <c r="F727" s="4"/>
    </row>
    <row r="728" spans="1:6" ht="15.75" x14ac:dyDescent="0.3">
      <c r="A728" s="4"/>
      <c r="B728" s="4"/>
      <c r="C728" s="4"/>
      <c r="D728" s="4"/>
      <c r="E728" s="4"/>
      <c r="F728" s="4"/>
    </row>
    <row r="729" spans="1:6" ht="15.75" x14ac:dyDescent="0.3">
      <c r="A729" s="4"/>
      <c r="B729" s="4"/>
      <c r="C729" s="4"/>
      <c r="D729" s="4"/>
      <c r="E729" s="4"/>
      <c r="F729" s="4"/>
    </row>
    <row r="730" spans="1:6" ht="15.75" x14ac:dyDescent="0.3">
      <c r="A730" s="4"/>
      <c r="B730" s="4"/>
      <c r="C730" s="4"/>
      <c r="D730" s="4"/>
      <c r="E730" s="4"/>
      <c r="F730" s="4"/>
    </row>
    <row r="731" spans="1:6" ht="15.75" x14ac:dyDescent="0.3">
      <c r="A731" s="4"/>
      <c r="B731" s="4"/>
      <c r="C731" s="4"/>
      <c r="D731" s="4"/>
      <c r="E731" s="4"/>
      <c r="F731" s="4"/>
    </row>
    <row r="732" spans="1:6" ht="15.75" x14ac:dyDescent="0.3">
      <c r="A732" s="4"/>
      <c r="B732" s="4"/>
      <c r="C732" s="4"/>
      <c r="D732" s="4"/>
      <c r="E732" s="4"/>
      <c r="F732" s="4"/>
    </row>
    <row r="733" spans="1:6" ht="15.75" x14ac:dyDescent="0.3">
      <c r="A733" s="4"/>
      <c r="B733" s="4"/>
      <c r="C733" s="4"/>
      <c r="D733" s="4"/>
      <c r="E733" s="4"/>
      <c r="F733" s="4"/>
    </row>
    <row r="734" spans="1:6" ht="15.75" x14ac:dyDescent="0.3">
      <c r="A734" s="4"/>
      <c r="B734" s="4"/>
      <c r="C734" s="4"/>
      <c r="D734" s="4"/>
      <c r="E734" s="4"/>
      <c r="F734" s="4"/>
    </row>
    <row r="735" spans="1:6" ht="15.75" x14ac:dyDescent="0.3">
      <c r="A735" s="4"/>
      <c r="B735" s="4"/>
      <c r="C735" s="4"/>
      <c r="D735" s="4"/>
      <c r="E735" s="4"/>
      <c r="F735" s="4"/>
    </row>
    <row r="736" spans="1:6" ht="15.75" x14ac:dyDescent="0.3">
      <c r="A736" s="4"/>
      <c r="B736" s="4"/>
      <c r="C736" s="4"/>
      <c r="D736" s="4"/>
      <c r="E736" s="4"/>
      <c r="F736" s="4"/>
    </row>
    <row r="737" spans="1:6" ht="15.75" x14ac:dyDescent="0.3">
      <c r="A737" s="4"/>
      <c r="B737" s="4"/>
      <c r="C737" s="4"/>
      <c r="D737" s="4"/>
      <c r="E737" s="4"/>
      <c r="F737" s="4"/>
    </row>
    <row r="738" spans="1:6" ht="15.75" x14ac:dyDescent="0.3">
      <c r="A738" s="4"/>
      <c r="B738" s="4"/>
      <c r="C738" s="4"/>
      <c r="D738" s="4"/>
      <c r="E738" s="4"/>
      <c r="F738" s="4"/>
    </row>
    <row r="739" spans="1:6" ht="15.75" x14ac:dyDescent="0.3">
      <c r="A739" s="4"/>
      <c r="B739" s="4"/>
      <c r="C739" s="4"/>
      <c r="D739" s="4"/>
      <c r="E739" s="4"/>
      <c r="F739" s="4"/>
    </row>
    <row r="740" spans="1:6" ht="15.75" x14ac:dyDescent="0.3">
      <c r="A740" s="4"/>
      <c r="B740" s="4"/>
      <c r="C740" s="4"/>
      <c r="D740" s="4"/>
      <c r="E740" s="4"/>
      <c r="F740" s="4"/>
    </row>
    <row r="741" spans="1:6" ht="15.75" x14ac:dyDescent="0.3">
      <c r="A741" s="4"/>
      <c r="B741" s="4"/>
      <c r="C741" s="4"/>
      <c r="D741" s="4"/>
      <c r="E741" s="4"/>
      <c r="F741" s="4"/>
    </row>
    <row r="742" spans="1:6" ht="15.75" x14ac:dyDescent="0.3">
      <c r="A742" s="4"/>
      <c r="B742" s="4"/>
      <c r="C742" s="4"/>
      <c r="D742" s="4"/>
      <c r="E742" s="4"/>
      <c r="F742" s="4"/>
    </row>
    <row r="743" spans="1:6" ht="15.75" x14ac:dyDescent="0.3">
      <c r="A743" s="4"/>
      <c r="B743" s="4"/>
      <c r="C743" s="4"/>
      <c r="D743" s="4"/>
      <c r="E743" s="4"/>
      <c r="F743" s="4"/>
    </row>
    <row r="744" spans="1:6" ht="15.75" x14ac:dyDescent="0.3">
      <c r="A744" s="4"/>
      <c r="B744" s="4"/>
      <c r="C744" s="4"/>
      <c r="D744" s="4"/>
      <c r="E744" s="4"/>
      <c r="F744" s="4"/>
    </row>
    <row r="745" spans="1:6" ht="15.75" x14ac:dyDescent="0.3">
      <c r="A745" s="4"/>
      <c r="B745" s="4"/>
      <c r="C745" s="4"/>
      <c r="D745" s="4"/>
      <c r="E745" s="4"/>
      <c r="F745" s="4"/>
    </row>
    <row r="746" spans="1:6" ht="15.75" x14ac:dyDescent="0.3">
      <c r="A746" s="4"/>
      <c r="B746" s="4"/>
      <c r="C746" s="4"/>
      <c r="D746" s="4"/>
      <c r="E746" s="4"/>
      <c r="F746" s="4"/>
    </row>
    <row r="747" spans="1:6" ht="15.75" x14ac:dyDescent="0.3">
      <c r="A747" s="4"/>
      <c r="B747" s="4"/>
      <c r="C747" s="4"/>
      <c r="D747" s="4"/>
      <c r="E747" s="4"/>
      <c r="F747" s="4"/>
    </row>
    <row r="748" spans="1:6" ht="15.75" x14ac:dyDescent="0.3">
      <c r="A748" s="4"/>
      <c r="B748" s="4"/>
      <c r="C748" s="4"/>
      <c r="D748" s="4"/>
      <c r="E748" s="4"/>
      <c r="F748" s="4"/>
    </row>
    <row r="749" spans="1:6" ht="15.75" x14ac:dyDescent="0.3">
      <c r="A749" s="4"/>
      <c r="B749" s="4"/>
      <c r="C749" s="4"/>
      <c r="D749" s="4"/>
      <c r="E749" s="4"/>
      <c r="F749" s="4"/>
    </row>
    <row r="750" spans="1:6" ht="15.75" x14ac:dyDescent="0.3">
      <c r="A750" s="4"/>
      <c r="B750" s="4"/>
      <c r="C750" s="4"/>
      <c r="D750" s="4"/>
      <c r="E750" s="4"/>
      <c r="F750" s="4"/>
    </row>
    <row r="751" spans="1:6" ht="15.75" x14ac:dyDescent="0.3">
      <c r="A751" s="4"/>
      <c r="B751" s="4"/>
      <c r="C751" s="4"/>
      <c r="D751" s="4"/>
      <c r="E751" s="4"/>
      <c r="F751" s="4"/>
    </row>
    <row r="752" spans="1:6" ht="15.75" x14ac:dyDescent="0.3">
      <c r="A752" s="4"/>
      <c r="B752" s="4"/>
      <c r="C752" s="4"/>
      <c r="D752" s="4"/>
      <c r="E752" s="4"/>
      <c r="F752" s="4"/>
    </row>
    <row r="753" spans="1:6" ht="15.75" x14ac:dyDescent="0.3">
      <c r="A753" s="4"/>
      <c r="B753" s="4"/>
      <c r="C753" s="4"/>
      <c r="D753" s="4"/>
      <c r="E753" s="4"/>
      <c r="F753" s="4"/>
    </row>
    <row r="754" spans="1:6" ht="15.75" x14ac:dyDescent="0.3">
      <c r="A754" s="4"/>
      <c r="B754" s="4"/>
      <c r="C754" s="4"/>
      <c r="D754" s="4"/>
      <c r="E754" s="4"/>
      <c r="F754" s="4"/>
    </row>
    <row r="755" spans="1:6" ht="15.75" x14ac:dyDescent="0.3">
      <c r="A755" s="4"/>
      <c r="B755" s="4"/>
      <c r="C755" s="4"/>
      <c r="D755" s="4"/>
      <c r="E755" s="4"/>
      <c r="F755" s="4"/>
    </row>
    <row r="756" spans="1:6" ht="15.75" x14ac:dyDescent="0.3">
      <c r="A756" s="4"/>
      <c r="B756" s="4"/>
      <c r="C756" s="4"/>
      <c r="D756" s="4"/>
      <c r="E756" s="4"/>
      <c r="F756" s="4"/>
    </row>
    <row r="757" spans="1:6" ht="15.75" x14ac:dyDescent="0.3">
      <c r="A757" s="4"/>
      <c r="B757" s="4"/>
      <c r="C757" s="4"/>
      <c r="D757" s="4"/>
      <c r="E757" s="4"/>
      <c r="F757" s="4"/>
    </row>
    <row r="758" spans="1:6" ht="15.75" x14ac:dyDescent="0.3">
      <c r="A758" s="4"/>
      <c r="B758" s="4"/>
      <c r="C758" s="4"/>
      <c r="D758" s="4"/>
      <c r="E758" s="4"/>
      <c r="F758" s="4"/>
    </row>
    <row r="759" spans="1:6" ht="15.75" x14ac:dyDescent="0.3">
      <c r="A759" s="4"/>
      <c r="B759" s="4"/>
      <c r="C759" s="4"/>
      <c r="D759" s="4"/>
      <c r="E759" s="4"/>
      <c r="F759" s="4"/>
    </row>
    <row r="760" spans="1:6" ht="15.75" x14ac:dyDescent="0.3">
      <c r="A760" s="4"/>
      <c r="B760" s="4"/>
      <c r="C760" s="4"/>
      <c r="D760" s="4"/>
      <c r="E760" s="4"/>
      <c r="F760" s="4"/>
    </row>
    <row r="761" spans="1:6" ht="15.75" x14ac:dyDescent="0.3">
      <c r="A761" s="4"/>
      <c r="B761" s="4"/>
      <c r="C761" s="4"/>
      <c r="D761" s="4"/>
      <c r="E761" s="4"/>
      <c r="F761" s="4"/>
    </row>
    <row r="762" spans="1:6" ht="15.75" x14ac:dyDescent="0.3">
      <c r="A762" s="4"/>
      <c r="B762" s="4"/>
      <c r="C762" s="4"/>
      <c r="D762" s="4"/>
      <c r="E762" s="4"/>
      <c r="F762" s="4"/>
    </row>
    <row r="763" spans="1:6" ht="15.75" x14ac:dyDescent="0.3">
      <c r="A763" s="4"/>
      <c r="B763" s="4"/>
      <c r="C763" s="4"/>
      <c r="D763" s="4"/>
      <c r="E763" s="4"/>
      <c r="F763" s="4"/>
    </row>
    <row r="764" spans="1:6" ht="15.75" x14ac:dyDescent="0.3">
      <c r="A764" s="4"/>
      <c r="B764" s="4"/>
      <c r="C764" s="4"/>
      <c r="D764" s="4"/>
      <c r="E764" s="4"/>
      <c r="F764" s="4"/>
    </row>
    <row r="765" spans="1:6" ht="15.75" x14ac:dyDescent="0.3">
      <c r="A765" s="4"/>
      <c r="B765" s="4"/>
      <c r="C765" s="4"/>
      <c r="D765" s="4"/>
      <c r="E765" s="4"/>
      <c r="F765" s="4"/>
    </row>
    <row r="766" spans="1:6" ht="15.75" x14ac:dyDescent="0.3">
      <c r="A766" s="4"/>
      <c r="B766" s="4"/>
      <c r="C766" s="4"/>
      <c r="D766" s="4"/>
      <c r="E766" s="4"/>
      <c r="F766" s="4"/>
    </row>
    <row r="767" spans="1:6" ht="15.75" x14ac:dyDescent="0.3">
      <c r="A767" s="4"/>
      <c r="B767" s="4"/>
      <c r="C767" s="4"/>
      <c r="D767" s="4"/>
      <c r="E767" s="4"/>
      <c r="F767" s="4"/>
    </row>
    <row r="768" spans="1:6" ht="15.75" x14ac:dyDescent="0.3">
      <c r="A768" s="4"/>
      <c r="B768" s="4"/>
      <c r="C768" s="4"/>
      <c r="D768" s="4"/>
      <c r="E768" s="4"/>
      <c r="F768" s="4"/>
    </row>
    <row r="769" spans="1:6" ht="15.75" x14ac:dyDescent="0.3">
      <c r="A769" s="4"/>
      <c r="B769" s="4"/>
      <c r="C769" s="4"/>
      <c r="D769" s="4"/>
      <c r="E769" s="4"/>
      <c r="F769" s="4"/>
    </row>
    <row r="770" spans="1:6" ht="15.75" x14ac:dyDescent="0.3">
      <c r="A770" s="4"/>
      <c r="B770" s="4"/>
      <c r="C770" s="4"/>
      <c r="D770" s="4"/>
      <c r="E770" s="4"/>
      <c r="F770" s="4"/>
    </row>
    <row r="771" spans="1:6" ht="15.75" x14ac:dyDescent="0.3">
      <c r="A771" s="4"/>
      <c r="B771" s="4"/>
      <c r="C771" s="4"/>
      <c r="D771" s="4"/>
      <c r="E771" s="4"/>
      <c r="F771" s="4"/>
    </row>
    <row r="772" spans="1:6" ht="15.75" x14ac:dyDescent="0.3">
      <c r="A772" s="4"/>
      <c r="B772" s="4"/>
      <c r="C772" s="4"/>
      <c r="D772" s="4"/>
      <c r="E772" s="4"/>
      <c r="F772" s="4"/>
    </row>
    <row r="773" spans="1:6" ht="15.75" x14ac:dyDescent="0.3">
      <c r="A773" s="4"/>
      <c r="B773" s="4"/>
      <c r="C773" s="4"/>
      <c r="D773" s="4"/>
      <c r="E773" s="4"/>
      <c r="F773" s="4"/>
    </row>
    <row r="774" spans="1:6" ht="15.75" x14ac:dyDescent="0.3">
      <c r="A774" s="4"/>
      <c r="B774" s="4"/>
      <c r="C774" s="4"/>
      <c r="D774" s="4"/>
      <c r="E774" s="4"/>
      <c r="F774" s="4"/>
    </row>
    <row r="775" spans="1:6" ht="15.75" x14ac:dyDescent="0.3">
      <c r="A775" s="4"/>
      <c r="B775" s="4"/>
      <c r="C775" s="4"/>
      <c r="D775" s="4"/>
      <c r="E775" s="4"/>
      <c r="F775" s="4"/>
    </row>
    <row r="776" spans="1:6" ht="15.75" x14ac:dyDescent="0.3">
      <c r="A776" s="4"/>
      <c r="B776" s="4"/>
      <c r="C776" s="4"/>
      <c r="D776" s="4"/>
      <c r="E776" s="4"/>
      <c r="F776" s="4"/>
    </row>
    <row r="777" spans="1:6" ht="15.75" x14ac:dyDescent="0.3">
      <c r="A777" s="4"/>
      <c r="B777" s="4"/>
      <c r="C777" s="4"/>
      <c r="D777" s="4"/>
      <c r="E777" s="4"/>
      <c r="F777" s="4"/>
    </row>
    <row r="778" spans="1:6" ht="15.75" x14ac:dyDescent="0.3">
      <c r="A778" s="4"/>
      <c r="B778" s="4"/>
      <c r="C778" s="4"/>
      <c r="D778" s="4"/>
      <c r="E778" s="4"/>
      <c r="F778" s="4"/>
    </row>
    <row r="779" spans="1:6" ht="15.75" x14ac:dyDescent="0.3">
      <c r="A779" s="4"/>
      <c r="B779" s="4"/>
      <c r="C779" s="4"/>
      <c r="D779" s="4"/>
      <c r="E779" s="4"/>
      <c r="F779" s="4"/>
    </row>
    <row r="780" spans="1:6" ht="15.75" x14ac:dyDescent="0.3">
      <c r="A780" s="4"/>
      <c r="B780" s="4"/>
      <c r="C780" s="4"/>
      <c r="D780" s="4"/>
      <c r="E780" s="4"/>
      <c r="F780" s="4"/>
    </row>
    <row r="781" spans="1:6" ht="15.75" x14ac:dyDescent="0.3">
      <c r="A781" s="4"/>
      <c r="B781" s="4"/>
      <c r="C781" s="4"/>
      <c r="D781" s="4"/>
      <c r="E781" s="4"/>
      <c r="F781" s="4"/>
    </row>
    <row r="782" spans="1:6" ht="15.75" x14ac:dyDescent="0.3">
      <c r="A782" s="4"/>
      <c r="B782" s="4"/>
      <c r="C782" s="4"/>
      <c r="D782" s="4"/>
      <c r="E782" s="4"/>
      <c r="F782" s="4"/>
    </row>
    <row r="783" spans="1:6" ht="15.75" x14ac:dyDescent="0.3">
      <c r="A783" s="4"/>
      <c r="B783" s="4"/>
      <c r="C783" s="4"/>
      <c r="D783" s="4"/>
      <c r="E783" s="4"/>
      <c r="F783" s="4"/>
    </row>
    <row r="784" spans="1:6" ht="15.75" x14ac:dyDescent="0.3">
      <c r="A784" s="4"/>
      <c r="B784" s="4"/>
      <c r="C784" s="4"/>
      <c r="D784" s="4"/>
      <c r="E784" s="4"/>
      <c r="F784" s="4"/>
    </row>
    <row r="785" spans="1:6" ht="15.75" x14ac:dyDescent="0.3">
      <c r="A785" s="4"/>
      <c r="B785" s="4"/>
      <c r="C785" s="4"/>
      <c r="D785" s="4"/>
      <c r="E785" s="4"/>
      <c r="F785" s="4"/>
    </row>
    <row r="786" spans="1:6" ht="15.75" x14ac:dyDescent="0.3">
      <c r="A786" s="4"/>
      <c r="B786" s="4"/>
      <c r="C786" s="4"/>
      <c r="D786" s="4"/>
      <c r="E786" s="4"/>
      <c r="F786" s="4"/>
    </row>
    <row r="787" spans="1:6" ht="15.75" x14ac:dyDescent="0.3">
      <c r="A787" s="4"/>
      <c r="B787" s="4"/>
      <c r="C787" s="4"/>
      <c r="D787" s="4"/>
      <c r="E787" s="4"/>
      <c r="F787" s="4"/>
    </row>
    <row r="788" spans="1:6" ht="15.75" x14ac:dyDescent="0.3">
      <c r="A788" s="4"/>
      <c r="B788" s="4"/>
      <c r="C788" s="4"/>
      <c r="D788" s="4"/>
      <c r="E788" s="4"/>
      <c r="F788" s="4"/>
    </row>
    <row r="789" spans="1:6" ht="15.75" x14ac:dyDescent="0.3">
      <c r="A789" s="4"/>
      <c r="B789" s="4"/>
      <c r="C789" s="4"/>
      <c r="D789" s="4"/>
      <c r="E789" s="4"/>
      <c r="F789" s="4"/>
    </row>
    <row r="790" spans="1:6" ht="15.75" x14ac:dyDescent="0.3">
      <c r="A790" s="4"/>
      <c r="B790" s="4"/>
      <c r="C790" s="4"/>
      <c r="D790" s="4"/>
      <c r="E790" s="4"/>
      <c r="F790" s="4"/>
    </row>
    <row r="791" spans="1:6" ht="15.75" x14ac:dyDescent="0.3">
      <c r="A791" s="4"/>
      <c r="B791" s="4"/>
      <c r="C791" s="4"/>
      <c r="D791" s="4"/>
      <c r="E791" s="4"/>
      <c r="F791" s="4"/>
    </row>
    <row r="792" spans="1:6" ht="15.75" x14ac:dyDescent="0.3">
      <c r="A792" s="4"/>
      <c r="B792" s="4"/>
      <c r="C792" s="4"/>
      <c r="D792" s="4"/>
      <c r="E792" s="4"/>
      <c r="F792" s="4"/>
    </row>
    <row r="793" spans="1:6" ht="15.75" x14ac:dyDescent="0.3">
      <c r="A793" s="4"/>
      <c r="B793" s="4"/>
      <c r="C793" s="4"/>
      <c r="D793" s="4"/>
      <c r="E793" s="4"/>
      <c r="F793" s="4"/>
    </row>
    <row r="794" spans="1:6" ht="15.75" x14ac:dyDescent="0.3">
      <c r="A794" s="4"/>
      <c r="B794" s="4"/>
      <c r="C794" s="4"/>
      <c r="D794" s="4"/>
      <c r="E794" s="4"/>
      <c r="F794" s="4"/>
    </row>
    <row r="795" spans="1:6" ht="15.75" x14ac:dyDescent="0.3">
      <c r="A795" s="4"/>
      <c r="B795" s="4"/>
      <c r="C795" s="4"/>
      <c r="D795" s="4"/>
      <c r="E795" s="4"/>
      <c r="F795" s="4"/>
    </row>
    <row r="796" spans="1:6" ht="15.75" x14ac:dyDescent="0.3">
      <c r="A796" s="4"/>
      <c r="B796" s="4"/>
      <c r="C796" s="4"/>
      <c r="D796" s="4"/>
      <c r="E796" s="4"/>
      <c r="F796" s="4"/>
    </row>
    <row r="797" spans="1:6" ht="15.75" x14ac:dyDescent="0.3">
      <c r="A797" s="4"/>
      <c r="B797" s="4"/>
      <c r="C797" s="4"/>
      <c r="D797" s="4"/>
      <c r="E797" s="4"/>
      <c r="F797" s="4"/>
    </row>
    <row r="798" spans="1:6" ht="15.75" x14ac:dyDescent="0.3">
      <c r="A798" s="4"/>
      <c r="B798" s="4"/>
      <c r="C798" s="4"/>
      <c r="D798" s="4"/>
      <c r="E798" s="4"/>
      <c r="F798" s="4"/>
    </row>
    <row r="799" spans="1:6" ht="15.75" x14ac:dyDescent="0.3">
      <c r="A799" s="4"/>
      <c r="B799" s="4"/>
      <c r="C799" s="4"/>
      <c r="D799" s="4"/>
      <c r="E799" s="4"/>
      <c r="F799" s="4"/>
    </row>
    <row r="800" spans="1:6" ht="15.75" x14ac:dyDescent="0.3">
      <c r="A800" s="4"/>
      <c r="B800" s="4"/>
      <c r="C800" s="4"/>
      <c r="D800" s="4"/>
      <c r="E800" s="4"/>
      <c r="F800" s="4"/>
    </row>
    <row r="801" spans="1:6" ht="15.75" x14ac:dyDescent="0.3">
      <c r="A801" s="4"/>
      <c r="B801" s="4"/>
      <c r="C801" s="4"/>
      <c r="D801" s="4"/>
      <c r="E801" s="4"/>
      <c r="F801" s="4"/>
    </row>
    <row r="802" spans="1:6" ht="15.75" x14ac:dyDescent="0.3">
      <c r="A802" s="4"/>
      <c r="B802" s="4"/>
      <c r="C802" s="4"/>
      <c r="D802" s="4"/>
      <c r="E802" s="4"/>
      <c r="F802" s="4"/>
    </row>
    <row r="803" spans="1:6" ht="15.75" x14ac:dyDescent="0.3">
      <c r="A803" s="4"/>
      <c r="B803" s="4"/>
      <c r="C803" s="4"/>
      <c r="D803" s="4"/>
      <c r="E803" s="4"/>
      <c r="F803" s="4"/>
    </row>
    <row r="804" spans="1:6" ht="15.75" x14ac:dyDescent="0.3">
      <c r="A804" s="4"/>
      <c r="B804" s="4"/>
      <c r="C804" s="4"/>
      <c r="D804" s="4"/>
      <c r="E804" s="4"/>
      <c r="F804" s="4"/>
    </row>
    <row r="805" spans="1:6" ht="15.75" x14ac:dyDescent="0.3">
      <c r="A805" s="4"/>
      <c r="B805" s="4"/>
      <c r="C805" s="4"/>
      <c r="D805" s="4"/>
      <c r="E805" s="4"/>
      <c r="F805" s="4"/>
    </row>
    <row r="806" spans="1:6" ht="15.75" x14ac:dyDescent="0.3">
      <c r="A806" s="4"/>
      <c r="B806" s="4"/>
      <c r="C806" s="4"/>
      <c r="D806" s="4"/>
      <c r="E806" s="4"/>
      <c r="F806" s="4"/>
    </row>
    <row r="807" spans="1:6" ht="15.75" x14ac:dyDescent="0.3">
      <c r="A807" s="4"/>
      <c r="B807" s="4"/>
      <c r="C807" s="4"/>
      <c r="D807" s="4"/>
      <c r="E807" s="4"/>
      <c r="F807" s="4"/>
    </row>
    <row r="808" spans="1:6" ht="15.75" x14ac:dyDescent="0.3">
      <c r="A808" s="4"/>
      <c r="B808" s="4"/>
      <c r="C808" s="4"/>
      <c r="D808" s="4"/>
      <c r="E808" s="4"/>
      <c r="F808" s="4"/>
    </row>
    <row r="809" spans="1:6" ht="15.75" x14ac:dyDescent="0.3">
      <c r="A809" s="4"/>
      <c r="B809" s="4"/>
      <c r="C809" s="4"/>
      <c r="D809" s="4"/>
      <c r="E809" s="4"/>
      <c r="F809" s="4"/>
    </row>
    <row r="810" spans="1:6" ht="15.75" x14ac:dyDescent="0.3">
      <c r="A810" s="4"/>
      <c r="B810" s="4"/>
      <c r="C810" s="4"/>
      <c r="D810" s="4"/>
      <c r="E810" s="4"/>
      <c r="F810" s="4"/>
    </row>
    <row r="811" spans="1:6" ht="15.75" x14ac:dyDescent="0.3">
      <c r="A811" s="4"/>
      <c r="B811" s="4"/>
      <c r="C811" s="4"/>
      <c r="D811" s="4"/>
      <c r="E811" s="4"/>
      <c r="F811" s="4"/>
    </row>
    <row r="812" spans="1:6" ht="15.75" x14ac:dyDescent="0.3">
      <c r="A812" s="4"/>
      <c r="B812" s="4"/>
      <c r="C812" s="4"/>
      <c r="D812" s="4"/>
      <c r="E812" s="4"/>
      <c r="F812" s="4"/>
    </row>
    <row r="813" spans="1:6" ht="15.75" x14ac:dyDescent="0.3">
      <c r="A813" s="4"/>
      <c r="B813" s="4"/>
      <c r="C813" s="4"/>
      <c r="D813" s="4"/>
      <c r="E813" s="4"/>
      <c r="F813" s="4"/>
    </row>
    <row r="814" spans="1:6" ht="15.75" x14ac:dyDescent="0.3">
      <c r="A814" s="4"/>
      <c r="B814" s="4"/>
      <c r="C814" s="4"/>
      <c r="D814" s="4"/>
      <c r="E814" s="4"/>
      <c r="F814" s="4"/>
    </row>
    <row r="815" spans="1:6" ht="15.75" x14ac:dyDescent="0.3">
      <c r="A815" s="4"/>
      <c r="B815" s="4"/>
      <c r="C815" s="4"/>
      <c r="D815" s="4"/>
      <c r="E815" s="4"/>
      <c r="F815" s="4"/>
    </row>
    <row r="816" spans="1:6" ht="15.75" x14ac:dyDescent="0.3">
      <c r="A816" s="4"/>
      <c r="B816" s="4"/>
      <c r="C816" s="4"/>
      <c r="D816" s="4"/>
      <c r="E816" s="4"/>
      <c r="F816" s="4"/>
    </row>
    <row r="817" spans="1:6" ht="15.75" x14ac:dyDescent="0.3">
      <c r="A817" s="4"/>
      <c r="B817" s="4"/>
      <c r="C817" s="4"/>
      <c r="D817" s="4"/>
      <c r="E817" s="4"/>
      <c r="F817" s="4"/>
    </row>
    <row r="818" spans="1:6" ht="15.75" x14ac:dyDescent="0.3">
      <c r="A818" s="4"/>
      <c r="B818" s="4"/>
      <c r="C818" s="4"/>
      <c r="D818" s="4"/>
      <c r="E818" s="4"/>
      <c r="F818" s="4"/>
    </row>
    <row r="819" spans="1:6" ht="15.75" x14ac:dyDescent="0.3">
      <c r="A819" s="4"/>
      <c r="B819" s="4"/>
      <c r="C819" s="4"/>
      <c r="D819" s="4"/>
      <c r="E819" s="4"/>
      <c r="F819" s="4"/>
    </row>
    <row r="820" spans="1:6" ht="15.75" x14ac:dyDescent="0.3">
      <c r="A820" s="4"/>
      <c r="B820" s="4"/>
      <c r="C820" s="4"/>
      <c r="D820" s="4"/>
      <c r="E820" s="4"/>
      <c r="F820" s="4"/>
    </row>
    <row r="821" spans="1:6" ht="15.75" x14ac:dyDescent="0.3">
      <c r="A821" s="4"/>
      <c r="B821" s="4"/>
      <c r="C821" s="4"/>
      <c r="D821" s="4"/>
      <c r="E821" s="4"/>
      <c r="F821" s="4"/>
    </row>
    <row r="822" spans="1:6" ht="15.75" x14ac:dyDescent="0.3">
      <c r="A822" s="4"/>
      <c r="B822" s="4"/>
      <c r="C822" s="4"/>
      <c r="D822" s="4"/>
      <c r="E822" s="4"/>
      <c r="F822" s="4"/>
    </row>
    <row r="823" spans="1:6" ht="15.75" x14ac:dyDescent="0.3">
      <c r="A823" s="4"/>
      <c r="B823" s="4"/>
      <c r="C823" s="4"/>
      <c r="D823" s="4"/>
      <c r="E823" s="4"/>
      <c r="F823" s="4"/>
    </row>
    <row r="824" spans="1:6" ht="15.75" x14ac:dyDescent="0.3">
      <c r="A824" s="4"/>
      <c r="B824" s="4"/>
      <c r="C824" s="4"/>
      <c r="D824" s="4"/>
      <c r="E824" s="4"/>
      <c r="F824" s="4"/>
    </row>
    <row r="825" spans="1:6" ht="15.75" x14ac:dyDescent="0.3">
      <c r="A825" s="4"/>
      <c r="B825" s="4"/>
      <c r="C825" s="4"/>
      <c r="D825" s="4"/>
      <c r="E825" s="4"/>
      <c r="F825" s="4"/>
    </row>
    <row r="826" spans="1:6" ht="15.75" x14ac:dyDescent="0.3">
      <c r="A826" s="4"/>
      <c r="B826" s="4"/>
      <c r="C826" s="4"/>
      <c r="D826" s="4"/>
      <c r="E826" s="4"/>
      <c r="F826" s="4"/>
    </row>
    <row r="827" spans="1:6" ht="15.75" x14ac:dyDescent="0.3">
      <c r="A827" s="4"/>
      <c r="B827" s="4"/>
      <c r="C827" s="4"/>
      <c r="D827" s="4"/>
      <c r="E827" s="4"/>
      <c r="F827" s="4"/>
    </row>
    <row r="828" spans="1:6" ht="15.75" x14ac:dyDescent="0.3">
      <c r="A828" s="4"/>
      <c r="B828" s="4"/>
      <c r="C828" s="4"/>
      <c r="D828" s="4"/>
      <c r="E828" s="4"/>
      <c r="F828" s="4"/>
    </row>
    <row r="829" spans="1:6" ht="15.75" x14ac:dyDescent="0.3">
      <c r="A829" s="4"/>
      <c r="B829" s="4"/>
      <c r="C829" s="4"/>
      <c r="D829" s="4"/>
      <c r="E829" s="4"/>
      <c r="F829" s="4"/>
    </row>
    <row r="830" spans="1:6" ht="15.75" x14ac:dyDescent="0.3">
      <c r="A830" s="4"/>
      <c r="B830" s="4"/>
      <c r="C830" s="4"/>
      <c r="D830" s="4"/>
      <c r="E830" s="4"/>
      <c r="F830" s="4"/>
    </row>
    <row r="831" spans="1:6" ht="15.75" x14ac:dyDescent="0.3">
      <c r="A831" s="4"/>
      <c r="B831" s="4"/>
      <c r="C831" s="4"/>
      <c r="D831" s="4"/>
      <c r="E831" s="4"/>
      <c r="F831" s="4"/>
    </row>
    <row r="832" spans="1:6" ht="15.75" x14ac:dyDescent="0.3">
      <c r="A832" s="4"/>
      <c r="B832" s="4"/>
      <c r="C832" s="4"/>
      <c r="D832" s="4"/>
      <c r="E832" s="4"/>
      <c r="F832" s="4"/>
    </row>
    <row r="833" spans="1:6" ht="15.75" x14ac:dyDescent="0.3">
      <c r="A833" s="4"/>
      <c r="B833" s="4"/>
      <c r="C833" s="4"/>
      <c r="D833" s="4"/>
      <c r="E833" s="4"/>
      <c r="F833" s="4"/>
    </row>
    <row r="834" spans="1:6" ht="15.75" x14ac:dyDescent="0.3">
      <c r="A834" s="4"/>
      <c r="B834" s="4"/>
      <c r="C834" s="4"/>
      <c r="D834" s="4"/>
      <c r="E834" s="4"/>
      <c r="F834" s="4"/>
    </row>
    <row r="835" spans="1:6" ht="15.75" x14ac:dyDescent="0.3">
      <c r="A835" s="4"/>
      <c r="B835" s="4"/>
      <c r="C835" s="4"/>
      <c r="D835" s="4"/>
      <c r="E835" s="4"/>
      <c r="F835" s="4"/>
    </row>
    <row r="836" spans="1:6" ht="15.75" x14ac:dyDescent="0.3">
      <c r="A836" s="4"/>
      <c r="B836" s="4"/>
      <c r="C836" s="4"/>
      <c r="D836" s="4"/>
      <c r="E836" s="4"/>
      <c r="F836" s="4"/>
    </row>
    <row r="837" spans="1:6" ht="15.75" x14ac:dyDescent="0.3">
      <c r="A837" s="4"/>
      <c r="B837" s="4"/>
      <c r="C837" s="4"/>
      <c r="D837" s="4"/>
      <c r="E837" s="4"/>
      <c r="F837" s="4"/>
    </row>
    <row r="838" spans="1:6" ht="15.75" x14ac:dyDescent="0.3">
      <c r="A838" s="4"/>
      <c r="B838" s="4"/>
      <c r="C838" s="4"/>
      <c r="D838" s="4"/>
      <c r="E838" s="4"/>
      <c r="F838" s="4"/>
    </row>
    <row r="839" spans="1:6" ht="15.75" x14ac:dyDescent="0.3">
      <c r="A839" s="4"/>
      <c r="B839" s="4"/>
      <c r="C839" s="4"/>
      <c r="D839" s="4"/>
      <c r="E839" s="4"/>
      <c r="F839" s="4"/>
    </row>
    <row r="840" spans="1:6" ht="15.75" x14ac:dyDescent="0.3">
      <c r="A840" s="4"/>
      <c r="B840" s="4"/>
      <c r="C840" s="4"/>
      <c r="D840" s="4"/>
      <c r="E840" s="4"/>
      <c r="F840" s="4"/>
    </row>
    <row r="841" spans="1:6" ht="15.75" x14ac:dyDescent="0.3">
      <c r="A841" s="4"/>
      <c r="B841" s="4"/>
      <c r="C841" s="4"/>
      <c r="D841" s="4"/>
      <c r="E841" s="4"/>
      <c r="F841" s="4"/>
    </row>
    <row r="842" spans="1:6" ht="15.75" x14ac:dyDescent="0.3">
      <c r="A842" s="4"/>
      <c r="B842" s="4"/>
      <c r="C842" s="4"/>
      <c r="D842" s="4"/>
      <c r="E842" s="4"/>
      <c r="F842" s="4"/>
    </row>
    <row r="843" spans="1:6" ht="15.75" x14ac:dyDescent="0.3">
      <c r="A843" s="4"/>
      <c r="B843" s="4"/>
      <c r="C843" s="4"/>
      <c r="D843" s="4"/>
      <c r="E843" s="4"/>
      <c r="F843" s="4"/>
    </row>
    <row r="844" spans="1:6" ht="15.75" x14ac:dyDescent="0.3">
      <c r="A844" s="4"/>
      <c r="B844" s="4"/>
      <c r="C844" s="4"/>
      <c r="D844" s="4"/>
      <c r="E844" s="4"/>
      <c r="F844" s="4"/>
    </row>
    <row r="845" spans="1:6" ht="15.75" x14ac:dyDescent="0.3">
      <c r="A845" s="4"/>
      <c r="B845" s="4"/>
      <c r="C845" s="4"/>
      <c r="D845" s="4"/>
      <c r="E845" s="4"/>
      <c r="F845" s="4"/>
    </row>
    <row r="846" spans="1:6" ht="15.75" x14ac:dyDescent="0.3">
      <c r="A846" s="4"/>
      <c r="B846" s="4"/>
      <c r="C846" s="4"/>
      <c r="D846" s="4"/>
      <c r="E846" s="4"/>
      <c r="F846" s="4"/>
    </row>
    <row r="847" spans="1:6" ht="15.75" x14ac:dyDescent="0.3">
      <c r="A847" s="4"/>
      <c r="B847" s="4"/>
      <c r="C847" s="4"/>
      <c r="D847" s="4"/>
      <c r="E847" s="4"/>
      <c r="F847" s="4"/>
    </row>
    <row r="848" spans="1:6" ht="15.75" x14ac:dyDescent="0.3">
      <c r="A848" s="4"/>
      <c r="B848" s="4"/>
      <c r="C848" s="4"/>
      <c r="D848" s="4"/>
      <c r="E848" s="4"/>
      <c r="F848" s="4"/>
    </row>
    <row r="849" spans="1:6" ht="15.75" x14ac:dyDescent="0.3">
      <c r="A849" s="4"/>
      <c r="B849" s="4"/>
      <c r="C849" s="4"/>
      <c r="D849" s="4"/>
      <c r="E849" s="4"/>
      <c r="F849" s="4"/>
    </row>
    <row r="850" spans="1:6" ht="15.75" x14ac:dyDescent="0.3">
      <c r="A850" s="4"/>
      <c r="B850" s="4"/>
      <c r="C850" s="4"/>
      <c r="D850" s="4"/>
      <c r="E850" s="4"/>
      <c r="F850" s="4"/>
    </row>
    <row r="851" spans="1:6" ht="15.75" x14ac:dyDescent="0.3">
      <c r="A851" s="4"/>
      <c r="B851" s="4"/>
      <c r="C851" s="4"/>
      <c r="D851" s="4"/>
      <c r="E851" s="4"/>
      <c r="F851" s="4"/>
    </row>
    <row r="852" spans="1:6" ht="15.75" x14ac:dyDescent="0.3">
      <c r="A852" s="4"/>
      <c r="B852" s="4"/>
      <c r="C852" s="4"/>
      <c r="D852" s="4"/>
      <c r="E852" s="4"/>
      <c r="F852" s="4"/>
    </row>
    <row r="853" spans="1:6" ht="15.75" x14ac:dyDescent="0.3">
      <c r="A853" s="4"/>
      <c r="B853" s="4"/>
      <c r="C853" s="4"/>
      <c r="D853" s="4"/>
      <c r="E853" s="4"/>
      <c r="F853" s="4"/>
    </row>
    <row r="854" spans="1:6" ht="15.75" x14ac:dyDescent="0.3">
      <c r="A854" s="4"/>
      <c r="B854" s="4"/>
      <c r="C854" s="4"/>
      <c r="D854" s="4"/>
      <c r="E854" s="4"/>
      <c r="F854" s="4"/>
    </row>
    <row r="855" spans="1:6" ht="15.75" x14ac:dyDescent="0.3">
      <c r="A855" s="4"/>
      <c r="B855" s="4"/>
      <c r="C855" s="4"/>
      <c r="D855" s="4"/>
      <c r="E855" s="4"/>
      <c r="F855" s="4"/>
    </row>
    <row r="856" spans="1:6" ht="15.75" x14ac:dyDescent="0.3">
      <c r="A856" s="4"/>
      <c r="B856" s="4"/>
      <c r="C856" s="4"/>
      <c r="D856" s="4"/>
      <c r="E856" s="4"/>
      <c r="F856" s="4"/>
    </row>
    <row r="857" spans="1:6" ht="15.75" x14ac:dyDescent="0.3">
      <c r="A857" s="4"/>
      <c r="B857" s="4"/>
      <c r="C857" s="4"/>
      <c r="D857" s="4"/>
      <c r="E857" s="4"/>
      <c r="F857" s="4"/>
    </row>
    <row r="858" spans="1:6" ht="15.75" x14ac:dyDescent="0.3">
      <c r="A858" s="4"/>
      <c r="B858" s="4"/>
      <c r="C858" s="4"/>
      <c r="D858" s="4"/>
      <c r="E858" s="4"/>
      <c r="F858" s="4"/>
    </row>
    <row r="859" spans="1:6" ht="15.75" x14ac:dyDescent="0.3">
      <c r="A859" s="4"/>
      <c r="B859" s="4"/>
      <c r="C859" s="4"/>
      <c r="D859" s="4"/>
      <c r="E859" s="4"/>
      <c r="F859" s="4"/>
    </row>
    <row r="860" spans="1:6" ht="15.75" x14ac:dyDescent="0.3">
      <c r="A860" s="4"/>
      <c r="B860" s="4"/>
      <c r="C860" s="4"/>
      <c r="D860" s="4"/>
      <c r="E860" s="4"/>
      <c r="F860" s="4"/>
    </row>
    <row r="861" spans="1:6" ht="15.75" x14ac:dyDescent="0.3">
      <c r="A861" s="4"/>
      <c r="B861" s="4"/>
      <c r="C861" s="4"/>
      <c r="D861" s="4"/>
      <c r="E861" s="4"/>
      <c r="F861" s="4"/>
    </row>
    <row r="862" spans="1:6" ht="15.75" x14ac:dyDescent="0.3">
      <c r="A862" s="4"/>
      <c r="B862" s="4"/>
      <c r="C862" s="4"/>
      <c r="D862" s="4"/>
      <c r="E862" s="4"/>
      <c r="F862" s="4"/>
    </row>
    <row r="863" spans="1:6" ht="15.75" x14ac:dyDescent="0.3">
      <c r="A863" s="4"/>
      <c r="B863" s="4"/>
      <c r="C863" s="4"/>
      <c r="D863" s="4"/>
      <c r="E863" s="4"/>
      <c r="F863" s="4"/>
    </row>
    <row r="864" spans="1:6" ht="15.75" x14ac:dyDescent="0.3">
      <c r="A864" s="4"/>
      <c r="B864" s="4"/>
      <c r="C864" s="4"/>
      <c r="D864" s="4"/>
      <c r="E864" s="4"/>
      <c r="F864" s="4"/>
    </row>
    <row r="865" spans="1:6" ht="15.75" x14ac:dyDescent="0.3">
      <c r="A865" s="4"/>
      <c r="B865" s="4"/>
      <c r="C865" s="4"/>
      <c r="D865" s="4"/>
      <c r="E865" s="4"/>
      <c r="F865" s="4"/>
    </row>
    <row r="866" spans="1:6" ht="15.75" x14ac:dyDescent="0.3">
      <c r="A866" s="4"/>
      <c r="B866" s="4"/>
      <c r="C866" s="4"/>
      <c r="D866" s="4"/>
      <c r="E866" s="4"/>
      <c r="F866" s="4"/>
    </row>
    <row r="867" spans="1:6" ht="15.75" x14ac:dyDescent="0.3">
      <c r="A867" s="4"/>
      <c r="B867" s="4"/>
      <c r="C867" s="4"/>
      <c r="D867" s="4"/>
      <c r="E867" s="4"/>
      <c r="F867" s="4"/>
    </row>
    <row r="868" spans="1:6" ht="15.75" x14ac:dyDescent="0.3">
      <c r="A868" s="4"/>
      <c r="B868" s="4"/>
      <c r="C868" s="4"/>
      <c r="D868" s="4"/>
      <c r="E868" s="4"/>
      <c r="F868" s="4"/>
    </row>
    <row r="869" spans="1:6" ht="15.75" x14ac:dyDescent="0.3">
      <c r="A869" s="4"/>
      <c r="B869" s="4"/>
      <c r="C869" s="4"/>
      <c r="D869" s="4"/>
      <c r="E869" s="4"/>
      <c r="F869" s="4"/>
    </row>
    <row r="870" spans="1:6" ht="15.75" x14ac:dyDescent="0.3">
      <c r="A870" s="4"/>
      <c r="B870" s="4"/>
      <c r="C870" s="4"/>
      <c r="D870" s="4"/>
      <c r="E870" s="4"/>
      <c r="F870" s="4"/>
    </row>
    <row r="871" spans="1:6" ht="15.75" x14ac:dyDescent="0.3">
      <c r="A871" s="4"/>
      <c r="B871" s="4"/>
      <c r="C871" s="4"/>
      <c r="D871" s="4"/>
      <c r="E871" s="4"/>
      <c r="F871" s="4"/>
    </row>
    <row r="872" spans="1:6" ht="15.75" x14ac:dyDescent="0.3">
      <c r="A872" s="4"/>
      <c r="B872" s="4"/>
      <c r="C872" s="4"/>
      <c r="D872" s="4"/>
      <c r="E872" s="4"/>
      <c r="F872" s="4"/>
    </row>
    <row r="873" spans="1:6" ht="15.75" x14ac:dyDescent="0.3">
      <c r="A873" s="4"/>
      <c r="B873" s="4"/>
      <c r="C873" s="4"/>
      <c r="D873" s="4"/>
      <c r="E873" s="4"/>
      <c r="F873" s="4"/>
    </row>
    <row r="874" spans="1:6" ht="15.75" x14ac:dyDescent="0.3">
      <c r="A874" s="4"/>
      <c r="B874" s="4"/>
      <c r="C874" s="4"/>
      <c r="D874" s="4"/>
      <c r="E874" s="4"/>
      <c r="F874" s="4"/>
    </row>
    <row r="875" spans="1:6" ht="15.75" x14ac:dyDescent="0.3">
      <c r="A875" s="4"/>
      <c r="B875" s="4"/>
      <c r="C875" s="4"/>
      <c r="D875" s="4"/>
      <c r="E875" s="4"/>
      <c r="F875" s="4"/>
    </row>
    <row r="876" spans="1:6" ht="15.75" x14ac:dyDescent="0.3">
      <c r="A876" s="4"/>
      <c r="B876" s="4"/>
      <c r="C876" s="4"/>
      <c r="D876" s="4"/>
      <c r="E876" s="4"/>
      <c r="F876" s="4"/>
    </row>
    <row r="877" spans="1:6" ht="15.75" x14ac:dyDescent="0.3">
      <c r="A877" s="4"/>
      <c r="B877" s="4"/>
      <c r="C877" s="4"/>
      <c r="D877" s="4"/>
      <c r="E877" s="4"/>
      <c r="F877" s="4"/>
    </row>
    <row r="878" spans="1:6" ht="15.75" x14ac:dyDescent="0.3">
      <c r="A878" s="4"/>
      <c r="B878" s="4"/>
      <c r="C878" s="4"/>
      <c r="D878" s="4"/>
      <c r="E878" s="4"/>
      <c r="F878" s="4"/>
    </row>
    <row r="879" spans="1:6" ht="15.75" x14ac:dyDescent="0.3">
      <c r="A879" s="4"/>
      <c r="B879" s="4"/>
      <c r="C879" s="4"/>
      <c r="D879" s="4"/>
      <c r="E879" s="4"/>
      <c r="F879" s="4"/>
    </row>
    <row r="880" spans="1:6" ht="15.75" x14ac:dyDescent="0.3">
      <c r="A880" s="4"/>
      <c r="B880" s="4"/>
      <c r="C880" s="4"/>
      <c r="D880" s="4"/>
      <c r="E880" s="4"/>
      <c r="F880" s="4"/>
    </row>
    <row r="881" spans="1:6" ht="15.75" x14ac:dyDescent="0.3">
      <c r="A881" s="4"/>
      <c r="B881" s="4"/>
      <c r="C881" s="4"/>
      <c r="D881" s="4"/>
      <c r="E881" s="4"/>
      <c r="F881" s="4"/>
    </row>
    <row r="882" spans="1:6" ht="15.75" x14ac:dyDescent="0.3">
      <c r="A882" s="4"/>
      <c r="B882" s="4"/>
      <c r="C882" s="4"/>
      <c r="D882" s="4"/>
      <c r="E882" s="4"/>
      <c r="F882" s="4"/>
    </row>
    <row r="883" spans="1:6" ht="15.75" x14ac:dyDescent="0.3">
      <c r="A883" s="4"/>
      <c r="B883" s="4"/>
      <c r="C883" s="4"/>
      <c r="D883" s="4"/>
      <c r="E883" s="4"/>
      <c r="F883" s="4"/>
    </row>
    <row r="884" spans="1:6" ht="15.75" x14ac:dyDescent="0.3">
      <c r="A884" s="4"/>
      <c r="B884" s="4"/>
      <c r="C884" s="4"/>
      <c r="D884" s="4"/>
      <c r="E884" s="4"/>
      <c r="F884" s="4"/>
    </row>
    <row r="885" spans="1:6" ht="15.75" x14ac:dyDescent="0.3">
      <c r="A885" s="4"/>
      <c r="B885" s="4"/>
      <c r="C885" s="4"/>
      <c r="D885" s="4"/>
      <c r="E885" s="4"/>
      <c r="F885" s="4"/>
    </row>
    <row r="886" spans="1:6" ht="15.75" x14ac:dyDescent="0.3">
      <c r="A886" s="4"/>
      <c r="B886" s="4"/>
      <c r="C886" s="4"/>
      <c r="D886" s="4"/>
      <c r="E886" s="4"/>
      <c r="F886" s="4"/>
    </row>
    <row r="887" spans="1:6" ht="15.75" x14ac:dyDescent="0.3">
      <c r="A887" s="4"/>
      <c r="B887" s="4"/>
      <c r="C887" s="4"/>
      <c r="D887" s="4"/>
      <c r="E887" s="4"/>
      <c r="F887" s="4"/>
    </row>
    <row r="888" spans="1:6" ht="15.75" x14ac:dyDescent="0.3">
      <c r="A888" s="4"/>
      <c r="B888" s="4"/>
      <c r="C888" s="4"/>
      <c r="D888" s="4"/>
      <c r="E888" s="4"/>
      <c r="F888" s="4"/>
    </row>
    <row r="889" spans="1:6" ht="15.75" x14ac:dyDescent="0.3">
      <c r="A889" s="4"/>
      <c r="B889" s="4"/>
      <c r="C889" s="4"/>
      <c r="D889" s="4"/>
      <c r="E889" s="4"/>
      <c r="F889" s="4"/>
    </row>
    <row r="890" spans="1:6" ht="15.75" x14ac:dyDescent="0.3">
      <c r="A890" s="4"/>
      <c r="B890" s="4"/>
      <c r="C890" s="4"/>
      <c r="D890" s="4"/>
      <c r="E890" s="4"/>
      <c r="F890" s="4"/>
    </row>
    <row r="891" spans="1:6" ht="15.75" x14ac:dyDescent="0.3">
      <c r="A891" s="4"/>
      <c r="B891" s="4"/>
      <c r="C891" s="4"/>
      <c r="D891" s="4"/>
      <c r="E891" s="4"/>
      <c r="F891" s="4"/>
    </row>
    <row r="892" spans="1:6" ht="15.75" x14ac:dyDescent="0.3">
      <c r="A892" s="4"/>
      <c r="B892" s="4"/>
      <c r="C892" s="4"/>
      <c r="D892" s="4"/>
      <c r="E892" s="4"/>
      <c r="F892" s="4"/>
    </row>
    <row r="893" spans="1:6" ht="15.75" x14ac:dyDescent="0.3">
      <c r="A893" s="4"/>
      <c r="B893" s="4"/>
      <c r="C893" s="4"/>
      <c r="D893" s="4"/>
      <c r="E893" s="4"/>
      <c r="F893" s="4"/>
    </row>
    <row r="894" spans="1:6" ht="15.75" x14ac:dyDescent="0.3">
      <c r="A894" s="4"/>
      <c r="B894" s="4"/>
      <c r="C894" s="4"/>
      <c r="D894" s="4"/>
      <c r="E894" s="4"/>
      <c r="F894" s="4"/>
    </row>
    <row r="895" spans="1:6" ht="15.75" x14ac:dyDescent="0.3">
      <c r="A895" s="4"/>
      <c r="B895" s="4"/>
      <c r="C895" s="4"/>
      <c r="D895" s="4"/>
      <c r="E895" s="4"/>
      <c r="F895" s="4"/>
    </row>
    <row r="896" spans="1:6" ht="15.75" x14ac:dyDescent="0.3">
      <c r="A896" s="4"/>
      <c r="B896" s="4"/>
      <c r="C896" s="4"/>
      <c r="D896" s="4"/>
      <c r="E896" s="4"/>
      <c r="F896" s="4"/>
    </row>
    <row r="897" spans="1:6" ht="15.75" x14ac:dyDescent="0.3">
      <c r="A897" s="4"/>
      <c r="B897" s="4"/>
      <c r="C897" s="4"/>
      <c r="D897" s="4"/>
      <c r="E897" s="4"/>
      <c r="F897" s="4"/>
    </row>
    <row r="898" spans="1:6" ht="15.75" x14ac:dyDescent="0.3">
      <c r="A898" s="4"/>
      <c r="B898" s="4"/>
      <c r="C898" s="4"/>
      <c r="D898" s="4"/>
      <c r="E898" s="4"/>
      <c r="F898" s="4"/>
    </row>
    <row r="899" spans="1:6" ht="15.75" x14ac:dyDescent="0.3">
      <c r="A899" s="4"/>
      <c r="B899" s="4"/>
      <c r="C899" s="4"/>
      <c r="D899" s="4"/>
      <c r="E899" s="4"/>
      <c r="F899" s="4"/>
    </row>
    <row r="900" spans="1:6" ht="15.75" x14ac:dyDescent="0.3">
      <c r="A900" s="4"/>
      <c r="B900" s="4"/>
      <c r="C900" s="4"/>
      <c r="D900" s="4"/>
      <c r="E900" s="4"/>
      <c r="F900" s="4"/>
    </row>
    <row r="901" spans="1:6" ht="15.75" x14ac:dyDescent="0.3">
      <c r="A901" s="4"/>
      <c r="B901" s="4"/>
      <c r="C901" s="4"/>
      <c r="D901" s="4"/>
      <c r="E901" s="4"/>
      <c r="F901" s="4"/>
    </row>
    <row r="902" spans="1:6" ht="15.75" x14ac:dyDescent="0.3">
      <c r="A902" s="4"/>
      <c r="B902" s="4"/>
      <c r="C902" s="4"/>
      <c r="D902" s="4"/>
      <c r="E902" s="4"/>
      <c r="F902" s="4"/>
    </row>
    <row r="903" spans="1:6" ht="15.75" x14ac:dyDescent="0.3">
      <c r="A903" s="4"/>
      <c r="B903" s="4"/>
      <c r="C903" s="4"/>
      <c r="D903" s="4"/>
      <c r="E903" s="4"/>
      <c r="F903" s="4"/>
    </row>
    <row r="904" spans="1:6" ht="15.75" x14ac:dyDescent="0.3">
      <c r="A904" s="4"/>
      <c r="B904" s="4"/>
      <c r="C904" s="4"/>
      <c r="D904" s="4"/>
      <c r="E904" s="4"/>
      <c r="F904" s="4"/>
    </row>
    <row r="905" spans="1:6" ht="15.75" x14ac:dyDescent="0.3">
      <c r="A905" s="4"/>
      <c r="B905" s="4"/>
      <c r="C905" s="4"/>
      <c r="D905" s="4"/>
      <c r="E905" s="4"/>
      <c r="F905" s="4"/>
    </row>
    <row r="906" spans="1:6" ht="15.75" x14ac:dyDescent="0.3">
      <c r="A906" s="4"/>
      <c r="B906" s="4"/>
      <c r="C906" s="4"/>
      <c r="D906" s="4"/>
      <c r="E906" s="4"/>
      <c r="F906" s="4"/>
    </row>
    <row r="907" spans="1:6" ht="15.75" x14ac:dyDescent="0.3">
      <c r="A907" s="4"/>
      <c r="B907" s="4"/>
      <c r="C907" s="4"/>
      <c r="D907" s="4"/>
      <c r="E907" s="4"/>
      <c r="F907" s="4"/>
    </row>
    <row r="908" spans="1:6" ht="15.75" x14ac:dyDescent="0.3">
      <c r="A908" s="4"/>
      <c r="B908" s="4"/>
      <c r="C908" s="4"/>
      <c r="D908" s="4"/>
      <c r="E908" s="4"/>
      <c r="F908" s="4"/>
    </row>
    <row r="909" spans="1:6" ht="15.75" x14ac:dyDescent="0.3">
      <c r="A909" s="4"/>
      <c r="B909" s="4"/>
      <c r="C909" s="4"/>
      <c r="D909" s="4"/>
      <c r="E909" s="4"/>
      <c r="F909" s="4"/>
    </row>
    <row r="910" spans="1:6" ht="15.75" x14ac:dyDescent="0.3">
      <c r="A910" s="4"/>
      <c r="B910" s="4"/>
      <c r="C910" s="4"/>
      <c r="D910" s="4"/>
      <c r="E910" s="4"/>
      <c r="F910" s="4"/>
    </row>
    <row r="911" spans="1:6" ht="15.75" x14ac:dyDescent="0.3">
      <c r="A911" s="4"/>
      <c r="B911" s="4"/>
      <c r="C911" s="4"/>
      <c r="D911" s="4"/>
      <c r="E911" s="4"/>
      <c r="F911" s="4"/>
    </row>
    <row r="912" spans="1:6" ht="15.75" x14ac:dyDescent="0.3">
      <c r="A912" s="4"/>
      <c r="B912" s="4"/>
      <c r="C912" s="4"/>
      <c r="D912" s="4"/>
      <c r="E912" s="4"/>
      <c r="F912" s="4"/>
    </row>
    <row r="913" spans="1:6" ht="15.75" x14ac:dyDescent="0.3">
      <c r="A913" s="4"/>
      <c r="B913" s="4"/>
      <c r="C913" s="4"/>
      <c r="D913" s="4"/>
      <c r="E913" s="4"/>
      <c r="F913" s="4"/>
    </row>
    <row r="914" spans="1:6" ht="15.75" x14ac:dyDescent="0.3">
      <c r="A914" s="4"/>
      <c r="B914" s="4"/>
      <c r="C914" s="4"/>
      <c r="D914" s="4"/>
      <c r="E914" s="4"/>
      <c r="F914" s="4"/>
    </row>
    <row r="915" spans="1:6" ht="15.75" x14ac:dyDescent="0.3">
      <c r="A915" s="4"/>
      <c r="B915" s="4"/>
      <c r="C915" s="4"/>
      <c r="D915" s="4"/>
      <c r="E915" s="4"/>
      <c r="F915" s="4"/>
    </row>
    <row r="916" spans="1:6" ht="15.75" x14ac:dyDescent="0.3">
      <c r="A916" s="4"/>
      <c r="B916" s="4"/>
      <c r="C916" s="4"/>
      <c r="D916" s="4"/>
      <c r="E916" s="4"/>
      <c r="F916" s="4"/>
    </row>
    <row r="917" spans="1:6" ht="15.75" x14ac:dyDescent="0.3">
      <c r="A917" s="4"/>
      <c r="B917" s="4"/>
      <c r="C917" s="4"/>
      <c r="D917" s="4"/>
      <c r="E917" s="4"/>
      <c r="F917" s="4"/>
    </row>
    <row r="918" spans="1:6" ht="15.75" x14ac:dyDescent="0.3">
      <c r="A918" s="4"/>
      <c r="B918" s="4"/>
      <c r="C918" s="4"/>
      <c r="D918" s="4"/>
      <c r="E918" s="4"/>
      <c r="F918" s="4"/>
    </row>
    <row r="919" spans="1:6" ht="15.75" x14ac:dyDescent="0.3">
      <c r="A919" s="4"/>
      <c r="B919" s="4"/>
      <c r="C919" s="4"/>
      <c r="D919" s="4"/>
      <c r="E919" s="4"/>
      <c r="F919" s="4"/>
    </row>
    <row r="920" spans="1:6" ht="15.75" x14ac:dyDescent="0.3">
      <c r="A920" s="4"/>
      <c r="B920" s="4"/>
      <c r="C920" s="4"/>
      <c r="D920" s="4"/>
      <c r="E920" s="4"/>
      <c r="F920" s="4"/>
    </row>
    <row r="921" spans="1:6" ht="15.75" x14ac:dyDescent="0.3">
      <c r="A921" s="4"/>
      <c r="B921" s="4"/>
      <c r="C921" s="4"/>
      <c r="D921" s="4"/>
      <c r="E921" s="4"/>
      <c r="F921" s="4"/>
    </row>
    <row r="922" spans="1:6" ht="15.75" x14ac:dyDescent="0.3">
      <c r="A922" s="4"/>
      <c r="B922" s="4"/>
      <c r="C922" s="4"/>
      <c r="D922" s="4"/>
      <c r="E922" s="4"/>
      <c r="F922" s="4"/>
    </row>
    <row r="923" spans="1:6" ht="15.75" x14ac:dyDescent="0.3">
      <c r="A923" s="4"/>
      <c r="B923" s="4"/>
      <c r="C923" s="4"/>
      <c r="D923" s="4"/>
      <c r="E923" s="4"/>
      <c r="F923" s="4"/>
    </row>
    <row r="924" spans="1:6" ht="15.75" x14ac:dyDescent="0.3">
      <c r="A924" s="4"/>
      <c r="B924" s="4"/>
      <c r="C924" s="4"/>
      <c r="D924" s="4"/>
      <c r="E924" s="4"/>
      <c r="F924" s="4"/>
    </row>
    <row r="925" spans="1:6" ht="15.75" x14ac:dyDescent="0.3">
      <c r="A925" s="4"/>
      <c r="B925" s="4"/>
      <c r="C925" s="4"/>
      <c r="D925" s="4"/>
      <c r="E925" s="4"/>
      <c r="F925" s="4"/>
    </row>
    <row r="926" spans="1:6" ht="15.75" x14ac:dyDescent="0.3">
      <c r="A926" s="4"/>
      <c r="B926" s="4"/>
      <c r="C926" s="4"/>
      <c r="D926" s="4"/>
      <c r="E926" s="4"/>
      <c r="F926" s="4"/>
    </row>
    <row r="927" spans="1:6" ht="15.75" x14ac:dyDescent="0.3">
      <c r="A927" s="4"/>
      <c r="B927" s="4"/>
      <c r="C927" s="4"/>
      <c r="D927" s="4"/>
      <c r="E927" s="4"/>
      <c r="F927" s="4"/>
    </row>
    <row r="928" spans="1:6" ht="15.75" x14ac:dyDescent="0.3">
      <c r="A928" s="4"/>
      <c r="B928" s="4"/>
      <c r="C928" s="4"/>
      <c r="D928" s="4"/>
      <c r="E928" s="4"/>
      <c r="F928" s="4"/>
    </row>
    <row r="929" spans="1:6" ht="15.75" x14ac:dyDescent="0.3">
      <c r="A929" s="4"/>
      <c r="B929" s="4"/>
      <c r="C929" s="4"/>
      <c r="D929" s="4"/>
      <c r="E929" s="4"/>
      <c r="F929" s="4"/>
    </row>
    <row r="930" spans="1:6" ht="15.75" x14ac:dyDescent="0.3">
      <c r="A930" s="4"/>
      <c r="B930" s="4"/>
      <c r="C930" s="4"/>
      <c r="D930" s="4"/>
      <c r="E930" s="4"/>
      <c r="F930" s="4"/>
    </row>
    <row r="931" spans="1:6" ht="15.75" x14ac:dyDescent="0.3">
      <c r="A931" s="4"/>
      <c r="B931" s="4"/>
      <c r="C931" s="4"/>
      <c r="D931" s="4"/>
      <c r="E931" s="4"/>
      <c r="F931" s="4"/>
    </row>
    <row r="932" spans="1:6" ht="15.75" x14ac:dyDescent="0.3">
      <c r="A932" s="4"/>
      <c r="B932" s="4"/>
      <c r="C932" s="4"/>
      <c r="D932" s="4"/>
      <c r="E932" s="4"/>
      <c r="F932" s="4"/>
    </row>
    <row r="933" spans="1:6" ht="15.75" x14ac:dyDescent="0.3">
      <c r="A933" s="4"/>
      <c r="B933" s="4"/>
      <c r="C933" s="4"/>
      <c r="D933" s="4"/>
      <c r="E933" s="4"/>
      <c r="F933" s="4"/>
    </row>
    <row r="934" spans="1:6" ht="15.75" x14ac:dyDescent="0.3">
      <c r="A934" s="4"/>
      <c r="B934" s="4"/>
      <c r="C934" s="4"/>
      <c r="D934" s="4"/>
      <c r="E934" s="4"/>
      <c r="F934" s="4"/>
    </row>
    <row r="935" spans="1:6" ht="15.75" x14ac:dyDescent="0.3">
      <c r="A935" s="4"/>
      <c r="B935" s="4"/>
      <c r="C935" s="4"/>
      <c r="D935" s="4"/>
      <c r="E935" s="4"/>
      <c r="F935" s="4"/>
    </row>
    <row r="936" spans="1:6" ht="15.75" x14ac:dyDescent="0.3">
      <c r="A936" s="4"/>
      <c r="B936" s="4"/>
      <c r="C936" s="4"/>
      <c r="D936" s="4"/>
      <c r="E936" s="4"/>
      <c r="F936" s="4"/>
    </row>
    <row r="937" spans="1:6" ht="15.75" x14ac:dyDescent="0.3">
      <c r="A937" s="4"/>
      <c r="B937" s="4"/>
      <c r="C937" s="4"/>
      <c r="D937" s="4"/>
      <c r="E937" s="4"/>
      <c r="F937" s="4"/>
    </row>
    <row r="938" spans="1:6" ht="15.75" x14ac:dyDescent="0.3">
      <c r="A938" s="4"/>
      <c r="B938" s="4"/>
      <c r="C938" s="4"/>
      <c r="D938" s="4"/>
      <c r="E938" s="4"/>
      <c r="F938" s="4"/>
    </row>
    <row r="939" spans="1:6" ht="15.75" x14ac:dyDescent="0.3">
      <c r="A939" s="4"/>
      <c r="B939" s="4"/>
      <c r="C939" s="4"/>
      <c r="D939" s="4"/>
      <c r="E939" s="4"/>
      <c r="F939" s="4"/>
    </row>
    <row r="940" spans="1:6" ht="15.75" x14ac:dyDescent="0.3">
      <c r="A940" s="4"/>
      <c r="B940" s="4"/>
      <c r="C940" s="4"/>
      <c r="D940" s="4"/>
      <c r="E940" s="4"/>
      <c r="F940" s="4"/>
    </row>
    <row r="941" spans="1:6" ht="15.75" x14ac:dyDescent="0.3">
      <c r="A941" s="4"/>
      <c r="B941" s="4"/>
      <c r="C941" s="4"/>
      <c r="D941" s="4"/>
      <c r="E941" s="4"/>
      <c r="F941" s="4"/>
    </row>
    <row r="942" spans="1:6" ht="15.75" x14ac:dyDescent="0.3">
      <c r="A942" s="4"/>
      <c r="B942" s="4"/>
      <c r="C942" s="4"/>
      <c r="D942" s="4"/>
      <c r="E942" s="4"/>
      <c r="F942" s="4"/>
    </row>
    <row r="943" spans="1:6" ht="15.75" x14ac:dyDescent="0.3">
      <c r="A943" s="4"/>
      <c r="B943" s="4"/>
      <c r="C943" s="4"/>
      <c r="D943" s="4"/>
      <c r="E943" s="4"/>
      <c r="F943" s="4"/>
    </row>
    <row r="944" spans="1:6" ht="15.75" x14ac:dyDescent="0.3">
      <c r="A944" s="4"/>
      <c r="B944" s="4"/>
      <c r="C944" s="4"/>
      <c r="D944" s="4"/>
      <c r="E944" s="4"/>
      <c r="F944" s="4"/>
    </row>
    <row r="945" spans="1:6" ht="15.75" x14ac:dyDescent="0.3">
      <c r="A945" s="4"/>
      <c r="B945" s="4"/>
      <c r="C945" s="4"/>
      <c r="D945" s="4"/>
      <c r="E945" s="4"/>
      <c r="F945" s="4"/>
    </row>
    <row r="946" spans="1:6" ht="15.75" x14ac:dyDescent="0.3">
      <c r="A946" s="4"/>
      <c r="B946" s="4"/>
      <c r="C946" s="4"/>
      <c r="D946" s="4"/>
      <c r="E946" s="4"/>
      <c r="F946" s="4"/>
    </row>
    <row r="947" spans="1:6" ht="15.75" x14ac:dyDescent="0.3">
      <c r="A947" s="4"/>
      <c r="B947" s="4"/>
      <c r="C947" s="4"/>
      <c r="D947" s="4"/>
      <c r="E947" s="4"/>
      <c r="F947" s="4"/>
    </row>
    <row r="948" spans="1:6" ht="15.75" x14ac:dyDescent="0.3">
      <c r="A948" s="4"/>
      <c r="B948" s="4"/>
      <c r="C948" s="4"/>
      <c r="D948" s="4"/>
      <c r="E948" s="4"/>
      <c r="F948" s="4"/>
    </row>
    <row r="949" spans="1:6" ht="15.75" x14ac:dyDescent="0.3">
      <c r="A949" s="4"/>
      <c r="B949" s="4"/>
      <c r="C949" s="4"/>
      <c r="D949" s="4"/>
      <c r="E949" s="4"/>
      <c r="F949" s="4"/>
    </row>
    <row r="950" spans="1:6" ht="15.75" x14ac:dyDescent="0.3">
      <c r="A950" s="4"/>
      <c r="B950" s="4"/>
      <c r="C950" s="4"/>
      <c r="D950" s="4"/>
      <c r="E950" s="4"/>
      <c r="F950" s="4"/>
    </row>
    <row r="951" spans="1:6" ht="15.75" x14ac:dyDescent="0.3">
      <c r="A951" s="4"/>
      <c r="B951" s="4"/>
      <c r="C951" s="4"/>
      <c r="D951" s="4"/>
      <c r="E951" s="4"/>
      <c r="F951" s="4"/>
    </row>
    <row r="952" spans="1:6" ht="15.75" x14ac:dyDescent="0.3">
      <c r="A952" s="4"/>
      <c r="B952" s="4"/>
      <c r="C952" s="4"/>
      <c r="D952" s="4"/>
      <c r="E952" s="4"/>
      <c r="F952" s="4"/>
    </row>
    <row r="953" spans="1:6" ht="15.75" x14ac:dyDescent="0.3">
      <c r="A953" s="4"/>
      <c r="B953" s="4"/>
      <c r="C953" s="4"/>
      <c r="D953" s="4"/>
      <c r="E953" s="4"/>
      <c r="F953" s="4"/>
    </row>
    <row r="954" spans="1:6" ht="15.75" x14ac:dyDescent="0.3">
      <c r="A954" s="4"/>
      <c r="B954" s="4"/>
      <c r="C954" s="4"/>
      <c r="D954" s="4"/>
      <c r="E954" s="4"/>
      <c r="F954" s="4"/>
    </row>
    <row r="955" spans="1:6" ht="15.75" x14ac:dyDescent="0.3">
      <c r="A955" s="4"/>
      <c r="B955" s="4"/>
      <c r="C955" s="4"/>
      <c r="D955" s="4"/>
      <c r="E955" s="4"/>
      <c r="F955" s="4"/>
    </row>
    <row r="956" spans="1:6" ht="15.75" x14ac:dyDescent="0.3">
      <c r="A956" s="4"/>
      <c r="B956" s="4"/>
      <c r="C956" s="4"/>
      <c r="D956" s="4"/>
      <c r="E956" s="4"/>
      <c r="F956" s="4"/>
    </row>
    <row r="957" spans="1:6" ht="15.75" x14ac:dyDescent="0.3">
      <c r="A957" s="4"/>
      <c r="B957" s="4"/>
      <c r="C957" s="4"/>
      <c r="D957" s="4"/>
      <c r="E957" s="4"/>
      <c r="F957" s="4"/>
    </row>
    <row r="958" spans="1:6" ht="15.75" x14ac:dyDescent="0.3">
      <c r="A958" s="4"/>
      <c r="B958" s="4"/>
      <c r="C958" s="4"/>
      <c r="D958" s="4"/>
      <c r="E958" s="4"/>
      <c r="F958" s="4"/>
    </row>
    <row r="959" spans="1:6" ht="15.75" x14ac:dyDescent="0.3">
      <c r="A959" s="4"/>
      <c r="B959" s="4"/>
      <c r="C959" s="4"/>
      <c r="D959" s="4"/>
      <c r="E959" s="4"/>
      <c r="F959" s="4"/>
    </row>
    <row r="960" spans="1:6" ht="15.75" x14ac:dyDescent="0.3">
      <c r="A960" s="4"/>
      <c r="B960" s="4"/>
      <c r="C960" s="4"/>
      <c r="D960" s="4"/>
      <c r="E960" s="4"/>
      <c r="F960" s="4"/>
    </row>
    <row r="961" spans="1:6" ht="15.75" x14ac:dyDescent="0.3">
      <c r="A961" s="4"/>
      <c r="B961" s="4"/>
      <c r="C961" s="4"/>
      <c r="D961" s="4"/>
      <c r="E961" s="4"/>
      <c r="F961" s="4"/>
    </row>
    <row r="962" spans="1:6" ht="15.75" x14ac:dyDescent="0.3">
      <c r="A962" s="4"/>
      <c r="B962" s="4"/>
      <c r="C962" s="4"/>
      <c r="D962" s="4"/>
      <c r="E962" s="4"/>
      <c r="F962" s="4"/>
    </row>
    <row r="963" spans="1:6" ht="15.75" x14ac:dyDescent="0.3">
      <c r="A963" s="4"/>
      <c r="B963" s="4"/>
      <c r="C963" s="4"/>
      <c r="D963" s="4"/>
      <c r="E963" s="4"/>
      <c r="F963" s="4"/>
    </row>
    <row r="964" spans="1:6" ht="15.75" x14ac:dyDescent="0.3">
      <c r="A964" s="4"/>
      <c r="B964" s="4"/>
      <c r="C964" s="4"/>
      <c r="D964" s="4"/>
      <c r="E964" s="4"/>
      <c r="F964" s="4"/>
    </row>
    <row r="965" spans="1:6" ht="15.75" x14ac:dyDescent="0.3">
      <c r="A965" s="4"/>
      <c r="B965" s="4"/>
      <c r="C965" s="4"/>
      <c r="D965" s="4"/>
      <c r="E965" s="4"/>
      <c r="F965" s="4"/>
    </row>
    <row r="966" spans="1:6" ht="15.75" x14ac:dyDescent="0.3">
      <c r="A966" s="4"/>
      <c r="B966" s="4"/>
      <c r="C966" s="4"/>
      <c r="D966" s="4"/>
      <c r="E966" s="4"/>
      <c r="F966" s="4"/>
    </row>
    <row r="967" spans="1:6" ht="15.75" x14ac:dyDescent="0.3">
      <c r="A967" s="4"/>
      <c r="B967" s="4"/>
      <c r="C967" s="4"/>
      <c r="D967" s="4"/>
      <c r="E967" s="4"/>
      <c r="F967" s="4"/>
    </row>
    <row r="968" spans="1:6" ht="15.75" x14ac:dyDescent="0.3">
      <c r="A968" s="4"/>
      <c r="B968" s="4"/>
      <c r="C968" s="4"/>
      <c r="D968" s="4"/>
      <c r="E968" s="4"/>
      <c r="F968" s="4"/>
    </row>
    <row r="969" spans="1:6" ht="15.75" x14ac:dyDescent="0.3">
      <c r="A969" s="4"/>
      <c r="B969" s="4"/>
      <c r="C969" s="4"/>
      <c r="D969" s="4"/>
      <c r="E969" s="4"/>
      <c r="F969" s="4"/>
    </row>
    <row r="970" spans="1:6" ht="15.75" x14ac:dyDescent="0.3">
      <c r="A970" s="4"/>
      <c r="B970" s="4"/>
      <c r="C970" s="4"/>
      <c r="D970" s="4"/>
      <c r="E970" s="4"/>
      <c r="F970" s="4"/>
    </row>
    <row r="971" spans="1:6" ht="15.75" x14ac:dyDescent="0.3">
      <c r="A971" s="4"/>
      <c r="B971" s="4"/>
      <c r="C971" s="4"/>
      <c r="D971" s="4"/>
      <c r="E971" s="4"/>
      <c r="F971" s="4"/>
    </row>
    <row r="972" spans="1:6" ht="15.75" x14ac:dyDescent="0.3">
      <c r="A972" s="4"/>
      <c r="B972" s="4"/>
      <c r="C972" s="4"/>
      <c r="D972" s="4"/>
      <c r="E972" s="4"/>
      <c r="F972" s="4"/>
    </row>
    <row r="973" spans="1:6" ht="15.75" x14ac:dyDescent="0.3">
      <c r="A973" s="4"/>
      <c r="B973" s="4"/>
      <c r="C973" s="4"/>
      <c r="D973" s="4"/>
      <c r="E973" s="4"/>
      <c r="F973" s="4"/>
    </row>
    <row r="974" spans="1:6" ht="15.75" x14ac:dyDescent="0.3">
      <c r="A974" s="4"/>
      <c r="B974" s="4"/>
      <c r="C974" s="4"/>
      <c r="D974" s="4"/>
      <c r="E974" s="4"/>
      <c r="F974" s="4"/>
    </row>
    <row r="975" spans="1:6" ht="15.75" x14ac:dyDescent="0.3">
      <c r="A975" s="4"/>
      <c r="B975" s="4"/>
      <c r="C975" s="4"/>
      <c r="D975" s="4"/>
      <c r="E975" s="4"/>
      <c r="F975" s="4"/>
    </row>
    <row r="976" spans="1:6" ht="15.75" x14ac:dyDescent="0.3">
      <c r="A976" s="4"/>
      <c r="B976" s="4"/>
      <c r="C976" s="4"/>
      <c r="D976" s="4"/>
      <c r="E976" s="4"/>
      <c r="F976" s="4"/>
    </row>
    <row r="977" spans="1:6" ht="15.75" x14ac:dyDescent="0.3">
      <c r="A977" s="4"/>
      <c r="B977" s="4"/>
      <c r="C977" s="4"/>
      <c r="D977" s="4"/>
      <c r="E977" s="4"/>
      <c r="F977" s="4"/>
    </row>
    <row r="978" spans="1:6" ht="15.75" x14ac:dyDescent="0.3">
      <c r="A978" s="4"/>
      <c r="B978" s="4"/>
      <c r="C978" s="4"/>
      <c r="D978" s="4"/>
      <c r="E978" s="4"/>
      <c r="F978" s="4"/>
    </row>
    <row r="979" spans="1:6" ht="15.75" x14ac:dyDescent="0.3">
      <c r="A979" s="4"/>
      <c r="B979" s="4"/>
      <c r="C979" s="4"/>
      <c r="D979" s="4"/>
      <c r="E979" s="4"/>
      <c r="F979" s="4"/>
    </row>
    <row r="980" spans="1:6" ht="15.75" x14ac:dyDescent="0.3">
      <c r="A980" s="4"/>
      <c r="B980" s="4"/>
      <c r="C980" s="4"/>
      <c r="D980" s="4"/>
      <c r="E980" s="4"/>
      <c r="F980" s="4"/>
    </row>
    <row r="981" spans="1:6" ht="15.75" x14ac:dyDescent="0.3">
      <c r="A981" s="4"/>
      <c r="B981" s="4"/>
      <c r="C981" s="4"/>
      <c r="D981" s="4"/>
      <c r="E981" s="4"/>
      <c r="F981" s="4"/>
    </row>
    <row r="982" spans="1:6" ht="15.75" x14ac:dyDescent="0.3">
      <c r="A982" s="4"/>
      <c r="B982" s="4"/>
      <c r="C982" s="4"/>
      <c r="D982" s="4"/>
      <c r="E982" s="4"/>
      <c r="F982" s="4"/>
    </row>
    <row r="983" spans="1:6" ht="15.75" x14ac:dyDescent="0.3">
      <c r="A983" s="4"/>
      <c r="B983" s="4"/>
      <c r="C983" s="4"/>
      <c r="D983" s="4"/>
      <c r="E983" s="4"/>
      <c r="F983" s="4"/>
    </row>
    <row r="984" spans="1:6" ht="15.75" x14ac:dyDescent="0.3">
      <c r="A984" s="4"/>
      <c r="B984" s="4"/>
      <c r="C984" s="4"/>
      <c r="D984" s="4"/>
      <c r="E984" s="4"/>
      <c r="F984" s="4"/>
    </row>
    <row r="985" spans="1:6" ht="15.75" x14ac:dyDescent="0.3">
      <c r="A985" s="4"/>
      <c r="B985" s="4"/>
      <c r="C985" s="4"/>
      <c r="D985" s="4"/>
      <c r="E985" s="4"/>
      <c r="F985" s="4"/>
    </row>
    <row r="986" spans="1:6" ht="15.75" x14ac:dyDescent="0.3">
      <c r="A986" s="4"/>
      <c r="B986" s="4"/>
      <c r="C986" s="4"/>
      <c r="D986" s="4"/>
      <c r="E986" s="4"/>
      <c r="F986" s="4"/>
    </row>
    <row r="987" spans="1:6" ht="15.75" x14ac:dyDescent="0.3">
      <c r="A987" s="4"/>
      <c r="B987" s="4"/>
      <c r="C987" s="4"/>
      <c r="D987" s="4"/>
      <c r="E987" s="4"/>
      <c r="F987" s="4"/>
    </row>
    <row r="988" spans="1:6" ht="15.75" x14ac:dyDescent="0.3">
      <c r="A988" s="4"/>
      <c r="B988" s="4"/>
      <c r="C988" s="4"/>
      <c r="D988" s="4"/>
      <c r="E988" s="4"/>
      <c r="F988" s="4"/>
    </row>
    <row r="989" spans="1:6" ht="15.75" x14ac:dyDescent="0.3">
      <c r="A989" s="4"/>
      <c r="B989" s="4"/>
      <c r="C989" s="4"/>
      <c r="D989" s="4"/>
      <c r="E989" s="4"/>
      <c r="F989" s="4"/>
    </row>
    <row r="990" spans="1:6" ht="15.75" x14ac:dyDescent="0.3">
      <c r="A990" s="4"/>
      <c r="B990" s="4"/>
      <c r="C990" s="4"/>
      <c r="D990" s="4"/>
      <c r="E990" s="4"/>
      <c r="F990" s="4"/>
    </row>
    <row r="991" spans="1:6" ht="15.75" x14ac:dyDescent="0.3">
      <c r="A991" s="4"/>
      <c r="B991" s="4"/>
      <c r="C991" s="4"/>
      <c r="D991" s="4"/>
      <c r="E991" s="4"/>
      <c r="F991" s="4"/>
    </row>
    <row r="992" spans="1:6" ht="15.75" x14ac:dyDescent="0.3">
      <c r="A992" s="4"/>
      <c r="B992" s="4"/>
      <c r="C992" s="4"/>
      <c r="D992" s="4"/>
      <c r="E992" s="4"/>
      <c r="F992" s="4"/>
    </row>
    <row r="993" spans="1:6" ht="15.75" x14ac:dyDescent="0.3">
      <c r="A993" s="4"/>
      <c r="B993" s="4"/>
      <c r="C993" s="4"/>
      <c r="D993" s="4"/>
      <c r="E993" s="4"/>
      <c r="F993" s="4"/>
    </row>
    <row r="994" spans="1:6" ht="15.75" x14ac:dyDescent="0.3">
      <c r="A994" s="4"/>
      <c r="B994" s="4"/>
      <c r="C994" s="4"/>
      <c r="D994" s="4"/>
      <c r="E994" s="4"/>
      <c r="F994" s="4"/>
    </row>
    <row r="995" spans="1:6" ht="15.75" x14ac:dyDescent="0.3">
      <c r="A995" s="4"/>
      <c r="B995" s="4"/>
      <c r="C995" s="4"/>
      <c r="D995" s="4"/>
      <c r="E995" s="4"/>
      <c r="F995" s="4"/>
    </row>
    <row r="996" spans="1:6" ht="15.75" x14ac:dyDescent="0.3">
      <c r="A996" s="4"/>
      <c r="B996" s="4"/>
      <c r="C996" s="4"/>
      <c r="D996" s="4"/>
      <c r="E996" s="4"/>
      <c r="F996" s="4"/>
    </row>
    <row r="997" spans="1:6" ht="15.75" x14ac:dyDescent="0.3">
      <c r="A997" s="4"/>
      <c r="B997" s="4"/>
      <c r="C997" s="4"/>
      <c r="D997" s="4"/>
      <c r="E997" s="4"/>
      <c r="F997" s="4"/>
    </row>
    <row r="998" spans="1:6" ht="15.75" x14ac:dyDescent="0.3">
      <c r="A998" s="4"/>
      <c r="B998" s="4"/>
      <c r="C998" s="4"/>
      <c r="D998" s="4"/>
      <c r="E998" s="4"/>
      <c r="F998" s="4"/>
    </row>
    <row r="999" spans="1:6" ht="15.75" x14ac:dyDescent="0.3">
      <c r="A999" s="4"/>
      <c r="B999" s="4"/>
      <c r="C999" s="4"/>
      <c r="D999" s="4"/>
      <c r="E999" s="4"/>
      <c r="F999" s="4"/>
    </row>
    <row r="1000" spans="1:6" ht="15.75" x14ac:dyDescent="0.3">
      <c r="A1000" s="4"/>
      <c r="B1000" s="4"/>
      <c r="C1000" s="4"/>
      <c r="D1000" s="4"/>
      <c r="E1000" s="4"/>
      <c r="F1000" s="4"/>
    </row>
    <row r="1001" spans="1:6" ht="15.75" x14ac:dyDescent="0.3">
      <c r="A1001" s="4"/>
      <c r="B1001" s="4"/>
      <c r="C1001" s="4"/>
      <c r="D1001" s="4"/>
      <c r="E1001" s="4"/>
      <c r="F1001" s="4"/>
    </row>
    <row r="1002" spans="1:6" ht="15.75" x14ac:dyDescent="0.3">
      <c r="A1002" s="4"/>
      <c r="B1002" s="4"/>
      <c r="C1002" s="4"/>
      <c r="D1002" s="4"/>
      <c r="E1002" s="4"/>
      <c r="F1002" s="4"/>
    </row>
    <row r="1003" spans="1:6" ht="15.75" x14ac:dyDescent="0.3">
      <c r="A1003" s="4"/>
      <c r="B1003" s="4"/>
      <c r="C1003" s="4"/>
      <c r="D1003" s="4"/>
      <c r="E1003" s="4"/>
      <c r="F1003" s="4"/>
    </row>
    <row r="1004" spans="1:6" ht="15.75" x14ac:dyDescent="0.3">
      <c r="A1004" s="4"/>
      <c r="B1004" s="4"/>
      <c r="C1004" s="4"/>
      <c r="D1004" s="4"/>
      <c r="E1004" s="4"/>
      <c r="F1004" s="4"/>
    </row>
    <row r="1005" spans="1:6" ht="15.75" x14ac:dyDescent="0.3">
      <c r="A1005" s="4"/>
      <c r="B1005" s="4"/>
      <c r="C1005" s="4"/>
      <c r="D1005" s="4"/>
      <c r="E1005" s="4"/>
      <c r="F1005" s="4"/>
    </row>
    <row r="1006" spans="1:6" ht="15.75" x14ac:dyDescent="0.3">
      <c r="A1006" s="4"/>
      <c r="B1006" s="4"/>
      <c r="C1006" s="4"/>
      <c r="D1006" s="4"/>
      <c r="E1006" s="4"/>
      <c r="F1006" s="4"/>
    </row>
    <row r="1007" spans="1:6" ht="15.75" x14ac:dyDescent="0.3">
      <c r="A1007" s="4"/>
      <c r="B1007" s="4"/>
      <c r="C1007" s="4"/>
      <c r="D1007" s="4"/>
      <c r="E1007" s="4"/>
      <c r="F1007" s="4"/>
    </row>
    <row r="1008" spans="1:6" ht="15.75" x14ac:dyDescent="0.3">
      <c r="A1008" s="4"/>
      <c r="B1008" s="4"/>
      <c r="C1008" s="4"/>
      <c r="D1008" s="4"/>
      <c r="E1008" s="4"/>
      <c r="F1008" s="4"/>
    </row>
    <row r="1009" spans="1:6" ht="15.75" x14ac:dyDescent="0.3">
      <c r="A1009" s="4"/>
      <c r="B1009" s="4"/>
      <c r="C1009" s="4"/>
      <c r="D1009" s="4"/>
      <c r="E1009" s="4"/>
      <c r="F1009" s="4"/>
    </row>
    <row r="1010" spans="1:6" ht="15.75" x14ac:dyDescent="0.3">
      <c r="A1010" s="4"/>
      <c r="B1010" s="4"/>
      <c r="C1010" s="4"/>
      <c r="D1010" s="4"/>
      <c r="E1010" s="4"/>
      <c r="F1010" s="4"/>
    </row>
    <row r="1011" spans="1:6" ht="15.75" x14ac:dyDescent="0.3">
      <c r="A1011" s="4"/>
      <c r="B1011" s="4"/>
      <c r="C1011" s="4"/>
      <c r="D1011" s="4"/>
      <c r="E1011" s="4"/>
      <c r="F1011" s="4"/>
    </row>
    <row r="1012" spans="1:6" ht="15.75" x14ac:dyDescent="0.3">
      <c r="A1012" s="4"/>
      <c r="B1012" s="4"/>
      <c r="C1012" s="4"/>
      <c r="D1012" s="4"/>
      <c r="E1012" s="4"/>
      <c r="F1012" s="4"/>
    </row>
    <row r="1013" spans="1:6" ht="15.75" x14ac:dyDescent="0.3">
      <c r="A1013" s="4"/>
      <c r="B1013" s="4"/>
      <c r="C1013" s="4"/>
      <c r="D1013" s="4"/>
      <c r="E1013" s="4"/>
      <c r="F1013" s="4"/>
    </row>
    <row r="1014" spans="1:6" ht="15.75" x14ac:dyDescent="0.3">
      <c r="A1014" s="4"/>
      <c r="B1014" s="4"/>
      <c r="C1014" s="4"/>
      <c r="D1014" s="4"/>
      <c r="E1014" s="4"/>
      <c r="F1014" s="4"/>
    </row>
    <row r="1015" spans="1:6" ht="15.75" x14ac:dyDescent="0.3">
      <c r="A1015" s="4"/>
      <c r="B1015" s="4"/>
      <c r="C1015" s="4"/>
      <c r="D1015" s="4"/>
      <c r="E1015" s="4"/>
      <c r="F1015" s="4"/>
    </row>
    <row r="1016" spans="1:6" ht="15.75" x14ac:dyDescent="0.3">
      <c r="A1016" s="4"/>
      <c r="B1016" s="4"/>
      <c r="C1016" s="4"/>
      <c r="D1016" s="4"/>
      <c r="E1016" s="4"/>
      <c r="F1016" s="4"/>
    </row>
    <row r="1017" spans="1:6" ht="15.75" x14ac:dyDescent="0.3">
      <c r="A1017" s="4"/>
      <c r="B1017" s="4"/>
      <c r="C1017" s="4"/>
      <c r="D1017" s="4"/>
      <c r="E1017" s="4"/>
      <c r="F1017" s="4"/>
    </row>
    <row r="1018" spans="1:6" ht="15.75" x14ac:dyDescent="0.3">
      <c r="A1018" s="4"/>
      <c r="B1018" s="4"/>
      <c r="C1018" s="4"/>
      <c r="D1018" s="4"/>
      <c r="E1018" s="4"/>
      <c r="F1018" s="4"/>
    </row>
    <row r="1019" spans="1:6" ht="15.75" x14ac:dyDescent="0.3">
      <c r="A1019" s="4"/>
      <c r="B1019" s="4"/>
      <c r="C1019" s="4"/>
      <c r="D1019" s="4"/>
      <c r="E1019" s="4"/>
      <c r="F1019" s="4"/>
    </row>
    <row r="1020" spans="1:6" ht="15.75" x14ac:dyDescent="0.3">
      <c r="A1020" s="4"/>
      <c r="B1020" s="4"/>
      <c r="C1020" s="4"/>
      <c r="D1020" s="4"/>
      <c r="E1020" s="4"/>
      <c r="F1020" s="4"/>
    </row>
    <row r="1021" spans="1:6" ht="15.75" x14ac:dyDescent="0.3">
      <c r="A1021" s="4"/>
      <c r="B1021" s="4"/>
      <c r="C1021" s="4"/>
      <c r="D1021" s="4"/>
      <c r="E1021" s="4"/>
      <c r="F1021" s="4"/>
    </row>
    <row r="1022" spans="1:6" ht="15.75" x14ac:dyDescent="0.3">
      <c r="A1022" s="4"/>
      <c r="B1022" s="4"/>
      <c r="C1022" s="4"/>
      <c r="D1022" s="4"/>
      <c r="E1022" s="4"/>
      <c r="F1022" s="4"/>
    </row>
    <row r="1023" spans="1:6" ht="15.75" x14ac:dyDescent="0.3">
      <c r="A1023" s="4"/>
      <c r="B1023" s="4"/>
      <c r="C1023" s="4"/>
      <c r="D1023" s="4"/>
      <c r="E1023" s="4"/>
      <c r="F1023" s="4"/>
    </row>
    <row r="1024" spans="1:6" ht="15.75" x14ac:dyDescent="0.3">
      <c r="A1024" s="4"/>
      <c r="B1024" s="4"/>
      <c r="C1024" s="4"/>
      <c r="D1024" s="4"/>
      <c r="E1024" s="4"/>
      <c r="F1024" s="4"/>
    </row>
    <row r="1025" spans="1:6" ht="15.75" x14ac:dyDescent="0.3">
      <c r="A1025" s="4"/>
      <c r="B1025" s="4"/>
      <c r="C1025" s="4"/>
      <c r="D1025" s="4"/>
      <c r="E1025" s="4"/>
      <c r="F1025" s="4"/>
    </row>
    <row r="1026" spans="1:6" ht="15.75" x14ac:dyDescent="0.3">
      <c r="A1026" s="4"/>
      <c r="B1026" s="4"/>
      <c r="C1026" s="4"/>
      <c r="D1026" s="4"/>
      <c r="E1026" s="4"/>
      <c r="F1026" s="4"/>
    </row>
    <row r="1027" spans="1:6" ht="15.75" x14ac:dyDescent="0.3">
      <c r="A1027" s="4"/>
      <c r="B1027" s="4"/>
      <c r="C1027" s="4"/>
      <c r="D1027" s="4"/>
      <c r="E1027" s="4"/>
      <c r="F1027" s="4"/>
    </row>
    <row r="1028" spans="1:6" ht="15.75" x14ac:dyDescent="0.3">
      <c r="A1028" s="4"/>
      <c r="B1028" s="4"/>
      <c r="C1028" s="4"/>
      <c r="D1028" s="4"/>
      <c r="E1028" s="4"/>
      <c r="F1028" s="4"/>
    </row>
    <row r="1029" spans="1:6" ht="15.75" x14ac:dyDescent="0.3">
      <c r="A1029" s="4"/>
      <c r="B1029" s="4"/>
      <c r="C1029" s="4"/>
      <c r="D1029" s="4"/>
      <c r="E1029" s="4"/>
      <c r="F1029" s="4"/>
    </row>
    <row r="1030" spans="1:6" ht="15.75" x14ac:dyDescent="0.3">
      <c r="A1030" s="4"/>
      <c r="B1030" s="4"/>
      <c r="C1030" s="4"/>
      <c r="D1030" s="4"/>
      <c r="E1030" s="4"/>
      <c r="F1030" s="4"/>
    </row>
    <row r="1031" spans="1:6" ht="15.75" x14ac:dyDescent="0.3">
      <c r="A1031" s="4"/>
      <c r="B1031" s="4"/>
      <c r="C1031" s="4"/>
      <c r="D1031" s="4"/>
      <c r="E1031" s="4"/>
      <c r="F1031" s="4"/>
    </row>
    <row r="1032" spans="1:6" ht="15.75" x14ac:dyDescent="0.3">
      <c r="A1032" s="4"/>
      <c r="B1032" s="4"/>
      <c r="C1032" s="4"/>
      <c r="D1032" s="4"/>
      <c r="E1032" s="4"/>
      <c r="F1032" s="4"/>
    </row>
    <row r="1033" spans="1:6" ht="15.75" x14ac:dyDescent="0.3">
      <c r="A1033" s="4"/>
      <c r="B1033" s="4"/>
      <c r="C1033" s="4"/>
      <c r="D1033" s="4"/>
      <c r="E1033" s="4"/>
      <c r="F1033" s="4"/>
    </row>
    <row r="1034" spans="1:6" ht="15.75" x14ac:dyDescent="0.3">
      <c r="A1034" s="4"/>
      <c r="B1034" s="4"/>
      <c r="C1034" s="4"/>
      <c r="D1034" s="4"/>
      <c r="E1034" s="4"/>
      <c r="F1034" s="4"/>
    </row>
    <row r="1035" spans="1:6" ht="15.75" x14ac:dyDescent="0.3">
      <c r="A1035" s="4"/>
      <c r="B1035" s="4"/>
      <c r="C1035" s="4"/>
      <c r="D1035" s="4"/>
      <c r="E1035" s="4"/>
      <c r="F1035" s="4"/>
    </row>
    <row r="1036" spans="1:6" ht="15.75" x14ac:dyDescent="0.3">
      <c r="A1036" s="4"/>
      <c r="B1036" s="4"/>
      <c r="C1036" s="4"/>
      <c r="D1036" s="4"/>
      <c r="E1036" s="4"/>
      <c r="F1036" s="4"/>
    </row>
    <row r="1037" spans="1:6" ht="15.75" x14ac:dyDescent="0.3">
      <c r="A1037" s="4"/>
      <c r="B1037" s="4"/>
      <c r="C1037" s="4"/>
      <c r="D1037" s="4"/>
      <c r="E1037" s="4"/>
      <c r="F1037" s="4"/>
    </row>
    <row r="1038" spans="1:6" ht="15.75" x14ac:dyDescent="0.3">
      <c r="A1038" s="4"/>
      <c r="B1038" s="4"/>
      <c r="C1038" s="4"/>
      <c r="D1038" s="4"/>
      <c r="E1038" s="4"/>
      <c r="F1038" s="4"/>
    </row>
    <row r="1039" spans="1:6" ht="15.75" x14ac:dyDescent="0.3">
      <c r="A1039" s="4"/>
      <c r="B1039" s="4"/>
      <c r="C1039" s="4"/>
      <c r="D1039" s="4"/>
      <c r="E1039" s="4"/>
      <c r="F1039" s="4"/>
    </row>
    <row r="1040" spans="1:6" ht="15.75" x14ac:dyDescent="0.3">
      <c r="A1040" s="4"/>
      <c r="B1040" s="4"/>
      <c r="C1040" s="4"/>
      <c r="D1040" s="4"/>
      <c r="E1040" s="4"/>
      <c r="F1040" s="4"/>
    </row>
    <row r="1041" spans="1:6" ht="15.75" x14ac:dyDescent="0.3">
      <c r="A1041" s="4"/>
      <c r="B1041" s="4"/>
      <c r="C1041" s="4"/>
      <c r="D1041" s="4"/>
      <c r="E1041" s="4"/>
      <c r="F1041" s="4"/>
    </row>
    <row r="1042" spans="1:6" ht="15.75" x14ac:dyDescent="0.3">
      <c r="A1042" s="4"/>
      <c r="B1042" s="4"/>
      <c r="C1042" s="4"/>
      <c r="D1042" s="4"/>
      <c r="E1042" s="4"/>
      <c r="F1042" s="4"/>
    </row>
    <row r="1043" spans="1:6" ht="15.75" x14ac:dyDescent="0.3">
      <c r="A1043" s="4"/>
      <c r="B1043" s="4"/>
      <c r="C1043" s="4"/>
      <c r="D1043" s="4"/>
      <c r="E1043" s="4"/>
      <c r="F1043" s="4"/>
    </row>
    <row r="1044" spans="1:6" ht="15.75" x14ac:dyDescent="0.3">
      <c r="A1044" s="4"/>
      <c r="B1044" s="4"/>
      <c r="C1044" s="4"/>
      <c r="D1044" s="4"/>
      <c r="E1044" s="4"/>
      <c r="F1044" s="4"/>
    </row>
    <row r="1045" spans="1:6" ht="15.75" x14ac:dyDescent="0.3">
      <c r="A1045" s="4"/>
      <c r="B1045" s="4"/>
      <c r="C1045" s="4"/>
      <c r="D1045" s="4"/>
      <c r="E1045" s="4"/>
      <c r="F1045" s="4"/>
    </row>
    <row r="1046" spans="1:6" ht="15.75" x14ac:dyDescent="0.3">
      <c r="A1046" s="4"/>
      <c r="B1046" s="4"/>
      <c r="C1046" s="4"/>
      <c r="D1046" s="4"/>
      <c r="E1046" s="4"/>
      <c r="F1046" s="4"/>
    </row>
    <row r="1047" spans="1:6" ht="15.75" x14ac:dyDescent="0.3">
      <c r="A1047" s="4"/>
      <c r="B1047" s="4"/>
      <c r="C1047" s="4"/>
      <c r="D1047" s="4"/>
      <c r="E1047" s="4"/>
      <c r="F1047" s="4"/>
    </row>
    <row r="1048" spans="1:6" ht="15.75" x14ac:dyDescent="0.3">
      <c r="A1048" s="4"/>
      <c r="B1048" s="4"/>
      <c r="C1048" s="4"/>
      <c r="D1048" s="4"/>
      <c r="E1048" s="4"/>
      <c r="F1048" s="4"/>
    </row>
    <row r="1049" spans="1:6" ht="15.75" x14ac:dyDescent="0.3">
      <c r="A1049" s="4"/>
      <c r="B1049" s="4"/>
      <c r="C1049" s="4"/>
      <c r="D1049" s="4"/>
      <c r="E1049" s="4"/>
      <c r="F1049" s="4"/>
    </row>
    <row r="1050" spans="1:6" ht="15.75" x14ac:dyDescent="0.3">
      <c r="A1050" s="4"/>
      <c r="B1050" s="4"/>
      <c r="C1050" s="4"/>
      <c r="D1050" s="4"/>
      <c r="E1050" s="4"/>
      <c r="F1050" s="4"/>
    </row>
    <row r="1051" spans="1:6" ht="15.75" x14ac:dyDescent="0.3">
      <c r="A1051" s="4"/>
      <c r="B1051" s="4"/>
      <c r="C1051" s="4"/>
      <c r="D1051" s="4"/>
      <c r="E1051" s="4"/>
      <c r="F1051" s="4"/>
    </row>
    <row r="1052" spans="1:6" ht="15.75" x14ac:dyDescent="0.3">
      <c r="A1052" s="4"/>
      <c r="B1052" s="4"/>
      <c r="C1052" s="4"/>
      <c r="D1052" s="4"/>
      <c r="E1052" s="4"/>
      <c r="F1052" s="4"/>
    </row>
    <row r="1053" spans="1:6" ht="15.75" x14ac:dyDescent="0.3">
      <c r="A1053" s="4"/>
      <c r="B1053" s="4"/>
      <c r="C1053" s="4"/>
      <c r="D1053" s="4"/>
      <c r="E1053" s="4"/>
      <c r="F1053" s="4"/>
    </row>
    <row r="1054" spans="1:6" ht="15.75" x14ac:dyDescent="0.3">
      <c r="A1054" s="4"/>
      <c r="B1054" s="4"/>
      <c r="C1054" s="4"/>
      <c r="D1054" s="4"/>
      <c r="E1054" s="4"/>
      <c r="F1054" s="4"/>
    </row>
    <row r="1055" spans="1:6" ht="15.75" x14ac:dyDescent="0.3">
      <c r="A1055" s="4"/>
      <c r="B1055" s="4"/>
      <c r="C1055" s="4"/>
      <c r="D1055" s="4"/>
      <c r="E1055" s="4"/>
      <c r="F1055" s="4"/>
    </row>
    <row r="1056" spans="1:6" ht="15.75" x14ac:dyDescent="0.3">
      <c r="A1056" s="4"/>
      <c r="B1056" s="4"/>
      <c r="C1056" s="4"/>
      <c r="D1056" s="4"/>
      <c r="E1056" s="4"/>
      <c r="F1056" s="4"/>
    </row>
    <row r="1057" spans="1:6" ht="15.75" x14ac:dyDescent="0.3">
      <c r="A1057" s="4"/>
      <c r="B1057" s="4"/>
      <c r="C1057" s="4"/>
      <c r="D1057" s="4"/>
      <c r="E1057" s="4"/>
      <c r="F1057" s="4"/>
    </row>
    <row r="1058" spans="1:6" ht="15.75" x14ac:dyDescent="0.3">
      <c r="A1058" s="4"/>
      <c r="B1058" s="4"/>
      <c r="C1058" s="4"/>
      <c r="D1058" s="4"/>
      <c r="E1058" s="4"/>
      <c r="F1058" s="4"/>
    </row>
    <row r="1059" spans="1:6" ht="15.75" x14ac:dyDescent="0.3">
      <c r="A1059" s="4"/>
      <c r="B1059" s="4"/>
      <c r="C1059" s="4"/>
      <c r="D1059" s="4"/>
      <c r="E1059" s="4"/>
      <c r="F1059" s="4"/>
    </row>
    <row r="1060" spans="1:6" ht="15.75" x14ac:dyDescent="0.3">
      <c r="A1060" s="4"/>
      <c r="B1060" s="4"/>
      <c r="C1060" s="4"/>
      <c r="D1060" s="4"/>
      <c r="E1060" s="4"/>
      <c r="F1060" s="4"/>
    </row>
    <row r="1061" spans="1:6" ht="15.75" x14ac:dyDescent="0.3">
      <c r="A1061" s="4"/>
      <c r="B1061" s="4"/>
      <c r="C1061" s="4"/>
      <c r="D1061" s="4"/>
      <c r="E1061" s="4"/>
      <c r="F1061" s="4"/>
    </row>
    <row r="1062" spans="1:6" ht="15.75" x14ac:dyDescent="0.3">
      <c r="A1062" s="4"/>
      <c r="B1062" s="4"/>
      <c r="C1062" s="4"/>
      <c r="D1062" s="4"/>
      <c r="E1062" s="4"/>
      <c r="F1062" s="4"/>
    </row>
    <row r="1063" spans="1:6" ht="15.75" x14ac:dyDescent="0.3">
      <c r="A1063" s="4"/>
      <c r="B1063" s="4"/>
      <c r="C1063" s="4"/>
      <c r="D1063" s="4"/>
      <c r="E1063" s="4"/>
      <c r="F1063" s="4"/>
    </row>
    <row r="1064" spans="1:6" ht="15.75" x14ac:dyDescent="0.3">
      <c r="A1064" s="4"/>
      <c r="B1064" s="4"/>
      <c r="C1064" s="4"/>
      <c r="D1064" s="4"/>
      <c r="E1064" s="4"/>
      <c r="F1064" s="4"/>
    </row>
    <row r="1065" spans="1:6" ht="15.75" x14ac:dyDescent="0.3">
      <c r="A1065" s="4"/>
      <c r="B1065" s="4"/>
      <c r="C1065" s="4"/>
      <c r="D1065" s="4"/>
      <c r="E1065" s="4"/>
      <c r="F1065" s="4"/>
    </row>
    <row r="1066" spans="1:6" ht="15.75" x14ac:dyDescent="0.3">
      <c r="A1066" s="4"/>
      <c r="B1066" s="4"/>
      <c r="C1066" s="4"/>
      <c r="D1066" s="4"/>
      <c r="E1066" s="4"/>
      <c r="F1066" s="4"/>
    </row>
    <row r="1067" spans="1:6" ht="15.75" x14ac:dyDescent="0.3">
      <c r="A1067" s="4"/>
      <c r="B1067" s="4"/>
      <c r="C1067" s="4"/>
      <c r="D1067" s="4"/>
      <c r="E1067" s="4"/>
      <c r="F1067" s="4"/>
    </row>
    <row r="1068" spans="1:6" ht="15.75" x14ac:dyDescent="0.3">
      <c r="A1068" s="4"/>
      <c r="B1068" s="4"/>
      <c r="C1068" s="4"/>
      <c r="D1068" s="4"/>
      <c r="E1068" s="4"/>
      <c r="F1068" s="4"/>
    </row>
    <row r="1069" spans="1:6" ht="15.75" x14ac:dyDescent="0.3">
      <c r="A1069" s="4"/>
      <c r="B1069" s="4"/>
      <c r="C1069" s="4"/>
      <c r="D1069" s="4"/>
      <c r="E1069" s="4"/>
      <c r="F1069" s="4"/>
    </row>
    <row r="1070" spans="1:6" ht="15.75" x14ac:dyDescent="0.3">
      <c r="A1070" s="4"/>
      <c r="B1070" s="4"/>
      <c r="C1070" s="4"/>
      <c r="D1070" s="4"/>
      <c r="E1070" s="4"/>
      <c r="F1070" s="4"/>
    </row>
    <row r="1071" spans="1:6" ht="15.75" x14ac:dyDescent="0.3">
      <c r="A1071" s="4"/>
      <c r="B1071" s="4"/>
      <c r="C1071" s="4"/>
      <c r="D1071" s="4"/>
      <c r="E1071" s="4"/>
      <c r="F1071" s="4"/>
    </row>
    <row r="1072" spans="1:6" ht="15.75" x14ac:dyDescent="0.3">
      <c r="A1072" s="4"/>
      <c r="B1072" s="4"/>
      <c r="C1072" s="4"/>
      <c r="D1072" s="4"/>
      <c r="E1072" s="4"/>
      <c r="F1072" s="4"/>
    </row>
    <row r="1073" spans="1:6" ht="15.75" x14ac:dyDescent="0.3">
      <c r="A1073" s="4"/>
      <c r="B1073" s="4"/>
      <c r="C1073" s="4"/>
      <c r="D1073" s="4"/>
      <c r="E1073" s="4"/>
      <c r="F1073" s="4"/>
    </row>
    <row r="1074" spans="1:6" ht="15.75" x14ac:dyDescent="0.3">
      <c r="A1074" s="4"/>
      <c r="B1074" s="4"/>
      <c r="C1074" s="4"/>
      <c r="D1074" s="4"/>
      <c r="E1074" s="4"/>
      <c r="F1074" s="4"/>
    </row>
    <row r="1075" spans="1:6" ht="15.75" x14ac:dyDescent="0.3">
      <c r="A1075" s="4"/>
      <c r="B1075" s="4"/>
      <c r="C1075" s="4"/>
      <c r="D1075" s="4"/>
      <c r="E1075" s="4"/>
      <c r="F1075" s="4"/>
    </row>
    <row r="1076" spans="1:6" ht="15.75" x14ac:dyDescent="0.3">
      <c r="A1076" s="4"/>
      <c r="B1076" s="4"/>
      <c r="C1076" s="4"/>
      <c r="D1076" s="4"/>
      <c r="E1076" s="4"/>
      <c r="F1076" s="4"/>
    </row>
    <row r="1077" spans="1:6" ht="15.75" x14ac:dyDescent="0.3">
      <c r="A1077" s="4"/>
      <c r="B1077" s="4"/>
      <c r="C1077" s="4"/>
      <c r="D1077" s="4"/>
      <c r="E1077" s="4"/>
      <c r="F1077" s="4"/>
    </row>
    <row r="1078" spans="1:6" ht="15.75" x14ac:dyDescent="0.3">
      <c r="A1078" s="4"/>
      <c r="B1078" s="4"/>
      <c r="C1078" s="4"/>
      <c r="D1078" s="4"/>
      <c r="E1078" s="4"/>
      <c r="F1078" s="4"/>
    </row>
    <row r="1079" spans="1:6" ht="15.75" x14ac:dyDescent="0.3">
      <c r="A1079" s="4"/>
      <c r="B1079" s="4"/>
      <c r="C1079" s="4"/>
      <c r="D1079" s="4"/>
      <c r="E1079" s="4"/>
      <c r="F1079" s="4"/>
    </row>
    <row r="1080" spans="1:6" ht="15.75" x14ac:dyDescent="0.3">
      <c r="A1080" s="4"/>
      <c r="B1080" s="4"/>
      <c r="C1080" s="4"/>
      <c r="D1080" s="4"/>
      <c r="E1080" s="4"/>
      <c r="F1080" s="4"/>
    </row>
    <row r="1081" spans="1:6" ht="15.75" x14ac:dyDescent="0.3">
      <c r="A1081" s="4"/>
      <c r="B1081" s="4"/>
      <c r="C1081" s="4"/>
      <c r="D1081" s="4"/>
      <c r="E1081" s="4"/>
      <c r="F1081" s="4"/>
    </row>
    <row r="1082" spans="1:6" ht="15.75" x14ac:dyDescent="0.3">
      <c r="A1082" s="4"/>
      <c r="B1082" s="4"/>
      <c r="C1082" s="4"/>
      <c r="D1082" s="4"/>
      <c r="E1082" s="4"/>
      <c r="F1082" s="4"/>
    </row>
    <row r="1083" spans="1:6" ht="15.75" x14ac:dyDescent="0.3">
      <c r="A1083" s="4"/>
      <c r="B1083" s="4"/>
      <c r="C1083" s="4"/>
      <c r="D1083" s="4"/>
      <c r="E1083" s="4"/>
      <c r="F1083" s="4"/>
    </row>
    <row r="1084" spans="1:6" ht="15.75" x14ac:dyDescent="0.3">
      <c r="A1084" s="4"/>
      <c r="B1084" s="4"/>
      <c r="C1084" s="4"/>
      <c r="D1084" s="4"/>
      <c r="E1084" s="4"/>
      <c r="F1084" s="4"/>
    </row>
    <row r="1085" spans="1:6" ht="15.75" x14ac:dyDescent="0.3">
      <c r="A1085" s="4"/>
      <c r="B1085" s="4"/>
      <c r="C1085" s="4"/>
      <c r="D1085" s="4"/>
      <c r="E1085" s="4"/>
      <c r="F1085" s="4"/>
    </row>
    <row r="1086" spans="1:6" ht="15.75" x14ac:dyDescent="0.3">
      <c r="A1086" s="4"/>
      <c r="B1086" s="4"/>
      <c r="C1086" s="4"/>
      <c r="D1086" s="4"/>
      <c r="E1086" s="4"/>
      <c r="F1086" s="4"/>
    </row>
    <row r="1087" spans="1:6" ht="15.75" x14ac:dyDescent="0.3">
      <c r="A1087" s="4"/>
      <c r="B1087" s="4"/>
      <c r="C1087" s="4"/>
      <c r="D1087" s="4"/>
      <c r="E1087" s="4"/>
      <c r="F1087" s="4"/>
    </row>
    <row r="1088" spans="1:6" ht="15.75" x14ac:dyDescent="0.3">
      <c r="A1088" s="4"/>
      <c r="B1088" s="4"/>
      <c r="C1088" s="4"/>
      <c r="D1088" s="4"/>
      <c r="E1088" s="4"/>
      <c r="F1088" s="4"/>
    </row>
    <row r="1089" spans="1:6" ht="15.75" x14ac:dyDescent="0.3">
      <c r="A1089" s="4"/>
      <c r="B1089" s="4"/>
      <c r="C1089" s="4"/>
      <c r="D1089" s="4"/>
      <c r="E1089" s="4"/>
      <c r="F1089" s="4"/>
    </row>
    <row r="1090" spans="1:6" ht="15.75" x14ac:dyDescent="0.3">
      <c r="A1090" s="4"/>
      <c r="B1090" s="4"/>
      <c r="C1090" s="4"/>
      <c r="D1090" s="4"/>
      <c r="E1090" s="4"/>
      <c r="F1090" s="4"/>
    </row>
    <row r="1091" spans="1:6" ht="15.75" x14ac:dyDescent="0.3">
      <c r="A1091" s="4"/>
      <c r="B1091" s="4"/>
      <c r="C1091" s="4"/>
      <c r="D1091" s="4"/>
      <c r="E1091" s="4"/>
      <c r="F1091" s="4"/>
    </row>
    <row r="1092" spans="1:6" ht="15.75" x14ac:dyDescent="0.3">
      <c r="A1092" s="4"/>
      <c r="B1092" s="4"/>
      <c r="C1092" s="4"/>
      <c r="D1092" s="4"/>
      <c r="E1092" s="4"/>
      <c r="F1092" s="4"/>
    </row>
    <row r="1093" spans="1:6" ht="15.75" x14ac:dyDescent="0.3">
      <c r="A1093" s="4"/>
      <c r="B1093" s="4"/>
      <c r="C1093" s="4"/>
      <c r="D1093" s="4"/>
      <c r="E1093" s="4"/>
      <c r="F1093" s="4"/>
    </row>
    <row r="1094" spans="1:6" ht="15.75" x14ac:dyDescent="0.3">
      <c r="A1094" s="4"/>
      <c r="B1094" s="4"/>
      <c r="C1094" s="4"/>
      <c r="D1094" s="4"/>
      <c r="E1094" s="4"/>
      <c r="F1094" s="4"/>
    </row>
    <row r="1095" spans="1:6" ht="15.75" x14ac:dyDescent="0.3">
      <c r="A1095" s="4"/>
      <c r="B1095" s="4"/>
      <c r="C1095" s="4"/>
      <c r="D1095" s="4"/>
      <c r="E1095" s="4"/>
      <c r="F1095" s="4"/>
    </row>
    <row r="1096" spans="1:6" ht="15.75" x14ac:dyDescent="0.3">
      <c r="A1096" s="4"/>
      <c r="B1096" s="4"/>
      <c r="C1096" s="4"/>
      <c r="D1096" s="4"/>
      <c r="E1096" s="4"/>
      <c r="F1096" s="4"/>
    </row>
    <row r="1097" spans="1:6" ht="15.75" x14ac:dyDescent="0.3">
      <c r="A1097" s="4"/>
      <c r="B1097" s="4"/>
      <c r="C1097" s="4"/>
      <c r="D1097" s="4"/>
      <c r="E1097" s="4"/>
      <c r="F1097" s="4"/>
    </row>
    <row r="1098" spans="1:6" ht="15.75" x14ac:dyDescent="0.3">
      <c r="A1098" s="4"/>
      <c r="B1098" s="4"/>
      <c r="C1098" s="4"/>
      <c r="D1098" s="4"/>
      <c r="E1098" s="4"/>
      <c r="F1098" s="4"/>
    </row>
    <row r="1099" spans="1:6" ht="15.75" x14ac:dyDescent="0.3">
      <c r="A1099" s="4"/>
      <c r="B1099" s="4"/>
      <c r="C1099" s="4"/>
      <c r="D1099" s="4"/>
      <c r="E1099" s="4"/>
      <c r="F1099" s="4"/>
    </row>
    <row r="1100" spans="1:6" ht="15.75" x14ac:dyDescent="0.3">
      <c r="A1100" s="4"/>
      <c r="B1100" s="4"/>
      <c r="C1100" s="4"/>
      <c r="D1100" s="4"/>
      <c r="E1100" s="4"/>
      <c r="F1100" s="4"/>
    </row>
    <row r="1101" spans="1:6" ht="15.75" x14ac:dyDescent="0.3">
      <c r="A1101" s="4"/>
      <c r="B1101" s="4"/>
      <c r="C1101" s="4"/>
      <c r="D1101" s="4"/>
      <c r="E1101" s="4"/>
      <c r="F1101" s="4"/>
    </row>
    <row r="1102" spans="1:6" ht="15.75" x14ac:dyDescent="0.3">
      <c r="A1102" s="4"/>
      <c r="B1102" s="4"/>
      <c r="C1102" s="4"/>
      <c r="D1102" s="4"/>
      <c r="E1102" s="4"/>
      <c r="F1102" s="4"/>
    </row>
    <row r="1103" spans="1:6" ht="15.75" x14ac:dyDescent="0.3">
      <c r="A1103" s="4"/>
      <c r="B1103" s="4"/>
      <c r="C1103" s="4"/>
      <c r="D1103" s="4"/>
      <c r="E1103" s="4"/>
      <c r="F1103" s="4"/>
    </row>
    <row r="1104" spans="1:6" ht="15.75" x14ac:dyDescent="0.3">
      <c r="A1104" s="4"/>
      <c r="B1104" s="4"/>
      <c r="C1104" s="4"/>
      <c r="D1104" s="4"/>
      <c r="E1104" s="4"/>
      <c r="F1104" s="4"/>
    </row>
    <row r="1105" spans="1:6" ht="15.75" x14ac:dyDescent="0.3">
      <c r="A1105" s="4"/>
      <c r="B1105" s="4"/>
      <c r="C1105" s="4"/>
      <c r="D1105" s="4"/>
      <c r="E1105" s="4"/>
      <c r="F1105" s="4"/>
    </row>
    <row r="1106" spans="1:6" ht="15.75" x14ac:dyDescent="0.3">
      <c r="A1106" s="4"/>
      <c r="B1106" s="4"/>
      <c r="C1106" s="4"/>
      <c r="D1106" s="4"/>
      <c r="E1106" s="4"/>
      <c r="F1106" s="4"/>
    </row>
    <row r="1107" spans="1:6" ht="15.75" x14ac:dyDescent="0.3">
      <c r="A1107" s="4"/>
      <c r="B1107" s="4"/>
      <c r="C1107" s="4"/>
      <c r="D1107" s="4"/>
      <c r="E1107" s="4"/>
      <c r="F1107" s="4"/>
    </row>
    <row r="1108" spans="1:6" ht="15.75" x14ac:dyDescent="0.3">
      <c r="A1108" s="4"/>
      <c r="B1108" s="4"/>
      <c r="C1108" s="4"/>
      <c r="D1108" s="4"/>
      <c r="E1108" s="4"/>
      <c r="F1108" s="4"/>
    </row>
    <row r="1109" spans="1:6" ht="15.75" x14ac:dyDescent="0.3">
      <c r="A1109" s="4"/>
      <c r="B1109" s="4"/>
      <c r="C1109" s="4"/>
      <c r="D1109" s="4"/>
      <c r="E1109" s="4"/>
      <c r="F1109" s="4"/>
    </row>
    <row r="1110" spans="1:6" ht="15.75" x14ac:dyDescent="0.3">
      <c r="A1110" s="4"/>
      <c r="B1110" s="4"/>
      <c r="C1110" s="4"/>
      <c r="D1110" s="4"/>
      <c r="E1110" s="4"/>
      <c r="F1110" s="4"/>
    </row>
    <row r="1111" spans="1:6" ht="15.75" x14ac:dyDescent="0.3">
      <c r="A1111" s="4"/>
      <c r="B1111" s="4"/>
      <c r="C1111" s="4"/>
      <c r="D1111" s="4"/>
      <c r="E1111" s="4"/>
      <c r="F1111" s="4"/>
    </row>
    <row r="1112" spans="1:6" ht="15.75" x14ac:dyDescent="0.3">
      <c r="A1112" s="4"/>
      <c r="B1112" s="4"/>
      <c r="C1112" s="4"/>
      <c r="D1112" s="4"/>
      <c r="E1112" s="4"/>
      <c r="F1112" s="4"/>
    </row>
    <row r="1113" spans="1:6" ht="15.75" x14ac:dyDescent="0.3">
      <c r="A1113" s="4"/>
      <c r="B1113" s="4"/>
      <c r="C1113" s="4"/>
      <c r="D1113" s="4"/>
      <c r="E1113" s="4"/>
      <c r="F1113" s="4"/>
    </row>
    <row r="1114" spans="1:6" ht="15.75" x14ac:dyDescent="0.3">
      <c r="A1114" s="4"/>
      <c r="B1114" s="4"/>
      <c r="C1114" s="4"/>
      <c r="D1114" s="4"/>
      <c r="E1114" s="4"/>
      <c r="F1114" s="4"/>
    </row>
    <row r="1115" spans="1:6" ht="15.75" x14ac:dyDescent="0.3">
      <c r="A1115" s="4"/>
      <c r="B1115" s="4"/>
      <c r="C1115" s="4"/>
      <c r="D1115" s="4"/>
      <c r="E1115" s="4"/>
      <c r="F1115" s="4"/>
    </row>
    <row r="1116" spans="1:6" ht="15.75" x14ac:dyDescent="0.3">
      <c r="A1116" s="4"/>
      <c r="B1116" s="4"/>
      <c r="C1116" s="4"/>
      <c r="D1116" s="4"/>
      <c r="E1116" s="4"/>
      <c r="F1116" s="4"/>
    </row>
    <row r="1117" spans="1:6" ht="15.75" x14ac:dyDescent="0.3">
      <c r="A1117" s="4"/>
      <c r="B1117" s="4"/>
      <c r="C1117" s="4"/>
      <c r="D1117" s="4"/>
      <c r="E1117" s="4"/>
      <c r="F1117" s="4"/>
    </row>
    <row r="1118" spans="1:6" ht="15.75" x14ac:dyDescent="0.3">
      <c r="A1118" s="4"/>
      <c r="B1118" s="4"/>
      <c r="C1118" s="4"/>
      <c r="D1118" s="4"/>
      <c r="E1118" s="4"/>
      <c r="F1118" s="4"/>
    </row>
    <row r="1119" spans="1:6" ht="15.75" x14ac:dyDescent="0.3">
      <c r="A1119" s="4"/>
      <c r="B1119" s="4"/>
      <c r="C1119" s="4"/>
      <c r="D1119" s="4"/>
      <c r="E1119" s="4"/>
      <c r="F1119" s="4"/>
    </row>
    <row r="1120" spans="1:6" ht="15.75" x14ac:dyDescent="0.3">
      <c r="A1120" s="4"/>
      <c r="B1120" s="4"/>
      <c r="C1120" s="4"/>
      <c r="D1120" s="4"/>
      <c r="E1120" s="4"/>
      <c r="F1120" s="4"/>
    </row>
    <row r="1121" spans="1:6" ht="15.75" x14ac:dyDescent="0.3">
      <c r="A1121" s="4"/>
      <c r="B1121" s="4"/>
      <c r="C1121" s="4"/>
      <c r="D1121" s="4"/>
      <c r="E1121" s="4"/>
      <c r="F1121" s="4"/>
    </row>
    <row r="1122" spans="1:6" ht="15.75" x14ac:dyDescent="0.3">
      <c r="A1122" s="4"/>
      <c r="B1122" s="4"/>
      <c r="C1122" s="4"/>
      <c r="D1122" s="4"/>
      <c r="E1122" s="4"/>
      <c r="F1122" s="4"/>
    </row>
    <row r="1123" spans="1:6" ht="15.75" x14ac:dyDescent="0.3">
      <c r="A1123" s="4"/>
      <c r="B1123" s="4"/>
      <c r="C1123" s="4"/>
      <c r="D1123" s="4"/>
      <c r="E1123" s="4"/>
      <c r="F1123" s="4"/>
    </row>
    <row r="1124" spans="1:6" ht="15.75" x14ac:dyDescent="0.3">
      <c r="A1124" s="4"/>
      <c r="B1124" s="4"/>
      <c r="C1124" s="4"/>
      <c r="D1124" s="4"/>
      <c r="E1124" s="4"/>
      <c r="F1124" s="4"/>
    </row>
    <row r="1125" spans="1:6" ht="15.75" x14ac:dyDescent="0.3">
      <c r="A1125" s="4"/>
      <c r="B1125" s="4"/>
      <c r="C1125" s="4"/>
      <c r="D1125" s="4"/>
      <c r="E1125" s="4"/>
      <c r="F1125" s="4"/>
    </row>
    <row r="1126" spans="1:6" ht="15.75" x14ac:dyDescent="0.3">
      <c r="A1126" s="4"/>
      <c r="B1126" s="4"/>
      <c r="C1126" s="4"/>
      <c r="D1126" s="4"/>
      <c r="E1126" s="4"/>
      <c r="F1126" s="4"/>
    </row>
    <row r="1127" spans="1:6" ht="15.75" x14ac:dyDescent="0.3">
      <c r="A1127" s="4"/>
      <c r="B1127" s="4"/>
      <c r="C1127" s="4"/>
      <c r="D1127" s="4"/>
      <c r="E1127" s="4"/>
      <c r="F1127" s="4"/>
    </row>
    <row r="1128" spans="1:6" ht="15.75" x14ac:dyDescent="0.3">
      <c r="A1128" s="4"/>
      <c r="B1128" s="4"/>
      <c r="C1128" s="4"/>
      <c r="D1128" s="4"/>
      <c r="E1128" s="4"/>
      <c r="F1128" s="4"/>
    </row>
    <row r="1129" spans="1:6" ht="15.75" x14ac:dyDescent="0.3">
      <c r="A1129" s="4"/>
      <c r="B1129" s="4"/>
      <c r="C1129" s="4"/>
      <c r="D1129" s="4"/>
      <c r="E1129" s="4"/>
      <c r="F1129" s="4"/>
    </row>
    <row r="1130" spans="1:6" ht="15.75" x14ac:dyDescent="0.3">
      <c r="A1130" s="4"/>
      <c r="B1130" s="4"/>
      <c r="C1130" s="4"/>
      <c r="D1130" s="4"/>
      <c r="E1130" s="4"/>
      <c r="F1130" s="4"/>
    </row>
    <row r="1131" spans="1:6" ht="15.75" x14ac:dyDescent="0.3">
      <c r="A1131" s="4"/>
      <c r="B1131" s="4"/>
      <c r="C1131" s="4"/>
      <c r="D1131" s="4"/>
      <c r="E1131" s="4"/>
      <c r="F1131" s="4"/>
    </row>
    <row r="1132" spans="1:6" ht="15.75" x14ac:dyDescent="0.3">
      <c r="A1132" s="4"/>
      <c r="B1132" s="4"/>
      <c r="C1132" s="4"/>
      <c r="D1132" s="4"/>
      <c r="E1132" s="4"/>
      <c r="F1132" s="4"/>
    </row>
    <row r="1133" spans="1:6" ht="15.75" x14ac:dyDescent="0.3">
      <c r="A1133" s="4"/>
      <c r="B1133" s="4"/>
      <c r="C1133" s="4"/>
      <c r="D1133" s="4"/>
      <c r="E1133" s="4"/>
      <c r="F1133" s="4"/>
    </row>
    <row r="1134" spans="1:6" ht="15.75" x14ac:dyDescent="0.3">
      <c r="A1134" s="4"/>
      <c r="B1134" s="4"/>
      <c r="C1134" s="4"/>
      <c r="D1134" s="4"/>
      <c r="E1134" s="4"/>
      <c r="F1134" s="4"/>
    </row>
    <row r="1135" spans="1:6" ht="15.75" x14ac:dyDescent="0.3">
      <c r="A1135" s="4"/>
      <c r="B1135" s="4"/>
      <c r="C1135" s="4"/>
      <c r="D1135" s="4"/>
      <c r="E1135" s="4"/>
      <c r="F1135" s="4"/>
    </row>
    <row r="1136" spans="1:6" ht="15.75" x14ac:dyDescent="0.3">
      <c r="A1136" s="4"/>
      <c r="B1136" s="4"/>
      <c r="C1136" s="4"/>
      <c r="D1136" s="4"/>
      <c r="E1136" s="4"/>
      <c r="F1136" s="4"/>
    </row>
    <row r="1137" spans="1:6" ht="15.75" x14ac:dyDescent="0.3">
      <c r="A1137" s="4"/>
      <c r="B1137" s="4"/>
      <c r="C1137" s="4"/>
      <c r="D1137" s="4"/>
      <c r="E1137" s="4"/>
      <c r="F1137" s="4"/>
    </row>
    <row r="1138" spans="1:6" ht="15.75" x14ac:dyDescent="0.3">
      <c r="A1138" s="4"/>
      <c r="B1138" s="4"/>
      <c r="C1138" s="4"/>
      <c r="D1138" s="4"/>
      <c r="E1138" s="4"/>
      <c r="F1138" s="4"/>
    </row>
    <row r="1139" spans="1:6" ht="15.75" x14ac:dyDescent="0.3">
      <c r="A1139" s="4"/>
      <c r="B1139" s="4"/>
      <c r="C1139" s="4"/>
      <c r="D1139" s="4"/>
      <c r="E1139" s="4"/>
      <c r="F1139" s="4"/>
    </row>
    <row r="1140" spans="1:6" ht="15.75" x14ac:dyDescent="0.3">
      <c r="A1140" s="4"/>
      <c r="B1140" s="4"/>
      <c r="C1140" s="4"/>
      <c r="D1140" s="4"/>
      <c r="E1140" s="4"/>
      <c r="F1140" s="4"/>
    </row>
    <row r="1141" spans="1:6" ht="15.75" x14ac:dyDescent="0.3">
      <c r="A1141" s="4"/>
      <c r="B1141" s="4"/>
      <c r="C1141" s="4"/>
      <c r="D1141" s="4"/>
      <c r="E1141" s="4"/>
      <c r="F1141" s="4"/>
    </row>
    <row r="1142" spans="1:6" ht="15.75" x14ac:dyDescent="0.3">
      <c r="A1142" s="4"/>
      <c r="B1142" s="4"/>
      <c r="C1142" s="4"/>
      <c r="D1142" s="4"/>
      <c r="E1142" s="4"/>
      <c r="F1142" s="4"/>
    </row>
    <row r="1143" spans="1:6" ht="15.75" x14ac:dyDescent="0.3">
      <c r="A1143" s="4"/>
      <c r="B1143" s="4"/>
      <c r="C1143" s="4"/>
      <c r="D1143" s="4"/>
      <c r="E1143" s="4"/>
      <c r="F1143" s="4"/>
    </row>
    <row r="1144" spans="1:6" ht="15.75" x14ac:dyDescent="0.3">
      <c r="A1144" s="4"/>
      <c r="B1144" s="4"/>
      <c r="C1144" s="4"/>
      <c r="D1144" s="4"/>
      <c r="E1144" s="4"/>
      <c r="F1144" s="4"/>
    </row>
    <row r="1145" spans="1:6" ht="15.75" x14ac:dyDescent="0.3">
      <c r="A1145" s="4"/>
      <c r="B1145" s="4"/>
      <c r="C1145" s="4"/>
      <c r="D1145" s="4"/>
      <c r="E1145" s="4"/>
      <c r="F1145" s="4"/>
    </row>
    <row r="1146" spans="1:6" ht="15.75" x14ac:dyDescent="0.3">
      <c r="A1146" s="4"/>
      <c r="B1146" s="4"/>
      <c r="C1146" s="4"/>
      <c r="D1146" s="4"/>
      <c r="E1146" s="4"/>
      <c r="F1146" s="4"/>
    </row>
    <row r="1147" spans="1:6" ht="15.75" x14ac:dyDescent="0.3">
      <c r="A1147" s="4"/>
      <c r="B1147" s="4"/>
      <c r="C1147" s="4"/>
      <c r="D1147" s="4"/>
      <c r="E1147" s="4"/>
      <c r="F1147" s="4"/>
    </row>
    <row r="1148" spans="1:6" ht="15.75" x14ac:dyDescent="0.3">
      <c r="A1148" s="4"/>
      <c r="B1148" s="4"/>
      <c r="C1148" s="4"/>
      <c r="D1148" s="4"/>
      <c r="E1148" s="4"/>
      <c r="F1148" s="4"/>
    </row>
    <row r="1149" spans="1:6" ht="15.75" x14ac:dyDescent="0.3">
      <c r="A1149" s="4"/>
      <c r="B1149" s="4"/>
      <c r="C1149" s="4"/>
      <c r="D1149" s="4"/>
      <c r="E1149" s="4"/>
      <c r="F1149" s="4"/>
    </row>
    <row r="1150" spans="1:6" ht="15.75" x14ac:dyDescent="0.3">
      <c r="A1150" s="4"/>
      <c r="B1150" s="4"/>
      <c r="C1150" s="4"/>
      <c r="D1150" s="4"/>
      <c r="E1150" s="4"/>
      <c r="F1150" s="4"/>
    </row>
    <row r="1151" spans="1:6" ht="15.75" x14ac:dyDescent="0.3">
      <c r="A1151" s="4"/>
      <c r="B1151" s="4"/>
      <c r="C1151" s="4"/>
      <c r="D1151" s="4"/>
      <c r="E1151" s="4"/>
      <c r="F1151" s="4"/>
    </row>
    <row r="1152" spans="1:6" ht="15.75" x14ac:dyDescent="0.3">
      <c r="A1152" s="4"/>
      <c r="B1152" s="4"/>
      <c r="C1152" s="4"/>
      <c r="D1152" s="4"/>
      <c r="E1152" s="4"/>
      <c r="F1152" s="4"/>
    </row>
    <row r="1153" spans="1:6" ht="15.75" x14ac:dyDescent="0.3">
      <c r="A1153" s="4"/>
      <c r="B1153" s="4"/>
      <c r="C1153" s="4"/>
      <c r="D1153" s="4"/>
      <c r="E1153" s="4"/>
      <c r="F1153" s="4"/>
    </row>
    <row r="1154" spans="1:6" ht="15.75" x14ac:dyDescent="0.3">
      <c r="A1154" s="4"/>
      <c r="B1154" s="4"/>
      <c r="C1154" s="4"/>
      <c r="D1154" s="4"/>
      <c r="E1154" s="4"/>
      <c r="F1154" s="4"/>
    </row>
    <row r="1155" spans="1:6" ht="15.75" x14ac:dyDescent="0.3">
      <c r="A1155" s="4"/>
      <c r="B1155" s="4"/>
      <c r="C1155" s="4"/>
      <c r="D1155" s="4"/>
      <c r="E1155" s="4"/>
      <c r="F1155" s="4"/>
    </row>
    <row r="1156" spans="1:6" ht="15.75" x14ac:dyDescent="0.3">
      <c r="A1156" s="4"/>
      <c r="B1156" s="4"/>
      <c r="C1156" s="4"/>
      <c r="D1156" s="4"/>
      <c r="E1156" s="4"/>
      <c r="F1156" s="4"/>
    </row>
    <row r="1157" spans="1:6" ht="15.75" x14ac:dyDescent="0.3">
      <c r="A1157" s="4"/>
      <c r="B1157" s="4"/>
      <c r="C1157" s="4"/>
      <c r="D1157" s="4"/>
      <c r="E1157" s="4"/>
      <c r="F1157" s="4"/>
    </row>
    <row r="1158" spans="1:6" ht="15.75" x14ac:dyDescent="0.3">
      <c r="A1158" s="4"/>
      <c r="B1158" s="4"/>
      <c r="C1158" s="4"/>
      <c r="D1158" s="4"/>
      <c r="E1158" s="4"/>
      <c r="F1158" s="4"/>
    </row>
    <row r="1159" spans="1:6" ht="15.75" x14ac:dyDescent="0.3">
      <c r="A1159" s="4"/>
      <c r="B1159" s="4"/>
      <c r="C1159" s="4"/>
      <c r="D1159" s="4"/>
      <c r="E1159" s="4"/>
      <c r="F1159" s="4"/>
    </row>
    <row r="1160" spans="1:6" ht="15.75" x14ac:dyDescent="0.3">
      <c r="A1160" s="4"/>
      <c r="B1160" s="4"/>
      <c r="C1160" s="4"/>
      <c r="D1160" s="4"/>
      <c r="E1160" s="4"/>
      <c r="F1160" s="4"/>
    </row>
    <row r="1161" spans="1:6" ht="15.75" x14ac:dyDescent="0.3">
      <c r="A1161" s="4"/>
      <c r="B1161" s="4"/>
      <c r="C1161" s="4"/>
      <c r="D1161" s="4"/>
      <c r="E1161" s="4"/>
      <c r="F1161" s="4"/>
    </row>
    <row r="1162" spans="1:6" ht="15.75" x14ac:dyDescent="0.3">
      <c r="A1162" s="4"/>
      <c r="B1162" s="4"/>
      <c r="C1162" s="4"/>
      <c r="D1162" s="4"/>
      <c r="E1162" s="4"/>
      <c r="F1162" s="4"/>
    </row>
    <row r="1163" spans="1:6" ht="15.75" x14ac:dyDescent="0.3">
      <c r="A1163" s="4"/>
      <c r="B1163" s="4"/>
      <c r="C1163" s="4"/>
      <c r="D1163" s="4"/>
      <c r="E1163" s="4"/>
      <c r="F1163" s="4"/>
    </row>
    <row r="1164" spans="1:6" ht="15.75" x14ac:dyDescent="0.3">
      <c r="A1164" s="4"/>
      <c r="B1164" s="4"/>
      <c r="C1164" s="4"/>
      <c r="D1164" s="4"/>
      <c r="E1164" s="4"/>
      <c r="F1164" s="4"/>
    </row>
    <row r="1165" spans="1:6" ht="15.75" x14ac:dyDescent="0.3">
      <c r="A1165" s="4"/>
      <c r="B1165" s="4"/>
      <c r="C1165" s="4"/>
      <c r="D1165" s="4"/>
      <c r="E1165" s="4"/>
      <c r="F1165" s="4"/>
    </row>
    <row r="1166" spans="1:6" ht="15.75" x14ac:dyDescent="0.3">
      <c r="A1166" s="4"/>
      <c r="B1166" s="4"/>
      <c r="C1166" s="4"/>
      <c r="D1166" s="4"/>
      <c r="E1166" s="4"/>
      <c r="F1166" s="4"/>
    </row>
    <row r="1167" spans="1:6" ht="15.75" x14ac:dyDescent="0.3">
      <c r="A1167" s="4"/>
      <c r="B1167" s="4"/>
      <c r="C1167" s="4"/>
      <c r="D1167" s="4"/>
      <c r="E1167" s="4"/>
      <c r="F1167" s="4"/>
    </row>
    <row r="1168" spans="1:6" ht="15.75" x14ac:dyDescent="0.3">
      <c r="A1168" s="4"/>
      <c r="B1168" s="4"/>
      <c r="C1168" s="4"/>
      <c r="D1168" s="4"/>
      <c r="E1168" s="4"/>
      <c r="F1168" s="4"/>
    </row>
    <row r="1169" spans="1:6" ht="15.75" x14ac:dyDescent="0.3">
      <c r="A1169" s="4"/>
      <c r="B1169" s="4"/>
      <c r="C1169" s="4"/>
      <c r="D1169" s="4"/>
      <c r="E1169" s="4"/>
      <c r="F1169" s="4"/>
    </row>
    <row r="1170" spans="1:6" ht="15.75" x14ac:dyDescent="0.3">
      <c r="A1170" s="4"/>
      <c r="B1170" s="4"/>
      <c r="C1170" s="4"/>
      <c r="D1170" s="4"/>
      <c r="E1170" s="4"/>
      <c r="F1170" s="4"/>
    </row>
    <row r="1171" spans="1:6" ht="15.75" x14ac:dyDescent="0.3">
      <c r="A1171" s="4"/>
      <c r="B1171" s="4"/>
      <c r="C1171" s="4"/>
      <c r="D1171" s="4"/>
      <c r="E1171" s="4"/>
      <c r="F1171" s="4"/>
    </row>
    <row r="1172" spans="1:6" ht="15.75" x14ac:dyDescent="0.3">
      <c r="A1172" s="4"/>
      <c r="B1172" s="4"/>
      <c r="C1172" s="4"/>
      <c r="D1172" s="4"/>
      <c r="E1172" s="4"/>
      <c r="F1172" s="4"/>
    </row>
    <row r="1173" spans="1:6" ht="15.75" x14ac:dyDescent="0.3">
      <c r="A1173" s="4"/>
      <c r="B1173" s="4"/>
      <c r="C1173" s="4"/>
      <c r="D1173" s="4"/>
      <c r="E1173" s="4"/>
      <c r="F1173" s="4"/>
    </row>
    <row r="1174" spans="1:6" ht="15.75" x14ac:dyDescent="0.3">
      <c r="A1174" s="4"/>
      <c r="B1174" s="4"/>
      <c r="C1174" s="4"/>
      <c r="D1174" s="4"/>
      <c r="E1174" s="4"/>
      <c r="F1174" s="4"/>
    </row>
    <row r="1175" spans="1:6" ht="15.75" x14ac:dyDescent="0.3">
      <c r="A1175" s="4"/>
      <c r="B1175" s="4"/>
      <c r="C1175" s="4"/>
      <c r="D1175" s="4"/>
      <c r="E1175" s="4"/>
      <c r="F1175" s="4"/>
    </row>
    <row r="1176" spans="1:6" ht="15.75" x14ac:dyDescent="0.3">
      <c r="A1176" s="4"/>
      <c r="B1176" s="4"/>
      <c r="C1176" s="4"/>
      <c r="D1176" s="4"/>
      <c r="E1176" s="4"/>
      <c r="F1176" s="4"/>
    </row>
    <row r="1177" spans="1:6" ht="15.75" x14ac:dyDescent="0.3">
      <c r="A1177" s="4"/>
      <c r="B1177" s="4"/>
      <c r="C1177" s="4"/>
      <c r="D1177" s="4"/>
      <c r="E1177" s="4"/>
      <c r="F1177" s="4"/>
    </row>
    <row r="1178" spans="1:6" ht="15.75" x14ac:dyDescent="0.3">
      <c r="A1178" s="4"/>
      <c r="B1178" s="4"/>
      <c r="C1178" s="4"/>
      <c r="D1178" s="4"/>
      <c r="E1178" s="4"/>
      <c r="F1178" s="4"/>
    </row>
    <row r="1179" spans="1:6" ht="15.75" x14ac:dyDescent="0.3">
      <c r="A1179" s="4"/>
      <c r="B1179" s="4"/>
      <c r="C1179" s="4"/>
      <c r="D1179" s="4"/>
      <c r="E1179" s="4"/>
      <c r="F1179" s="4"/>
    </row>
    <row r="1180" spans="1:6" ht="15.75" x14ac:dyDescent="0.3">
      <c r="A1180" s="4"/>
      <c r="B1180" s="4"/>
      <c r="C1180" s="4"/>
      <c r="D1180" s="4"/>
      <c r="E1180" s="4"/>
      <c r="F1180" s="4"/>
    </row>
    <row r="1181" spans="1:6" ht="15.75" x14ac:dyDescent="0.3">
      <c r="A1181" s="4"/>
      <c r="B1181" s="4"/>
      <c r="C1181" s="4"/>
      <c r="D1181" s="4"/>
      <c r="E1181" s="4"/>
      <c r="F1181" s="4"/>
    </row>
    <row r="1182" spans="1:6" ht="15.75" x14ac:dyDescent="0.3">
      <c r="A1182" s="4"/>
      <c r="B1182" s="4"/>
      <c r="C1182" s="4"/>
      <c r="D1182" s="4"/>
      <c r="E1182" s="4"/>
      <c r="F1182" s="4"/>
    </row>
    <row r="1183" spans="1:6" ht="15.75" x14ac:dyDescent="0.3">
      <c r="A1183" s="4"/>
      <c r="B1183" s="4"/>
      <c r="C1183" s="4"/>
      <c r="D1183" s="4"/>
      <c r="E1183" s="4"/>
      <c r="F1183" s="4"/>
    </row>
    <row r="1184" spans="1:6" ht="15.75" x14ac:dyDescent="0.3">
      <c r="A1184" s="4"/>
      <c r="B1184" s="4"/>
      <c r="C1184" s="4"/>
      <c r="D1184" s="4"/>
      <c r="E1184" s="4"/>
      <c r="F1184" s="4"/>
    </row>
    <row r="1185" spans="1:6" ht="15.75" x14ac:dyDescent="0.3">
      <c r="A1185" s="4"/>
      <c r="B1185" s="4"/>
      <c r="C1185" s="4"/>
      <c r="D1185" s="4"/>
      <c r="E1185" s="4"/>
      <c r="F1185" s="4"/>
    </row>
    <row r="1186" spans="1:6" ht="15.75" x14ac:dyDescent="0.3">
      <c r="A1186" s="4"/>
      <c r="B1186" s="4"/>
      <c r="C1186" s="4"/>
      <c r="D1186" s="4"/>
      <c r="E1186" s="4"/>
      <c r="F1186" s="4"/>
    </row>
    <row r="1187" spans="1:6" ht="15.75" x14ac:dyDescent="0.3">
      <c r="A1187" s="4"/>
      <c r="B1187" s="4"/>
      <c r="C1187" s="4"/>
      <c r="D1187" s="4"/>
      <c r="E1187" s="4"/>
      <c r="F1187" s="4"/>
    </row>
    <row r="1188" spans="1:6" ht="15.75" x14ac:dyDescent="0.3">
      <c r="A1188" s="4"/>
      <c r="B1188" s="4"/>
      <c r="C1188" s="4"/>
      <c r="D1188" s="4"/>
      <c r="E1188" s="4"/>
      <c r="F1188" s="4"/>
    </row>
    <row r="1189" spans="1:6" ht="15.75" x14ac:dyDescent="0.3">
      <c r="A1189" s="4"/>
      <c r="B1189" s="4"/>
      <c r="C1189" s="4"/>
      <c r="D1189" s="4"/>
      <c r="E1189" s="4"/>
      <c r="F1189" s="4"/>
    </row>
    <row r="1190" spans="1:6" ht="15.75" x14ac:dyDescent="0.3">
      <c r="A1190" s="4"/>
      <c r="B1190" s="4"/>
      <c r="C1190" s="4"/>
      <c r="D1190" s="4"/>
      <c r="E1190" s="4"/>
      <c r="F1190" s="4"/>
    </row>
    <row r="1191" spans="1:6" ht="15.75" x14ac:dyDescent="0.3">
      <c r="A1191" s="4"/>
      <c r="B1191" s="4"/>
      <c r="C1191" s="4"/>
      <c r="D1191" s="4"/>
      <c r="E1191" s="4"/>
      <c r="F1191" s="4"/>
    </row>
    <row r="1192" spans="1:6" ht="15.75" x14ac:dyDescent="0.3">
      <c r="A1192" s="4"/>
      <c r="B1192" s="4"/>
      <c r="C1192" s="4"/>
      <c r="D1192" s="4"/>
      <c r="E1192" s="4"/>
      <c r="F1192" s="4"/>
    </row>
    <row r="1193" spans="1:6" ht="15.75" x14ac:dyDescent="0.3">
      <c r="A1193" s="4"/>
      <c r="B1193" s="4"/>
      <c r="C1193" s="4"/>
      <c r="D1193" s="4"/>
      <c r="E1193" s="4"/>
      <c r="F1193" s="4"/>
    </row>
    <row r="1194" spans="1:6" ht="15.75" x14ac:dyDescent="0.3">
      <c r="A1194" s="4"/>
      <c r="B1194" s="4"/>
      <c r="C1194" s="4"/>
      <c r="D1194" s="4"/>
      <c r="E1194" s="4"/>
      <c r="F1194" s="4"/>
    </row>
    <row r="1195" spans="1:6" ht="15.75" x14ac:dyDescent="0.3">
      <c r="A1195" s="4"/>
      <c r="B1195" s="4"/>
      <c r="C1195" s="4"/>
      <c r="D1195" s="4"/>
      <c r="E1195" s="4"/>
      <c r="F1195" s="4"/>
    </row>
    <row r="1196" spans="1:6" ht="15.75" x14ac:dyDescent="0.3">
      <c r="A1196" s="4"/>
      <c r="B1196" s="4"/>
      <c r="C1196" s="4"/>
      <c r="D1196" s="4"/>
      <c r="E1196" s="4"/>
      <c r="F1196" s="4"/>
    </row>
    <row r="1197" spans="1:6" ht="15.75" x14ac:dyDescent="0.3">
      <c r="A1197" s="4"/>
      <c r="B1197" s="4"/>
      <c r="C1197" s="4"/>
      <c r="D1197" s="4"/>
      <c r="E1197" s="4"/>
      <c r="F1197" s="4"/>
    </row>
    <row r="1198" spans="1:6" ht="15.75" x14ac:dyDescent="0.3">
      <c r="A1198" s="4"/>
      <c r="B1198" s="4"/>
      <c r="C1198" s="4"/>
      <c r="D1198" s="4"/>
      <c r="E1198" s="4"/>
      <c r="F1198" s="4"/>
    </row>
    <row r="1199" spans="1:6" ht="15.75" x14ac:dyDescent="0.3">
      <c r="A1199" s="4"/>
      <c r="B1199" s="4"/>
      <c r="C1199" s="4"/>
      <c r="D1199" s="4"/>
      <c r="E1199" s="4"/>
      <c r="F1199" s="4"/>
    </row>
    <row r="1200" spans="1:6" ht="15.75" x14ac:dyDescent="0.3">
      <c r="A1200" s="4"/>
      <c r="B1200" s="4"/>
      <c r="C1200" s="4"/>
      <c r="D1200" s="4"/>
      <c r="E1200" s="4"/>
      <c r="F1200" s="4"/>
    </row>
    <row r="1201" spans="1:6" ht="15.75" x14ac:dyDescent="0.3">
      <c r="A1201" s="4"/>
      <c r="B1201" s="4"/>
      <c r="C1201" s="4"/>
      <c r="D1201" s="4"/>
      <c r="E1201" s="4"/>
      <c r="F1201" s="4"/>
    </row>
    <row r="1202" spans="1:6" ht="15.75" x14ac:dyDescent="0.3">
      <c r="A1202" s="4"/>
      <c r="B1202" s="4"/>
      <c r="C1202" s="4"/>
      <c r="D1202" s="4"/>
      <c r="E1202" s="4"/>
      <c r="F1202" s="4"/>
    </row>
    <row r="1203" spans="1:6" ht="15.75" x14ac:dyDescent="0.3">
      <c r="A1203" s="4"/>
      <c r="B1203" s="4"/>
      <c r="C1203" s="4"/>
      <c r="D1203" s="4"/>
      <c r="E1203" s="4"/>
      <c r="F1203" s="4"/>
    </row>
    <row r="1204" spans="1:6" ht="15.75" x14ac:dyDescent="0.3">
      <c r="A1204" s="4"/>
      <c r="B1204" s="4"/>
      <c r="C1204" s="4"/>
      <c r="D1204" s="4"/>
      <c r="E1204" s="4"/>
      <c r="F1204" s="4"/>
    </row>
    <row r="1205" spans="1:6" ht="15.75" x14ac:dyDescent="0.3">
      <c r="A1205" s="4"/>
      <c r="B1205" s="4"/>
      <c r="C1205" s="4"/>
      <c r="D1205" s="4"/>
      <c r="E1205" s="4"/>
      <c r="F1205" s="4"/>
    </row>
    <row r="1206" spans="1:6" ht="15.75" x14ac:dyDescent="0.3">
      <c r="A1206" s="4"/>
      <c r="B1206" s="4"/>
      <c r="C1206" s="4"/>
      <c r="D1206" s="4"/>
      <c r="E1206" s="4"/>
      <c r="F1206" s="4"/>
    </row>
    <row r="1207" spans="1:6" ht="15.75" x14ac:dyDescent="0.3">
      <c r="A1207" s="4"/>
      <c r="B1207" s="4"/>
      <c r="C1207" s="4"/>
      <c r="D1207" s="4"/>
      <c r="E1207" s="4"/>
      <c r="F1207" s="4"/>
    </row>
    <row r="1208" spans="1:6" ht="15.75" x14ac:dyDescent="0.3">
      <c r="A1208" s="4"/>
      <c r="B1208" s="4"/>
      <c r="C1208" s="4"/>
      <c r="D1208" s="4"/>
      <c r="E1208" s="4"/>
      <c r="F1208" s="4"/>
    </row>
    <row r="1209" spans="1:6" ht="15.75" x14ac:dyDescent="0.3">
      <c r="A1209" s="4"/>
      <c r="B1209" s="4"/>
      <c r="C1209" s="4"/>
      <c r="D1209" s="4"/>
      <c r="E1209" s="4"/>
      <c r="F1209" s="4"/>
    </row>
    <row r="1210" spans="1:6" ht="15.75" x14ac:dyDescent="0.3">
      <c r="A1210" s="4"/>
      <c r="B1210" s="4"/>
      <c r="C1210" s="4"/>
      <c r="D1210" s="4"/>
      <c r="E1210" s="4"/>
      <c r="F1210" s="4"/>
    </row>
    <row r="1211" spans="1:6" ht="15.75" x14ac:dyDescent="0.3">
      <c r="A1211" s="4"/>
      <c r="B1211" s="4"/>
      <c r="C1211" s="4"/>
      <c r="D1211" s="4"/>
      <c r="E1211" s="4"/>
      <c r="F1211" s="4"/>
    </row>
    <row r="1212" spans="1:6" ht="15.75" x14ac:dyDescent="0.3">
      <c r="A1212" s="4"/>
      <c r="B1212" s="4"/>
      <c r="C1212" s="4"/>
      <c r="D1212" s="4"/>
      <c r="E1212" s="4"/>
      <c r="F1212" s="4"/>
    </row>
    <row r="1213" spans="1:6" ht="15.75" x14ac:dyDescent="0.3">
      <c r="A1213" s="4"/>
      <c r="B1213" s="4"/>
      <c r="C1213" s="4"/>
      <c r="D1213" s="4"/>
      <c r="E1213" s="4"/>
      <c r="F1213" s="4"/>
    </row>
    <row r="1214" spans="1:6" ht="15.75" x14ac:dyDescent="0.3">
      <c r="A1214" s="4"/>
      <c r="B1214" s="4"/>
      <c r="C1214" s="4"/>
      <c r="D1214" s="4"/>
      <c r="E1214" s="4"/>
      <c r="F1214" s="4"/>
    </row>
    <row r="1215" spans="1:6" ht="15.75" x14ac:dyDescent="0.3">
      <c r="A1215" s="4"/>
      <c r="B1215" s="4"/>
      <c r="C1215" s="4"/>
      <c r="D1215" s="4"/>
      <c r="E1215" s="4"/>
      <c r="F1215" s="4"/>
    </row>
    <row r="1216" spans="1:6" ht="15.75" x14ac:dyDescent="0.3">
      <c r="A1216" s="4"/>
      <c r="B1216" s="4"/>
      <c r="C1216" s="4"/>
      <c r="D1216" s="4"/>
      <c r="E1216" s="4"/>
      <c r="F1216" s="4"/>
    </row>
    <row r="1217" spans="1:6" ht="15.75" x14ac:dyDescent="0.3">
      <c r="A1217" s="4"/>
      <c r="B1217" s="4"/>
      <c r="C1217" s="4"/>
      <c r="D1217" s="4"/>
      <c r="E1217" s="4"/>
      <c r="F1217" s="4"/>
    </row>
    <row r="1218" spans="1:6" ht="15.75" x14ac:dyDescent="0.3">
      <c r="A1218" s="4"/>
      <c r="B1218" s="4"/>
      <c r="C1218" s="4"/>
      <c r="D1218" s="4"/>
      <c r="E1218" s="4"/>
      <c r="F1218" s="4"/>
    </row>
    <row r="1219" spans="1:6" ht="15.75" x14ac:dyDescent="0.3">
      <c r="A1219" s="4"/>
      <c r="B1219" s="4"/>
      <c r="C1219" s="4"/>
      <c r="D1219" s="4"/>
      <c r="E1219" s="4"/>
      <c r="F1219" s="4"/>
    </row>
    <row r="1220" spans="1:6" ht="15.75" x14ac:dyDescent="0.3">
      <c r="A1220" s="4"/>
      <c r="B1220" s="4"/>
      <c r="C1220" s="4"/>
      <c r="D1220" s="4"/>
      <c r="E1220" s="4"/>
      <c r="F1220" s="4"/>
    </row>
    <row r="1221" spans="1:6" ht="15.75" x14ac:dyDescent="0.3">
      <c r="A1221" s="4"/>
      <c r="B1221" s="4"/>
      <c r="C1221" s="4"/>
      <c r="D1221" s="4"/>
      <c r="E1221" s="4"/>
      <c r="F1221" s="4"/>
    </row>
    <row r="1222" spans="1:6" ht="15.75" x14ac:dyDescent="0.3">
      <c r="A1222" s="4"/>
      <c r="B1222" s="4"/>
      <c r="C1222" s="4"/>
      <c r="D1222" s="4"/>
      <c r="E1222" s="4"/>
      <c r="F1222" s="4"/>
    </row>
    <row r="1223" spans="1:6" ht="15.75" x14ac:dyDescent="0.3">
      <c r="A1223" s="4"/>
      <c r="B1223" s="4"/>
      <c r="C1223" s="4"/>
      <c r="D1223" s="4"/>
      <c r="E1223" s="4"/>
      <c r="F1223" s="4"/>
    </row>
    <row r="1224" spans="1:6" ht="15.75" x14ac:dyDescent="0.3">
      <c r="A1224" s="4"/>
      <c r="B1224" s="4"/>
      <c r="C1224" s="4"/>
      <c r="D1224" s="4"/>
      <c r="E1224" s="4"/>
      <c r="F1224" s="4"/>
    </row>
    <row r="1225" spans="1:6" ht="15.75" x14ac:dyDescent="0.3">
      <c r="A1225" s="4"/>
      <c r="B1225" s="4"/>
      <c r="C1225" s="4"/>
      <c r="D1225" s="4"/>
      <c r="E1225" s="4"/>
      <c r="F1225" s="4"/>
    </row>
    <row r="1226" spans="1:6" ht="15.75" x14ac:dyDescent="0.3">
      <c r="A1226" s="4"/>
      <c r="B1226" s="4"/>
      <c r="C1226" s="4"/>
      <c r="D1226" s="4"/>
      <c r="E1226" s="4"/>
      <c r="F1226" s="4"/>
    </row>
    <row r="1227" spans="1:6" ht="15.75" x14ac:dyDescent="0.3">
      <c r="A1227" s="4"/>
      <c r="B1227" s="4"/>
      <c r="C1227" s="4"/>
      <c r="D1227" s="4"/>
      <c r="E1227" s="4"/>
      <c r="F1227" s="4"/>
    </row>
    <row r="1228" spans="1:6" ht="15.75" x14ac:dyDescent="0.3">
      <c r="A1228" s="4"/>
      <c r="B1228" s="4"/>
      <c r="C1228" s="4"/>
      <c r="D1228" s="4"/>
      <c r="E1228" s="4"/>
      <c r="F1228" s="4"/>
    </row>
    <row r="1229" spans="1:6" ht="15.75" x14ac:dyDescent="0.3">
      <c r="A1229" s="4"/>
      <c r="B1229" s="4"/>
      <c r="C1229" s="4"/>
      <c r="D1229" s="4"/>
      <c r="E1229" s="4"/>
      <c r="F1229" s="4"/>
    </row>
    <row r="1230" spans="1:6" ht="15.75" x14ac:dyDescent="0.3">
      <c r="A1230" s="4"/>
      <c r="B1230" s="4"/>
      <c r="C1230" s="4"/>
      <c r="D1230" s="4"/>
      <c r="E1230" s="4"/>
      <c r="F1230" s="4"/>
    </row>
    <row r="1231" spans="1:6" ht="15.75" x14ac:dyDescent="0.3">
      <c r="A1231" s="4"/>
      <c r="B1231" s="4"/>
      <c r="C1231" s="4"/>
      <c r="D1231" s="4"/>
      <c r="E1231" s="4"/>
      <c r="F1231" s="4"/>
    </row>
    <row r="1232" spans="1:6" ht="15.75" x14ac:dyDescent="0.3">
      <c r="A1232" s="4"/>
      <c r="B1232" s="4"/>
      <c r="C1232" s="4"/>
      <c r="D1232" s="4"/>
      <c r="E1232" s="4"/>
      <c r="F1232" s="4"/>
    </row>
    <row r="1233" spans="1:6" ht="15.75" x14ac:dyDescent="0.3">
      <c r="A1233" s="4"/>
      <c r="B1233" s="4"/>
      <c r="C1233" s="4"/>
      <c r="D1233" s="4"/>
      <c r="E1233" s="4"/>
      <c r="F1233" s="4"/>
    </row>
    <row r="1234" spans="1:6" ht="15.75" x14ac:dyDescent="0.3">
      <c r="A1234" s="4"/>
      <c r="B1234" s="4"/>
      <c r="C1234" s="4"/>
      <c r="D1234" s="4"/>
      <c r="E1234" s="4"/>
      <c r="F1234" s="4"/>
    </row>
    <row r="1235" spans="1:6" ht="15.75" x14ac:dyDescent="0.3">
      <c r="A1235" s="4"/>
      <c r="B1235" s="4"/>
      <c r="C1235" s="4"/>
      <c r="D1235" s="4"/>
      <c r="E1235" s="4"/>
      <c r="F1235" s="4"/>
    </row>
    <row r="1236" spans="1:6" ht="15.75" x14ac:dyDescent="0.3">
      <c r="A1236" s="4"/>
      <c r="B1236" s="4"/>
      <c r="C1236" s="4"/>
      <c r="D1236" s="4"/>
      <c r="E1236" s="4"/>
      <c r="F1236" s="4"/>
    </row>
    <row r="1237" spans="1:6" ht="15.75" x14ac:dyDescent="0.3">
      <c r="A1237" s="4"/>
      <c r="B1237" s="4"/>
      <c r="C1237" s="4"/>
      <c r="D1237" s="4"/>
      <c r="E1237" s="4"/>
      <c r="F1237" s="4"/>
    </row>
    <row r="1238" spans="1:6" ht="15.75" x14ac:dyDescent="0.3">
      <c r="A1238" s="4"/>
      <c r="B1238" s="4"/>
      <c r="C1238" s="4"/>
      <c r="D1238" s="4"/>
      <c r="E1238" s="4"/>
      <c r="F1238" s="4"/>
    </row>
    <row r="1239" spans="1:6" ht="15.75" x14ac:dyDescent="0.3">
      <c r="A1239" s="4"/>
      <c r="B1239" s="4"/>
      <c r="C1239" s="4"/>
      <c r="D1239" s="4"/>
      <c r="E1239" s="4"/>
      <c r="F1239" s="4"/>
    </row>
    <row r="1240" spans="1:6" ht="15.75" x14ac:dyDescent="0.3">
      <c r="A1240" s="4"/>
      <c r="B1240" s="4"/>
      <c r="C1240" s="4"/>
      <c r="D1240" s="4"/>
      <c r="E1240" s="4"/>
      <c r="F1240" s="4"/>
    </row>
    <row r="1241" spans="1:6" ht="15.75" x14ac:dyDescent="0.3">
      <c r="A1241" s="4"/>
      <c r="B1241" s="4"/>
      <c r="C1241" s="4"/>
      <c r="D1241" s="4"/>
      <c r="E1241" s="4"/>
      <c r="F1241" s="4"/>
    </row>
    <row r="1242" spans="1:6" ht="15.75" x14ac:dyDescent="0.3">
      <c r="A1242" s="4"/>
      <c r="B1242" s="4"/>
      <c r="C1242" s="4"/>
      <c r="D1242" s="4"/>
      <c r="E1242" s="4"/>
      <c r="F1242" s="4"/>
    </row>
    <row r="1243" spans="1:6" ht="15.75" x14ac:dyDescent="0.3">
      <c r="A1243" s="4"/>
      <c r="B1243" s="4"/>
      <c r="C1243" s="4"/>
      <c r="D1243" s="4"/>
      <c r="E1243" s="4"/>
      <c r="F1243" s="4"/>
    </row>
    <row r="1244" spans="1:6" ht="15.75" x14ac:dyDescent="0.3">
      <c r="A1244" s="4"/>
      <c r="B1244" s="4"/>
      <c r="C1244" s="4"/>
      <c r="D1244" s="4"/>
      <c r="E1244" s="4"/>
      <c r="F1244" s="4"/>
    </row>
    <row r="1245" spans="1:6" ht="15.75" x14ac:dyDescent="0.3">
      <c r="A1245" s="4"/>
      <c r="B1245" s="4"/>
      <c r="C1245" s="4"/>
      <c r="D1245" s="4"/>
      <c r="E1245" s="4"/>
      <c r="F1245" s="4"/>
    </row>
    <row r="1246" spans="1:6" ht="15.75" x14ac:dyDescent="0.3">
      <c r="A1246" s="4"/>
      <c r="B1246" s="4"/>
      <c r="C1246" s="4"/>
      <c r="D1246" s="4"/>
      <c r="E1246" s="4"/>
      <c r="F1246" s="4"/>
    </row>
    <row r="1247" spans="1:6" ht="15.75" x14ac:dyDescent="0.3">
      <c r="A1247" s="4"/>
      <c r="B1247" s="4"/>
      <c r="C1247" s="4"/>
      <c r="D1247" s="4"/>
      <c r="E1247" s="4"/>
      <c r="F1247" s="4"/>
    </row>
  </sheetData>
  <mergeCells count="1">
    <mergeCell ref="A4:C4"/>
  </mergeCells>
  <pageMargins left="0.70866141732283472" right="0.70866141732283472" top="0.74803149606299213" bottom="0.74803149606299213" header="0.31496062992125984" footer="0.31496062992125984"/>
  <pageSetup paperSize="9" scale="90" orientation="portrait" r:id="rId1"/>
  <headerFooter>
    <oddHeader xml:space="preserve">&amp;C
</oddHeader>
    <oddFooter>Página &amp;P</oddFooter>
  </headerFooter>
  <rowBreaks count="1" manualBreakCount="1">
    <brk id="19" max="5" man="1"/>
  </rowBreaks>
  <legacyDrawingHF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231"/>
  <sheetViews>
    <sheetView view="pageBreakPreview" zoomScale="130" zoomScaleNormal="100" zoomScaleSheetLayoutView="130" workbookViewId="0">
      <selection activeCell="B31" sqref="B31"/>
    </sheetView>
  </sheetViews>
  <sheetFormatPr baseColWidth="10" defaultRowHeight="15" x14ac:dyDescent="0.25"/>
  <cols>
    <col min="1" max="2" width="6.7109375" customWidth="1"/>
    <col min="3" max="3" width="46.7109375" customWidth="1"/>
    <col min="4" max="6" width="11.42578125" customWidth="1"/>
    <col min="8" max="8" width="37.85546875" customWidth="1"/>
    <col min="9" max="10" width="11.5703125" bestFit="1" customWidth="1"/>
  </cols>
  <sheetData>
    <row r="2" spans="1:8" x14ac:dyDescent="0.25">
      <c r="A2" s="3" t="s">
        <v>305</v>
      </c>
    </row>
    <row r="4" spans="1:8" x14ac:dyDescent="0.25">
      <c r="A4" s="161" t="s">
        <v>828</v>
      </c>
      <c r="B4" s="162"/>
      <c r="C4" s="162"/>
    </row>
    <row r="5" spans="1:8" x14ac:dyDescent="0.25">
      <c r="A5" s="1"/>
    </row>
    <row r="6" spans="1:8" s="23" customFormat="1" ht="12.75" x14ac:dyDescent="0.25">
      <c r="A6" s="5" t="s">
        <v>41</v>
      </c>
      <c r="B6" s="24" t="s">
        <v>42</v>
      </c>
      <c r="C6" s="24" t="s">
        <v>43</v>
      </c>
      <c r="D6" s="24" t="s">
        <v>44</v>
      </c>
      <c r="E6" s="5" t="s">
        <v>45</v>
      </c>
      <c r="F6" s="5" t="s">
        <v>64</v>
      </c>
    </row>
    <row r="7" spans="1:8" s="23" customFormat="1" ht="12.75" x14ac:dyDescent="0.25">
      <c r="A7" s="21"/>
      <c r="B7" s="46"/>
      <c r="C7" s="46"/>
      <c r="D7" s="46"/>
      <c r="E7" s="21"/>
      <c r="F7" s="21"/>
    </row>
    <row r="8" spans="1:8" s="23" customFormat="1" ht="14.25" customHeight="1" x14ac:dyDescent="0.3">
      <c r="A8" s="25">
        <v>16.100000000000001</v>
      </c>
      <c r="B8" s="4" t="s">
        <v>11</v>
      </c>
      <c r="C8" s="12" t="s">
        <v>287</v>
      </c>
      <c r="D8" s="46"/>
      <c r="E8" s="21"/>
      <c r="F8" s="21"/>
    </row>
    <row r="9" spans="1:8" s="23" customFormat="1" ht="94.5" x14ac:dyDescent="0.3">
      <c r="A9" s="21"/>
      <c r="B9" s="4"/>
      <c r="C9" s="9" t="s">
        <v>284</v>
      </c>
      <c r="D9" s="67">
        <f>PALETERIA!D9</f>
        <v>165.73</v>
      </c>
      <c r="E9" s="51">
        <v>6.89</v>
      </c>
      <c r="F9" s="17">
        <f>D9*E9</f>
        <v>1141.8797</v>
      </c>
      <c r="H9" s="9"/>
    </row>
    <row r="10" spans="1:8" s="23" customFormat="1" ht="13.5" x14ac:dyDescent="0.3">
      <c r="A10" s="4"/>
      <c r="B10" s="4"/>
      <c r="C10" s="12"/>
      <c r="D10" s="4"/>
      <c r="E10" s="51"/>
      <c r="F10" s="21"/>
    </row>
    <row r="11" spans="1:8" ht="15.75" x14ac:dyDescent="0.3">
      <c r="A11" s="25">
        <v>16.2</v>
      </c>
      <c r="B11" s="4" t="s">
        <v>11</v>
      </c>
      <c r="C11" s="12" t="s">
        <v>288</v>
      </c>
      <c r="D11" s="46"/>
      <c r="E11" s="51"/>
      <c r="F11" s="21"/>
    </row>
    <row r="12" spans="1:8" ht="94.5" x14ac:dyDescent="0.25">
      <c r="A12" s="21"/>
      <c r="B12" s="46"/>
      <c r="C12" s="9" t="s">
        <v>284</v>
      </c>
      <c r="D12" s="51">
        <v>451.08</v>
      </c>
      <c r="E12" s="51">
        <v>6.89</v>
      </c>
      <c r="F12" s="17">
        <f>D12*E12</f>
        <v>3107.9411999999998</v>
      </c>
    </row>
    <row r="13" spans="1:8" ht="15" customHeight="1" x14ac:dyDescent="0.25">
      <c r="A13" s="21"/>
      <c r="B13" s="46"/>
      <c r="C13" s="46"/>
      <c r="D13" s="46"/>
      <c r="E13" s="51"/>
      <c r="F13" s="21"/>
    </row>
    <row r="14" spans="1:8" ht="15.75" x14ac:dyDescent="0.3">
      <c r="A14" s="25">
        <v>16.3</v>
      </c>
      <c r="B14" s="4" t="s">
        <v>11</v>
      </c>
      <c r="C14" s="12" t="s">
        <v>289</v>
      </c>
      <c r="D14" s="46"/>
      <c r="E14" s="51"/>
      <c r="F14" s="21"/>
    </row>
    <row r="15" spans="1:8" ht="94.5" x14ac:dyDescent="0.25">
      <c r="A15" s="21"/>
      <c r="B15" s="46"/>
      <c r="C15" s="9" t="s">
        <v>290</v>
      </c>
      <c r="D15" s="67">
        <f>(ENGUIXATS!D9+ENGUIXATS!D12+ENGUIXATS!D15)*2+ENGUIXATS!D18+ENGUIXATS!D21+ENGUIXATS!D24-REVESTIMIENTS!D43</f>
        <v>927.5</v>
      </c>
      <c r="E15" s="51">
        <v>5.05</v>
      </c>
      <c r="F15" s="17">
        <f>D15*E15</f>
        <v>4683.875</v>
      </c>
    </row>
    <row r="16" spans="1:8" x14ac:dyDescent="0.25">
      <c r="A16" s="21"/>
      <c r="B16" s="46"/>
      <c r="C16" s="9"/>
      <c r="D16" s="51"/>
      <c r="E16" s="51"/>
      <c r="F16" s="17"/>
    </row>
    <row r="17" spans="1:6" ht="25.5" x14ac:dyDescent="0.3">
      <c r="A17" s="25">
        <v>16.399999999999999</v>
      </c>
      <c r="B17" s="4" t="s">
        <v>11</v>
      </c>
      <c r="C17" s="12" t="s">
        <v>291</v>
      </c>
      <c r="E17" s="51"/>
    </row>
    <row r="18" spans="1:6" ht="94.5" x14ac:dyDescent="0.25">
      <c r="A18" s="21"/>
      <c r="B18" s="46"/>
      <c r="C18" s="9" t="s">
        <v>292</v>
      </c>
      <c r="D18" s="67">
        <f>ENGUIXATS!D27+'FALSOS SOSTRES'!D9+'FALSOS SOSTRES'!D12+'FALSOS SOSTRES'!D15</f>
        <v>429.73</v>
      </c>
      <c r="E18" s="67">
        <v>5.05</v>
      </c>
      <c r="F18" s="17">
        <f>D18*E18</f>
        <v>2170.1365000000001</v>
      </c>
    </row>
    <row r="19" spans="1:6" ht="15.75" x14ac:dyDescent="0.3">
      <c r="A19" s="4"/>
      <c r="B19" s="4"/>
      <c r="C19" s="12"/>
      <c r="D19" s="4"/>
      <c r="E19" s="51"/>
      <c r="F19" s="21"/>
    </row>
    <row r="20" spans="1:6" ht="15.75" x14ac:dyDescent="0.3">
      <c r="A20" s="25">
        <v>16.5</v>
      </c>
      <c r="B20" s="4" t="s">
        <v>11</v>
      </c>
      <c r="C20" s="12" t="s">
        <v>297</v>
      </c>
      <c r="D20" s="46"/>
      <c r="E20" s="51"/>
    </row>
    <row r="21" spans="1:6" ht="94.5" x14ac:dyDescent="0.25">
      <c r="A21" s="21"/>
      <c r="B21" s="46"/>
      <c r="C21" s="9" t="s">
        <v>299</v>
      </c>
      <c r="D21" s="67">
        <f>'FALSOS SOSTRES'!D18</f>
        <v>48.720000000000006</v>
      </c>
      <c r="E21" s="67">
        <v>5.05</v>
      </c>
      <c r="F21" s="17">
        <f>D21*E21</f>
        <v>246.03600000000003</v>
      </c>
    </row>
    <row r="22" spans="1:6" x14ac:dyDescent="0.25">
      <c r="E22" s="51"/>
    </row>
    <row r="23" spans="1:6" ht="15.75" x14ac:dyDescent="0.3">
      <c r="A23" s="25">
        <v>16.600000000000001</v>
      </c>
      <c r="B23" s="4" t="s">
        <v>11</v>
      </c>
      <c r="C23" s="56" t="s">
        <v>285</v>
      </c>
      <c r="E23" s="51"/>
      <c r="F23" s="4"/>
    </row>
    <row r="24" spans="1:6" ht="67.5" x14ac:dyDescent="0.3">
      <c r="B24" s="4"/>
      <c r="C24" s="44" t="s">
        <v>286</v>
      </c>
      <c r="D24" s="51">
        <v>43.88</v>
      </c>
      <c r="E24" s="51">
        <v>11.13</v>
      </c>
      <c r="F24" s="17">
        <f>D24*E24</f>
        <v>488.38440000000008</v>
      </c>
    </row>
    <row r="25" spans="1:6" ht="15.75" x14ac:dyDescent="0.3">
      <c r="B25" s="4"/>
      <c r="C25" s="44"/>
      <c r="D25" s="51"/>
      <c r="E25" s="51"/>
      <c r="F25" s="17"/>
    </row>
    <row r="26" spans="1:6" ht="15.75" x14ac:dyDescent="0.3">
      <c r="A26" s="25">
        <v>16.7</v>
      </c>
      <c r="B26" s="4" t="s">
        <v>11</v>
      </c>
      <c r="C26" s="56" t="s">
        <v>868</v>
      </c>
      <c r="E26" s="51"/>
      <c r="F26" s="4"/>
    </row>
    <row r="27" spans="1:6" ht="67.5" x14ac:dyDescent="0.3">
      <c r="B27" s="4"/>
      <c r="C27" s="44" t="s">
        <v>867</v>
      </c>
      <c r="D27" s="73">
        <v>6.79</v>
      </c>
      <c r="E27" s="51">
        <v>11.23</v>
      </c>
      <c r="F27" s="17">
        <f>D27*E27</f>
        <v>76.2517</v>
      </c>
    </row>
    <row r="28" spans="1:6" ht="15.75" x14ac:dyDescent="0.3">
      <c r="A28" s="4"/>
      <c r="B28" s="4"/>
      <c r="C28" s="9"/>
      <c r="D28" s="30"/>
      <c r="E28" s="40"/>
      <c r="F28" s="17"/>
    </row>
    <row r="29" spans="1:6" ht="15.75" thickBot="1" x14ac:dyDescent="0.3">
      <c r="A29" s="13"/>
      <c r="B29" s="13"/>
      <c r="C29" s="13" t="s">
        <v>357</v>
      </c>
      <c r="D29" s="13"/>
      <c r="E29" s="13"/>
      <c r="F29" s="18">
        <f>SUM(F17:F28)</f>
        <v>2980.8085999999998</v>
      </c>
    </row>
    <row r="30" spans="1:6" ht="15.75" x14ac:dyDescent="0.3">
      <c r="A30" s="4"/>
      <c r="B30" s="4"/>
      <c r="C30" s="4"/>
      <c r="D30" s="4"/>
      <c r="E30" s="4"/>
      <c r="F30" s="4"/>
    </row>
    <row r="31" spans="1:6" ht="15.75" x14ac:dyDescent="0.3">
      <c r="A31" s="4"/>
      <c r="B31" s="4"/>
      <c r="C31" s="4"/>
      <c r="D31" s="4"/>
      <c r="E31" s="4"/>
      <c r="F31" s="4"/>
    </row>
    <row r="32" spans="1:6" ht="15.75" x14ac:dyDescent="0.3">
      <c r="A32" s="4"/>
      <c r="B32" s="4"/>
      <c r="C32" s="4"/>
      <c r="D32" s="4"/>
      <c r="E32" s="4"/>
      <c r="F32" s="4"/>
    </row>
    <row r="33" spans="1:6" ht="15.75" x14ac:dyDescent="0.3">
      <c r="A33" s="4"/>
      <c r="B33" s="4"/>
      <c r="C33" s="4"/>
      <c r="D33" s="4"/>
      <c r="E33" s="4"/>
      <c r="F33" s="4"/>
    </row>
    <row r="34" spans="1:6" ht="15.75" x14ac:dyDescent="0.3">
      <c r="A34" s="4"/>
      <c r="B34" s="4"/>
      <c r="C34" s="4"/>
      <c r="D34" s="4"/>
      <c r="E34" s="4"/>
      <c r="F34" s="4"/>
    </row>
    <row r="35" spans="1:6" ht="15.75" x14ac:dyDescent="0.3">
      <c r="A35" s="4"/>
      <c r="B35" s="4"/>
      <c r="C35" s="4"/>
      <c r="D35" s="4"/>
      <c r="E35" s="4"/>
      <c r="F35" s="4"/>
    </row>
    <row r="36" spans="1:6" ht="15.75" x14ac:dyDescent="0.3">
      <c r="A36" s="4"/>
      <c r="B36" s="4"/>
      <c r="C36" s="4"/>
      <c r="D36" s="4"/>
      <c r="E36" s="4"/>
      <c r="F36" s="4"/>
    </row>
    <row r="37" spans="1:6" ht="15.75" x14ac:dyDescent="0.3">
      <c r="A37" s="4"/>
      <c r="B37" s="4"/>
      <c r="C37" s="4"/>
      <c r="D37" s="4"/>
      <c r="E37" s="4"/>
      <c r="F37" s="4"/>
    </row>
    <row r="38" spans="1:6" ht="15.75" x14ac:dyDescent="0.3">
      <c r="A38" s="4"/>
      <c r="B38" s="4"/>
      <c r="C38" s="4"/>
      <c r="D38" s="4"/>
      <c r="E38" s="4"/>
      <c r="F38" s="4"/>
    </row>
    <row r="39" spans="1:6" ht="15.75" x14ac:dyDescent="0.3">
      <c r="A39" s="4"/>
      <c r="B39" s="4"/>
      <c r="C39" s="4"/>
      <c r="D39" s="4"/>
      <c r="E39" s="4"/>
      <c r="F39" s="4"/>
    </row>
    <row r="40" spans="1:6" ht="15.75" x14ac:dyDescent="0.3">
      <c r="A40" s="4"/>
      <c r="B40" s="4"/>
      <c r="C40" s="4"/>
      <c r="D40" s="4"/>
      <c r="E40" s="4"/>
      <c r="F40" s="4"/>
    </row>
    <row r="41" spans="1:6" ht="15.75" x14ac:dyDescent="0.3">
      <c r="A41" s="4"/>
      <c r="B41" s="4"/>
      <c r="C41" s="4"/>
      <c r="D41" s="4"/>
      <c r="E41" s="4"/>
      <c r="F41" s="4"/>
    </row>
    <row r="42" spans="1:6" ht="15.75" x14ac:dyDescent="0.3">
      <c r="A42" s="4"/>
      <c r="B42" s="4"/>
      <c r="C42" s="4"/>
      <c r="D42" s="4"/>
      <c r="E42" s="4"/>
      <c r="F42" s="4"/>
    </row>
    <row r="43" spans="1:6" ht="15.75" x14ac:dyDescent="0.3">
      <c r="A43" s="4"/>
      <c r="B43" s="4"/>
      <c r="C43" s="4"/>
      <c r="D43" s="4"/>
      <c r="E43" s="4"/>
      <c r="F43" s="4"/>
    </row>
    <row r="44" spans="1:6" ht="15.75" x14ac:dyDescent="0.3">
      <c r="A44" s="4"/>
      <c r="B44" s="4"/>
      <c r="C44" s="4"/>
      <c r="D44" s="4"/>
      <c r="E44" s="4"/>
      <c r="F44" s="4"/>
    </row>
    <row r="45" spans="1:6" ht="15.75" x14ac:dyDescent="0.3">
      <c r="A45" s="4"/>
      <c r="B45" s="4"/>
      <c r="C45" s="4"/>
      <c r="D45" s="4"/>
      <c r="E45" s="4"/>
      <c r="F45" s="4"/>
    </row>
    <row r="46" spans="1:6" ht="15.75" x14ac:dyDescent="0.3">
      <c r="A46" s="4"/>
      <c r="B46" s="4"/>
      <c r="C46" s="4"/>
      <c r="D46" s="4"/>
      <c r="E46" s="4"/>
      <c r="F46" s="4"/>
    </row>
    <row r="47" spans="1:6" ht="15.75" x14ac:dyDescent="0.3">
      <c r="A47" s="4"/>
      <c r="B47" s="4"/>
      <c r="C47" s="4"/>
      <c r="D47" s="4"/>
      <c r="E47" s="4"/>
      <c r="F47" s="4"/>
    </row>
    <row r="48" spans="1:6" ht="15.75" x14ac:dyDescent="0.3">
      <c r="A48" s="4"/>
      <c r="B48" s="4"/>
      <c r="C48" s="4"/>
      <c r="D48" s="4"/>
      <c r="E48" s="4"/>
      <c r="F48" s="4"/>
    </row>
    <row r="49" spans="1:6" ht="15.75" x14ac:dyDescent="0.3">
      <c r="A49" s="4"/>
      <c r="B49" s="4"/>
      <c r="C49" s="4"/>
      <c r="D49" s="4"/>
      <c r="E49" s="4"/>
      <c r="F49" s="4"/>
    </row>
    <row r="50" spans="1:6" ht="15.75" x14ac:dyDescent="0.3">
      <c r="A50" s="4"/>
      <c r="B50" s="4"/>
      <c r="C50" s="4"/>
      <c r="D50" s="4"/>
      <c r="E50" s="4"/>
      <c r="F50" s="4"/>
    </row>
    <row r="51" spans="1:6" ht="15.75" x14ac:dyDescent="0.3">
      <c r="A51" s="4"/>
      <c r="B51" s="4"/>
      <c r="C51" s="4"/>
      <c r="D51" s="4"/>
      <c r="E51" s="4"/>
      <c r="F51" s="4"/>
    </row>
    <row r="52" spans="1:6" ht="15.75" x14ac:dyDescent="0.3">
      <c r="A52" s="4"/>
      <c r="B52" s="4"/>
      <c r="C52" s="4"/>
      <c r="D52" s="4"/>
      <c r="E52" s="4"/>
      <c r="F52" s="4"/>
    </row>
    <row r="53" spans="1:6" ht="15.75" x14ac:dyDescent="0.3">
      <c r="A53" s="4"/>
      <c r="B53" s="4"/>
      <c r="C53" s="4"/>
      <c r="D53" s="4"/>
      <c r="E53" s="4"/>
      <c r="F53" s="4"/>
    </row>
    <row r="54" spans="1:6" ht="15.75" x14ac:dyDescent="0.3">
      <c r="A54" s="4"/>
      <c r="B54" s="4"/>
      <c r="C54" s="4"/>
      <c r="D54" s="4"/>
      <c r="E54" s="4"/>
      <c r="F54" s="4"/>
    </row>
    <row r="55" spans="1:6" ht="15.75" x14ac:dyDescent="0.3">
      <c r="A55" s="4"/>
      <c r="B55" s="4"/>
      <c r="C55" s="4"/>
      <c r="D55" s="4"/>
      <c r="E55" s="4"/>
      <c r="F55" s="4"/>
    </row>
    <row r="56" spans="1:6" ht="15.75" x14ac:dyDescent="0.3">
      <c r="A56" s="4"/>
      <c r="B56" s="4"/>
      <c r="C56" s="4"/>
      <c r="D56" s="4"/>
      <c r="E56" s="4"/>
      <c r="F56" s="4"/>
    </row>
    <row r="57" spans="1:6" ht="15.75" x14ac:dyDescent="0.3">
      <c r="A57" s="4"/>
      <c r="B57" s="4"/>
      <c r="C57" s="4"/>
      <c r="D57" s="4"/>
      <c r="E57" s="4"/>
      <c r="F57" s="4"/>
    </row>
    <row r="58" spans="1:6" ht="15.75" x14ac:dyDescent="0.3">
      <c r="A58" s="4"/>
      <c r="B58" s="4"/>
      <c r="C58" s="4"/>
      <c r="D58" s="4"/>
      <c r="E58" s="4"/>
      <c r="F58" s="4"/>
    </row>
    <row r="59" spans="1:6" ht="15.75" x14ac:dyDescent="0.3">
      <c r="A59" s="4"/>
      <c r="B59" s="4"/>
      <c r="C59" s="4"/>
      <c r="D59" s="4"/>
      <c r="E59" s="4"/>
      <c r="F59" s="4"/>
    </row>
    <row r="60" spans="1:6" ht="15.75" x14ac:dyDescent="0.3">
      <c r="A60" s="4"/>
      <c r="B60" s="4"/>
      <c r="C60" s="4"/>
      <c r="D60" s="4"/>
      <c r="E60" s="4"/>
      <c r="F60" s="4"/>
    </row>
    <row r="61" spans="1:6" ht="15.75" x14ac:dyDescent="0.3">
      <c r="A61" s="4"/>
      <c r="B61" s="4"/>
      <c r="C61" s="4"/>
      <c r="D61" s="4"/>
      <c r="E61" s="4"/>
      <c r="F61" s="4"/>
    </row>
    <row r="62" spans="1:6" ht="15.75" x14ac:dyDescent="0.3">
      <c r="A62" s="4"/>
      <c r="B62" s="4"/>
      <c r="C62" s="4"/>
      <c r="D62" s="4"/>
      <c r="E62" s="4"/>
      <c r="F62" s="4"/>
    </row>
    <row r="63" spans="1:6" ht="15.75" x14ac:dyDescent="0.3">
      <c r="A63" s="4"/>
      <c r="B63" s="4"/>
      <c r="C63" s="4"/>
      <c r="D63" s="4"/>
      <c r="E63" s="4"/>
      <c r="F63" s="4"/>
    </row>
    <row r="64" spans="1:6" ht="15.75" x14ac:dyDescent="0.3">
      <c r="A64" s="4"/>
      <c r="B64" s="4"/>
      <c r="C64" s="4"/>
      <c r="D64" s="4"/>
      <c r="E64" s="4"/>
      <c r="F64" s="4"/>
    </row>
    <row r="65" spans="1:6" ht="15.75" x14ac:dyDescent="0.3">
      <c r="A65" s="4"/>
      <c r="B65" s="4"/>
      <c r="C65" s="4"/>
      <c r="D65" s="4"/>
      <c r="E65" s="4"/>
      <c r="F65" s="4"/>
    </row>
    <row r="66" spans="1:6" ht="15.75" x14ac:dyDescent="0.3">
      <c r="A66" s="4"/>
      <c r="B66" s="4"/>
      <c r="C66" s="4"/>
      <c r="D66" s="4"/>
      <c r="E66" s="4"/>
      <c r="F66" s="4"/>
    </row>
    <row r="67" spans="1:6" ht="15.75" x14ac:dyDescent="0.3">
      <c r="A67" s="4"/>
      <c r="B67" s="4"/>
      <c r="C67" s="4"/>
      <c r="D67" s="4"/>
      <c r="E67" s="4"/>
      <c r="F67" s="4"/>
    </row>
    <row r="68" spans="1:6" ht="15.75" x14ac:dyDescent="0.3">
      <c r="A68" s="4"/>
      <c r="B68" s="4"/>
      <c r="C68" s="4"/>
      <c r="D68" s="4"/>
      <c r="E68" s="4"/>
      <c r="F68" s="4"/>
    </row>
    <row r="69" spans="1:6" ht="15.75" x14ac:dyDescent="0.3">
      <c r="A69" s="4"/>
      <c r="B69" s="4"/>
      <c r="C69" s="4"/>
      <c r="D69" s="4"/>
      <c r="E69" s="4"/>
      <c r="F69" s="4"/>
    </row>
    <row r="70" spans="1:6" ht="15.75" x14ac:dyDescent="0.3">
      <c r="A70" s="4"/>
      <c r="B70" s="4"/>
      <c r="C70" s="4"/>
      <c r="D70" s="4"/>
      <c r="E70" s="4"/>
      <c r="F70" s="4"/>
    </row>
    <row r="71" spans="1:6" ht="15.75" x14ac:dyDescent="0.3">
      <c r="A71" s="4"/>
      <c r="B71" s="4"/>
      <c r="C71" s="4"/>
      <c r="D71" s="4"/>
      <c r="E71" s="4"/>
      <c r="F71" s="4"/>
    </row>
    <row r="72" spans="1:6" ht="15.75" x14ac:dyDescent="0.3">
      <c r="A72" s="4"/>
      <c r="B72" s="4"/>
      <c r="C72" s="4"/>
      <c r="D72" s="4"/>
      <c r="E72" s="4"/>
      <c r="F72" s="4"/>
    </row>
    <row r="73" spans="1:6" ht="15.75" x14ac:dyDescent="0.3">
      <c r="A73" s="4"/>
      <c r="B73" s="4"/>
      <c r="C73" s="4"/>
      <c r="D73" s="4"/>
      <c r="E73" s="4"/>
      <c r="F73" s="4"/>
    </row>
    <row r="74" spans="1:6" ht="15.75" x14ac:dyDescent="0.3">
      <c r="A74" s="4"/>
      <c r="B74" s="4"/>
      <c r="C74" s="4"/>
      <c r="D74" s="4"/>
      <c r="E74" s="4"/>
      <c r="F74" s="4"/>
    </row>
    <row r="75" spans="1:6" ht="15.75" x14ac:dyDescent="0.3">
      <c r="A75" s="4"/>
      <c r="B75" s="4"/>
      <c r="C75" s="4"/>
      <c r="D75" s="4"/>
      <c r="E75" s="4"/>
      <c r="F75" s="4"/>
    </row>
    <row r="76" spans="1:6" ht="15.75" x14ac:dyDescent="0.3">
      <c r="A76" s="4"/>
      <c r="B76" s="4"/>
      <c r="C76" s="4"/>
      <c r="D76" s="4"/>
      <c r="E76" s="4"/>
      <c r="F76" s="4"/>
    </row>
    <row r="77" spans="1:6" ht="15.75" x14ac:dyDescent="0.3">
      <c r="A77" s="4"/>
      <c r="B77" s="4"/>
      <c r="C77" s="4"/>
      <c r="D77" s="4"/>
      <c r="E77" s="4"/>
      <c r="F77" s="4"/>
    </row>
    <row r="78" spans="1:6" ht="15.75" x14ac:dyDescent="0.3">
      <c r="A78" s="4"/>
      <c r="B78" s="4"/>
      <c r="C78" s="4"/>
      <c r="D78" s="4"/>
      <c r="E78" s="4"/>
      <c r="F78" s="4"/>
    </row>
    <row r="79" spans="1:6" ht="15.75" x14ac:dyDescent="0.3">
      <c r="A79" s="4"/>
      <c r="B79" s="4"/>
      <c r="C79" s="4"/>
      <c r="D79" s="4"/>
      <c r="E79" s="4"/>
      <c r="F79" s="4"/>
    </row>
    <row r="80" spans="1:6" ht="15.75" x14ac:dyDescent="0.3">
      <c r="A80" s="4"/>
      <c r="B80" s="4"/>
      <c r="C80" s="4"/>
      <c r="D80" s="4"/>
      <c r="E80" s="4"/>
      <c r="F80" s="4"/>
    </row>
    <row r="81" spans="1:6" ht="15.75" x14ac:dyDescent="0.3">
      <c r="A81" s="4"/>
      <c r="B81" s="4"/>
      <c r="C81" s="4"/>
      <c r="D81" s="4"/>
      <c r="E81" s="4"/>
      <c r="F81" s="4"/>
    </row>
    <row r="82" spans="1:6" ht="15.75" x14ac:dyDescent="0.3">
      <c r="A82" s="4"/>
      <c r="B82" s="4"/>
      <c r="C82" s="4"/>
      <c r="D82" s="4"/>
      <c r="E82" s="4"/>
      <c r="F82" s="4"/>
    </row>
    <row r="83" spans="1:6" ht="15.75" x14ac:dyDescent="0.3">
      <c r="A83" s="4"/>
      <c r="B83" s="4"/>
      <c r="C83" s="4"/>
      <c r="D83" s="4"/>
      <c r="E83" s="4"/>
      <c r="F83" s="4"/>
    </row>
    <row r="84" spans="1:6" ht="15.75" x14ac:dyDescent="0.3">
      <c r="A84" s="4"/>
      <c r="B84" s="4"/>
      <c r="C84" s="4"/>
      <c r="D84" s="4"/>
      <c r="E84" s="4"/>
      <c r="F84" s="4"/>
    </row>
    <row r="85" spans="1:6" ht="15.75" x14ac:dyDescent="0.3">
      <c r="A85" s="4"/>
      <c r="B85" s="4"/>
      <c r="C85" s="4"/>
      <c r="D85" s="4"/>
      <c r="E85" s="4"/>
      <c r="F85" s="4"/>
    </row>
    <row r="86" spans="1:6" ht="15.75" x14ac:dyDescent="0.3">
      <c r="A86" s="4"/>
      <c r="B86" s="4"/>
      <c r="C86" s="4"/>
      <c r="D86" s="4"/>
      <c r="E86" s="4"/>
      <c r="F86" s="4"/>
    </row>
    <row r="87" spans="1:6" ht="15.75" x14ac:dyDescent="0.3">
      <c r="A87" s="4"/>
      <c r="B87" s="4"/>
      <c r="C87" s="4"/>
      <c r="D87" s="4"/>
      <c r="E87" s="4"/>
      <c r="F87" s="4"/>
    </row>
    <row r="88" spans="1:6" ht="15.75" x14ac:dyDescent="0.3">
      <c r="A88" s="4"/>
      <c r="B88" s="4"/>
      <c r="C88" s="4"/>
      <c r="D88" s="4"/>
      <c r="E88" s="4"/>
      <c r="F88" s="4"/>
    </row>
    <row r="89" spans="1:6" ht="15.75" x14ac:dyDescent="0.3">
      <c r="A89" s="4"/>
      <c r="B89" s="4"/>
      <c r="C89" s="4"/>
      <c r="D89" s="4"/>
      <c r="E89" s="4"/>
      <c r="F89" s="4"/>
    </row>
    <row r="90" spans="1:6" ht="15.75" x14ac:dyDescent="0.3">
      <c r="A90" s="4"/>
      <c r="B90" s="4"/>
      <c r="C90" s="4"/>
      <c r="D90" s="4"/>
      <c r="E90" s="4"/>
      <c r="F90" s="4"/>
    </row>
    <row r="91" spans="1:6" ht="15.75" x14ac:dyDescent="0.3">
      <c r="A91" s="4"/>
      <c r="B91" s="4"/>
      <c r="C91" s="4"/>
      <c r="D91" s="4"/>
      <c r="E91" s="4"/>
      <c r="F91" s="4"/>
    </row>
    <row r="92" spans="1:6" ht="15.75" x14ac:dyDescent="0.3">
      <c r="A92" s="4"/>
      <c r="B92" s="4"/>
      <c r="C92" s="4"/>
      <c r="D92" s="4"/>
      <c r="E92" s="4"/>
      <c r="F92" s="4"/>
    </row>
    <row r="93" spans="1:6" ht="15.75" x14ac:dyDescent="0.3">
      <c r="A93" s="4"/>
      <c r="B93" s="4"/>
      <c r="C93" s="4"/>
      <c r="D93" s="4"/>
      <c r="E93" s="4"/>
      <c r="F93" s="4"/>
    </row>
    <row r="94" spans="1:6" ht="15.75" x14ac:dyDescent="0.3">
      <c r="A94" s="4"/>
      <c r="B94" s="4"/>
      <c r="C94" s="4"/>
      <c r="D94" s="4"/>
      <c r="E94" s="4"/>
      <c r="F94" s="4"/>
    </row>
    <row r="95" spans="1:6" ht="15.75" x14ac:dyDescent="0.3">
      <c r="A95" s="4"/>
      <c r="B95" s="4"/>
      <c r="C95" s="4"/>
      <c r="D95" s="4"/>
      <c r="E95" s="4"/>
      <c r="F95" s="4"/>
    </row>
    <row r="96" spans="1:6" ht="15.75" x14ac:dyDescent="0.3">
      <c r="A96" s="4"/>
      <c r="B96" s="4"/>
      <c r="C96" s="4"/>
      <c r="D96" s="4"/>
      <c r="E96" s="4"/>
      <c r="F96" s="4"/>
    </row>
    <row r="97" spans="1:6" ht="15.75" x14ac:dyDescent="0.3">
      <c r="A97" s="4"/>
      <c r="B97" s="4"/>
      <c r="C97" s="4"/>
      <c r="D97" s="4"/>
      <c r="E97" s="4"/>
      <c r="F97" s="4"/>
    </row>
    <row r="98" spans="1:6" ht="15.75" x14ac:dyDescent="0.3">
      <c r="A98" s="4"/>
      <c r="B98" s="4"/>
      <c r="C98" s="4"/>
      <c r="D98" s="4"/>
      <c r="E98" s="4"/>
      <c r="F98" s="4"/>
    </row>
    <row r="99" spans="1:6" ht="15.75" x14ac:dyDescent="0.3">
      <c r="A99" s="4"/>
      <c r="B99" s="4"/>
      <c r="C99" s="4"/>
      <c r="D99" s="4"/>
      <c r="E99" s="4"/>
      <c r="F99" s="4"/>
    </row>
    <row r="100" spans="1:6" ht="15.75" x14ac:dyDescent="0.3">
      <c r="A100" s="4"/>
      <c r="B100" s="4"/>
      <c r="C100" s="4"/>
      <c r="D100" s="4"/>
      <c r="E100" s="4"/>
      <c r="F100" s="4"/>
    </row>
    <row r="101" spans="1:6" ht="15.75" x14ac:dyDescent="0.3">
      <c r="A101" s="4"/>
      <c r="B101" s="4"/>
      <c r="C101" s="4"/>
      <c r="D101" s="4"/>
      <c r="E101" s="4"/>
      <c r="F101" s="4"/>
    </row>
    <row r="102" spans="1:6" ht="15.75" x14ac:dyDescent="0.3">
      <c r="A102" s="4"/>
      <c r="B102" s="4"/>
      <c r="C102" s="4"/>
      <c r="D102" s="4"/>
      <c r="E102" s="4"/>
      <c r="F102" s="4"/>
    </row>
    <row r="103" spans="1:6" ht="15.75" x14ac:dyDescent="0.3">
      <c r="A103" s="4"/>
      <c r="B103" s="4"/>
      <c r="C103" s="4"/>
      <c r="D103" s="4"/>
      <c r="E103" s="4"/>
      <c r="F103" s="4"/>
    </row>
    <row r="104" spans="1:6" ht="15.75" x14ac:dyDescent="0.3">
      <c r="A104" s="4"/>
      <c r="B104" s="4"/>
      <c r="C104" s="4"/>
      <c r="D104" s="4"/>
      <c r="E104" s="4"/>
      <c r="F104" s="4"/>
    </row>
    <row r="105" spans="1:6" ht="15.75" x14ac:dyDescent="0.3">
      <c r="A105" s="4"/>
      <c r="B105" s="4"/>
      <c r="C105" s="4"/>
      <c r="D105" s="4"/>
      <c r="E105" s="4"/>
      <c r="F105" s="4"/>
    </row>
    <row r="106" spans="1:6" ht="15.75" x14ac:dyDescent="0.3">
      <c r="A106" s="4"/>
      <c r="B106" s="4"/>
      <c r="C106" s="4"/>
      <c r="D106" s="4"/>
      <c r="E106" s="4"/>
      <c r="F106" s="4"/>
    </row>
    <row r="107" spans="1:6" ht="15.75" x14ac:dyDescent="0.3">
      <c r="A107" s="4"/>
      <c r="B107" s="4"/>
      <c r="C107" s="4"/>
      <c r="D107" s="4"/>
      <c r="E107" s="4"/>
      <c r="F107" s="4"/>
    </row>
    <row r="108" spans="1:6" ht="15.75" x14ac:dyDescent="0.3">
      <c r="A108" s="4"/>
      <c r="B108" s="4"/>
      <c r="C108" s="4"/>
      <c r="D108" s="4"/>
      <c r="E108" s="4"/>
      <c r="F108" s="4"/>
    </row>
    <row r="109" spans="1:6" ht="15.75" x14ac:dyDescent="0.3">
      <c r="A109" s="4"/>
      <c r="B109" s="4"/>
      <c r="C109" s="4"/>
      <c r="D109" s="4"/>
      <c r="E109" s="4"/>
      <c r="F109" s="4"/>
    </row>
    <row r="110" spans="1:6" ht="15.75" x14ac:dyDescent="0.3">
      <c r="A110" s="4"/>
      <c r="B110" s="4"/>
      <c r="C110" s="4"/>
      <c r="D110" s="4"/>
      <c r="E110" s="4"/>
      <c r="F110" s="4"/>
    </row>
    <row r="111" spans="1:6" ht="15.75" x14ac:dyDescent="0.3">
      <c r="A111" s="4"/>
      <c r="B111" s="4"/>
      <c r="C111" s="4"/>
      <c r="D111" s="4"/>
      <c r="E111" s="4"/>
      <c r="F111" s="4"/>
    </row>
    <row r="112" spans="1:6" ht="15.75" x14ac:dyDescent="0.3">
      <c r="A112" s="4"/>
      <c r="B112" s="4"/>
      <c r="C112" s="4"/>
      <c r="D112" s="4"/>
      <c r="E112" s="4"/>
      <c r="F112" s="4"/>
    </row>
    <row r="113" spans="1:6" ht="15.75" x14ac:dyDescent="0.3">
      <c r="A113" s="4"/>
      <c r="B113" s="4"/>
      <c r="C113" s="4"/>
      <c r="D113" s="4"/>
      <c r="E113" s="4"/>
      <c r="F113" s="4"/>
    </row>
    <row r="114" spans="1:6" ht="15.75" x14ac:dyDescent="0.3">
      <c r="A114" s="4"/>
      <c r="B114" s="4"/>
      <c r="C114" s="4"/>
      <c r="D114" s="4"/>
      <c r="E114" s="4"/>
      <c r="F114" s="4"/>
    </row>
    <row r="115" spans="1:6" ht="15.75" x14ac:dyDescent="0.3">
      <c r="A115" s="4"/>
      <c r="B115" s="4"/>
      <c r="C115" s="4"/>
      <c r="D115" s="4"/>
      <c r="E115" s="4"/>
      <c r="F115" s="4"/>
    </row>
    <row r="116" spans="1:6" ht="15.75" x14ac:dyDescent="0.3">
      <c r="A116" s="4"/>
      <c r="B116" s="4"/>
      <c r="C116" s="4"/>
      <c r="D116" s="4"/>
      <c r="E116" s="4"/>
      <c r="F116" s="4"/>
    </row>
    <row r="117" spans="1:6" ht="15.75" x14ac:dyDescent="0.3">
      <c r="A117" s="4"/>
      <c r="B117" s="4"/>
      <c r="C117" s="4"/>
      <c r="D117" s="4"/>
      <c r="E117" s="4"/>
      <c r="F117" s="4"/>
    </row>
    <row r="118" spans="1:6" ht="15.75" x14ac:dyDescent="0.3">
      <c r="A118" s="4"/>
      <c r="B118" s="4"/>
      <c r="C118" s="4"/>
      <c r="D118" s="4"/>
      <c r="E118" s="4"/>
      <c r="F118" s="4"/>
    </row>
    <row r="119" spans="1:6" ht="15.75" x14ac:dyDescent="0.3">
      <c r="A119" s="4"/>
      <c r="B119" s="4"/>
      <c r="C119" s="4"/>
      <c r="D119" s="4"/>
      <c r="E119" s="4"/>
      <c r="F119" s="4"/>
    </row>
    <row r="120" spans="1:6" ht="15.75" x14ac:dyDescent="0.3">
      <c r="A120" s="4"/>
      <c r="B120" s="4"/>
      <c r="C120" s="4"/>
      <c r="D120" s="4"/>
      <c r="E120" s="4"/>
      <c r="F120" s="4"/>
    </row>
    <row r="121" spans="1:6" ht="15.75" x14ac:dyDescent="0.3">
      <c r="A121" s="4"/>
      <c r="B121" s="4"/>
      <c r="C121" s="4"/>
      <c r="D121" s="4"/>
      <c r="E121" s="4"/>
      <c r="F121" s="4"/>
    </row>
    <row r="122" spans="1:6" ht="15.75" x14ac:dyDescent="0.3">
      <c r="A122" s="4"/>
      <c r="B122" s="4"/>
      <c r="C122" s="4"/>
      <c r="D122" s="4"/>
      <c r="E122" s="4"/>
      <c r="F122" s="4"/>
    </row>
    <row r="123" spans="1:6" ht="15.75" x14ac:dyDescent="0.3">
      <c r="A123" s="4"/>
      <c r="B123" s="4"/>
      <c r="C123" s="4"/>
      <c r="D123" s="4"/>
      <c r="E123" s="4"/>
      <c r="F123" s="4"/>
    </row>
    <row r="124" spans="1:6" ht="15.75" x14ac:dyDescent="0.3">
      <c r="A124" s="4"/>
      <c r="B124" s="4"/>
      <c r="C124" s="4"/>
      <c r="D124" s="4"/>
      <c r="E124" s="4"/>
      <c r="F124" s="4"/>
    </row>
    <row r="125" spans="1:6" ht="15.75" x14ac:dyDescent="0.3">
      <c r="A125" s="4"/>
      <c r="B125" s="4"/>
      <c r="C125" s="4"/>
      <c r="D125" s="4"/>
      <c r="E125" s="4"/>
      <c r="F125" s="4"/>
    </row>
    <row r="126" spans="1:6" ht="15.75" x14ac:dyDescent="0.3">
      <c r="A126" s="4"/>
      <c r="B126" s="4"/>
      <c r="C126" s="4"/>
      <c r="D126" s="4"/>
      <c r="E126" s="4"/>
      <c r="F126" s="4"/>
    </row>
    <row r="127" spans="1:6" ht="15.75" x14ac:dyDescent="0.3">
      <c r="A127" s="4"/>
      <c r="B127" s="4"/>
      <c r="C127" s="4"/>
      <c r="D127" s="4"/>
      <c r="E127" s="4"/>
      <c r="F127" s="4"/>
    </row>
    <row r="128" spans="1:6" ht="15.75" x14ac:dyDescent="0.3">
      <c r="A128" s="4"/>
      <c r="B128" s="4"/>
      <c r="C128" s="4"/>
      <c r="D128" s="4"/>
      <c r="E128" s="4"/>
      <c r="F128" s="4"/>
    </row>
    <row r="129" spans="1:6" ht="15.75" x14ac:dyDescent="0.3">
      <c r="A129" s="4"/>
      <c r="B129" s="4"/>
      <c r="C129" s="4"/>
      <c r="D129" s="4"/>
      <c r="E129" s="4"/>
      <c r="F129" s="4"/>
    </row>
    <row r="130" spans="1:6" ht="15.75" x14ac:dyDescent="0.3">
      <c r="A130" s="4"/>
      <c r="B130" s="4"/>
      <c r="C130" s="4"/>
      <c r="D130" s="4"/>
      <c r="E130" s="4"/>
      <c r="F130" s="4"/>
    </row>
    <row r="131" spans="1:6" ht="15.75" x14ac:dyDescent="0.3">
      <c r="A131" s="4"/>
      <c r="B131" s="4"/>
      <c r="C131" s="4"/>
      <c r="D131" s="4"/>
      <c r="E131" s="4"/>
      <c r="F131" s="4"/>
    </row>
    <row r="132" spans="1:6" ht="15.75" x14ac:dyDescent="0.3">
      <c r="A132" s="4"/>
      <c r="B132" s="4"/>
      <c r="C132" s="4"/>
      <c r="D132" s="4"/>
      <c r="E132" s="4"/>
      <c r="F132" s="4"/>
    </row>
    <row r="133" spans="1:6" ht="15.75" x14ac:dyDescent="0.3">
      <c r="A133" s="4"/>
      <c r="B133" s="4"/>
      <c r="C133" s="4"/>
      <c r="D133" s="4"/>
      <c r="E133" s="4"/>
      <c r="F133" s="4"/>
    </row>
    <row r="134" spans="1:6" ht="15.75" x14ac:dyDescent="0.3">
      <c r="A134" s="4"/>
      <c r="B134" s="4"/>
      <c r="C134" s="4"/>
      <c r="D134" s="4"/>
      <c r="E134" s="4"/>
      <c r="F134" s="4"/>
    </row>
    <row r="135" spans="1:6" ht="15.75" x14ac:dyDescent="0.3">
      <c r="A135" s="4"/>
      <c r="B135" s="4"/>
      <c r="C135" s="4"/>
      <c r="D135" s="4"/>
      <c r="E135" s="4"/>
      <c r="F135" s="4"/>
    </row>
    <row r="136" spans="1:6" ht="15.75" x14ac:dyDescent="0.3">
      <c r="A136" s="4"/>
      <c r="B136" s="4"/>
      <c r="C136" s="4"/>
      <c r="D136" s="4"/>
      <c r="E136" s="4"/>
      <c r="F136" s="4"/>
    </row>
    <row r="137" spans="1:6" ht="15.75" x14ac:dyDescent="0.3">
      <c r="A137" s="4"/>
      <c r="B137" s="4"/>
      <c r="C137" s="4"/>
      <c r="D137" s="4"/>
      <c r="E137" s="4"/>
      <c r="F137" s="4"/>
    </row>
    <row r="138" spans="1:6" ht="15.75" x14ac:dyDescent="0.3">
      <c r="A138" s="4"/>
      <c r="B138" s="4"/>
      <c r="C138" s="4"/>
      <c r="D138" s="4"/>
      <c r="E138" s="4"/>
      <c r="F138" s="4"/>
    </row>
    <row r="139" spans="1:6" ht="15.75" x14ac:dyDescent="0.3">
      <c r="A139" s="4"/>
      <c r="B139" s="4"/>
      <c r="C139" s="4"/>
      <c r="D139" s="4"/>
      <c r="E139" s="4"/>
      <c r="F139" s="4"/>
    </row>
    <row r="140" spans="1:6" ht="15.75" x14ac:dyDescent="0.3">
      <c r="A140" s="4"/>
      <c r="B140" s="4"/>
      <c r="C140" s="4"/>
      <c r="D140" s="4"/>
      <c r="E140" s="4"/>
      <c r="F140" s="4"/>
    </row>
    <row r="141" spans="1:6" ht="15.75" x14ac:dyDescent="0.3">
      <c r="A141" s="4"/>
      <c r="B141" s="4"/>
      <c r="C141" s="4"/>
      <c r="D141" s="4"/>
      <c r="E141" s="4"/>
      <c r="F141" s="4"/>
    </row>
    <row r="142" spans="1:6" ht="15.75" x14ac:dyDescent="0.3">
      <c r="A142" s="4"/>
      <c r="B142" s="4"/>
      <c r="C142" s="4"/>
      <c r="D142" s="4"/>
      <c r="E142" s="4"/>
      <c r="F142" s="4"/>
    </row>
    <row r="143" spans="1:6" ht="15.75" x14ac:dyDescent="0.3">
      <c r="A143" s="4"/>
      <c r="B143" s="4"/>
      <c r="C143" s="4"/>
      <c r="D143" s="4"/>
      <c r="E143" s="4"/>
      <c r="F143" s="4"/>
    </row>
    <row r="144" spans="1:6" ht="15.75" x14ac:dyDescent="0.3">
      <c r="A144" s="4"/>
      <c r="B144" s="4"/>
      <c r="C144" s="4"/>
      <c r="D144" s="4"/>
      <c r="E144" s="4"/>
      <c r="F144" s="4"/>
    </row>
    <row r="145" spans="1:6" ht="15.75" x14ac:dyDescent="0.3">
      <c r="A145" s="4"/>
      <c r="B145" s="4"/>
      <c r="C145" s="4"/>
      <c r="D145" s="4"/>
      <c r="E145" s="4"/>
      <c r="F145" s="4"/>
    </row>
    <row r="146" spans="1:6" ht="15.75" x14ac:dyDescent="0.3">
      <c r="A146" s="4"/>
      <c r="B146" s="4"/>
      <c r="C146" s="4"/>
      <c r="D146" s="4"/>
      <c r="E146" s="4"/>
      <c r="F146" s="4"/>
    </row>
    <row r="147" spans="1:6" ht="15.75" x14ac:dyDescent="0.3">
      <c r="A147" s="4"/>
      <c r="B147" s="4"/>
      <c r="C147" s="4"/>
      <c r="D147" s="4"/>
      <c r="E147" s="4"/>
      <c r="F147" s="4"/>
    </row>
    <row r="148" spans="1:6" ht="15.75" x14ac:dyDescent="0.3">
      <c r="A148" s="4"/>
      <c r="B148" s="4"/>
      <c r="C148" s="4"/>
      <c r="D148" s="4"/>
      <c r="E148" s="4"/>
      <c r="F148" s="4"/>
    </row>
    <row r="149" spans="1:6" ht="15.75" x14ac:dyDescent="0.3">
      <c r="A149" s="4"/>
      <c r="B149" s="4"/>
      <c r="C149" s="4"/>
      <c r="D149" s="4"/>
      <c r="E149" s="4"/>
      <c r="F149" s="4"/>
    </row>
    <row r="150" spans="1:6" ht="15.75" x14ac:dyDescent="0.3">
      <c r="A150" s="4"/>
      <c r="B150" s="4"/>
      <c r="C150" s="4"/>
      <c r="D150" s="4"/>
      <c r="E150" s="4"/>
      <c r="F150" s="4"/>
    </row>
    <row r="151" spans="1:6" ht="15.75" x14ac:dyDescent="0.3">
      <c r="A151" s="4"/>
      <c r="B151" s="4"/>
      <c r="C151" s="4"/>
      <c r="D151" s="4"/>
      <c r="E151" s="4"/>
      <c r="F151" s="4"/>
    </row>
    <row r="152" spans="1:6" ht="15.75" x14ac:dyDescent="0.3">
      <c r="A152" s="4"/>
      <c r="B152" s="4"/>
      <c r="C152" s="4"/>
      <c r="D152" s="4"/>
      <c r="E152" s="4"/>
      <c r="F152" s="4"/>
    </row>
    <row r="153" spans="1:6" ht="15.75" x14ac:dyDescent="0.3">
      <c r="A153" s="4"/>
      <c r="B153" s="4"/>
      <c r="C153" s="4"/>
      <c r="D153" s="4"/>
      <c r="E153" s="4"/>
      <c r="F153" s="4"/>
    </row>
    <row r="154" spans="1:6" ht="15.75" x14ac:dyDescent="0.3">
      <c r="A154" s="4"/>
      <c r="B154" s="4"/>
      <c r="C154" s="4"/>
      <c r="D154" s="4"/>
      <c r="E154" s="4"/>
      <c r="F154" s="4"/>
    </row>
    <row r="155" spans="1:6" ht="15.75" x14ac:dyDescent="0.3">
      <c r="A155" s="4"/>
      <c r="B155" s="4"/>
      <c r="C155" s="4"/>
      <c r="D155" s="4"/>
      <c r="E155" s="4"/>
      <c r="F155" s="4"/>
    </row>
    <row r="156" spans="1:6" ht="15.75" x14ac:dyDescent="0.3">
      <c r="A156" s="4"/>
      <c r="B156" s="4"/>
      <c r="C156" s="4"/>
      <c r="D156" s="4"/>
      <c r="E156" s="4"/>
      <c r="F156" s="4"/>
    </row>
    <row r="157" spans="1:6" ht="15.75" x14ac:dyDescent="0.3">
      <c r="A157" s="4"/>
      <c r="B157" s="4"/>
      <c r="C157" s="4"/>
      <c r="D157" s="4"/>
      <c r="E157" s="4"/>
      <c r="F157" s="4"/>
    </row>
    <row r="158" spans="1:6" ht="15.75" x14ac:dyDescent="0.3">
      <c r="A158" s="4"/>
      <c r="B158" s="4"/>
      <c r="C158" s="4"/>
      <c r="D158" s="4"/>
      <c r="E158" s="4"/>
      <c r="F158" s="4"/>
    </row>
    <row r="159" spans="1:6" ht="15.75" x14ac:dyDescent="0.3">
      <c r="A159" s="4"/>
      <c r="B159" s="4"/>
      <c r="C159" s="4"/>
      <c r="D159" s="4"/>
      <c r="E159" s="4"/>
      <c r="F159" s="4"/>
    </row>
    <row r="160" spans="1:6" ht="15.75" x14ac:dyDescent="0.3">
      <c r="A160" s="4"/>
      <c r="B160" s="4"/>
      <c r="C160" s="4"/>
      <c r="D160" s="4"/>
      <c r="E160" s="4"/>
      <c r="F160" s="4"/>
    </row>
    <row r="161" spans="1:6" ht="15.75" x14ac:dyDescent="0.3">
      <c r="A161" s="4"/>
      <c r="B161" s="4"/>
      <c r="C161" s="4"/>
      <c r="D161" s="4"/>
      <c r="E161" s="4"/>
      <c r="F161" s="4"/>
    </row>
    <row r="162" spans="1:6" ht="15.75" x14ac:dyDescent="0.3">
      <c r="A162" s="4"/>
      <c r="B162" s="4"/>
      <c r="C162" s="4"/>
      <c r="D162" s="4"/>
      <c r="E162" s="4"/>
      <c r="F162" s="4"/>
    </row>
    <row r="163" spans="1:6" ht="15.75" x14ac:dyDescent="0.3">
      <c r="A163" s="4"/>
      <c r="B163" s="4"/>
      <c r="C163" s="4"/>
      <c r="D163" s="4"/>
      <c r="E163" s="4"/>
      <c r="F163" s="4"/>
    </row>
    <row r="164" spans="1:6" ht="15.75" x14ac:dyDescent="0.3">
      <c r="A164" s="4"/>
      <c r="B164" s="4"/>
      <c r="C164" s="4"/>
      <c r="D164" s="4"/>
      <c r="E164" s="4"/>
      <c r="F164" s="4"/>
    </row>
    <row r="165" spans="1:6" ht="15.75" x14ac:dyDescent="0.3">
      <c r="A165" s="4"/>
      <c r="B165" s="4"/>
      <c r="C165" s="4"/>
      <c r="D165" s="4"/>
      <c r="E165" s="4"/>
      <c r="F165" s="4"/>
    </row>
    <row r="166" spans="1:6" ht="15.75" x14ac:dyDescent="0.3">
      <c r="A166" s="4"/>
      <c r="B166" s="4"/>
      <c r="C166" s="4"/>
      <c r="D166" s="4"/>
      <c r="E166" s="4"/>
      <c r="F166" s="4"/>
    </row>
    <row r="167" spans="1:6" ht="15.75" x14ac:dyDescent="0.3">
      <c r="A167" s="4"/>
      <c r="B167" s="4"/>
      <c r="C167" s="4"/>
      <c r="D167" s="4"/>
      <c r="E167" s="4"/>
      <c r="F167" s="4"/>
    </row>
    <row r="168" spans="1:6" ht="15.75" x14ac:dyDescent="0.3">
      <c r="A168" s="4"/>
      <c r="B168" s="4"/>
      <c r="C168" s="4"/>
      <c r="D168" s="4"/>
      <c r="E168" s="4"/>
      <c r="F168" s="4"/>
    </row>
    <row r="169" spans="1:6" ht="15.75" x14ac:dyDescent="0.3">
      <c r="A169" s="4"/>
      <c r="B169" s="4"/>
      <c r="C169" s="4"/>
      <c r="D169" s="4"/>
      <c r="E169" s="4"/>
      <c r="F169" s="4"/>
    </row>
    <row r="170" spans="1:6" ht="15.75" x14ac:dyDescent="0.3">
      <c r="A170" s="4"/>
      <c r="B170" s="4"/>
      <c r="C170" s="4"/>
      <c r="D170" s="4"/>
      <c r="E170" s="4"/>
      <c r="F170" s="4"/>
    </row>
    <row r="171" spans="1:6" ht="15.75" x14ac:dyDescent="0.3">
      <c r="A171" s="4"/>
      <c r="B171" s="4"/>
      <c r="C171" s="4"/>
      <c r="D171" s="4"/>
      <c r="E171" s="4"/>
      <c r="F171" s="4"/>
    </row>
    <row r="172" spans="1:6" ht="15.75" x14ac:dyDescent="0.3">
      <c r="A172" s="4"/>
      <c r="B172" s="4"/>
      <c r="C172" s="4"/>
      <c r="D172" s="4"/>
      <c r="E172" s="4"/>
      <c r="F172" s="4"/>
    </row>
    <row r="173" spans="1:6" ht="15.75" x14ac:dyDescent="0.3">
      <c r="A173" s="4"/>
      <c r="B173" s="4"/>
      <c r="C173" s="4"/>
      <c r="D173" s="4"/>
      <c r="E173" s="4"/>
      <c r="F173" s="4"/>
    </row>
    <row r="174" spans="1:6" ht="15.75" x14ac:dyDescent="0.3">
      <c r="A174" s="4"/>
      <c r="B174" s="4"/>
      <c r="C174" s="4"/>
      <c r="D174" s="4"/>
      <c r="E174" s="4"/>
      <c r="F174" s="4"/>
    </row>
    <row r="175" spans="1:6" ht="15.75" x14ac:dyDescent="0.3">
      <c r="A175" s="4"/>
      <c r="B175" s="4"/>
      <c r="C175" s="4"/>
      <c r="D175" s="4"/>
      <c r="E175" s="4"/>
      <c r="F175" s="4"/>
    </row>
    <row r="176" spans="1:6" ht="15.75" x14ac:dyDescent="0.3">
      <c r="A176" s="4"/>
      <c r="B176" s="4"/>
      <c r="C176" s="4"/>
      <c r="D176" s="4"/>
      <c r="E176" s="4"/>
      <c r="F176" s="4"/>
    </row>
    <row r="177" spans="1:6" ht="15.75" x14ac:dyDescent="0.3">
      <c r="A177" s="4"/>
      <c r="B177" s="4"/>
      <c r="C177" s="4"/>
      <c r="D177" s="4"/>
      <c r="E177" s="4"/>
      <c r="F177" s="4"/>
    </row>
    <row r="178" spans="1:6" ht="15.75" x14ac:dyDescent="0.3">
      <c r="A178" s="4"/>
      <c r="B178" s="4"/>
      <c r="C178" s="4"/>
      <c r="D178" s="4"/>
      <c r="E178" s="4"/>
      <c r="F178" s="4"/>
    </row>
    <row r="179" spans="1:6" ht="15.75" x14ac:dyDescent="0.3">
      <c r="A179" s="4"/>
      <c r="B179" s="4"/>
      <c r="C179" s="4"/>
      <c r="D179" s="4"/>
      <c r="E179" s="4"/>
      <c r="F179" s="4"/>
    </row>
    <row r="180" spans="1:6" ht="15.75" x14ac:dyDescent="0.3">
      <c r="A180" s="4"/>
      <c r="B180" s="4"/>
      <c r="C180" s="4"/>
      <c r="D180" s="4"/>
      <c r="E180" s="4"/>
      <c r="F180" s="4"/>
    </row>
    <row r="181" spans="1:6" ht="15.75" x14ac:dyDescent="0.3">
      <c r="A181" s="4"/>
      <c r="B181" s="4"/>
      <c r="C181" s="4"/>
      <c r="D181" s="4"/>
      <c r="E181" s="4"/>
      <c r="F181" s="4"/>
    </row>
    <row r="182" spans="1:6" ht="15.75" x14ac:dyDescent="0.3">
      <c r="A182" s="4"/>
      <c r="B182" s="4"/>
      <c r="C182" s="4"/>
      <c r="D182" s="4"/>
      <c r="E182" s="4"/>
      <c r="F182" s="4"/>
    </row>
    <row r="183" spans="1:6" ht="15.75" x14ac:dyDescent="0.3">
      <c r="A183" s="4"/>
      <c r="B183" s="4"/>
      <c r="C183" s="4"/>
      <c r="D183" s="4"/>
      <c r="E183" s="4"/>
      <c r="F183" s="4"/>
    </row>
    <row r="184" spans="1:6" ht="15.75" x14ac:dyDescent="0.3">
      <c r="A184" s="4"/>
      <c r="B184" s="4"/>
      <c r="C184" s="4"/>
      <c r="D184" s="4"/>
      <c r="E184" s="4"/>
      <c r="F184" s="4"/>
    </row>
    <row r="185" spans="1:6" ht="15.75" x14ac:dyDescent="0.3">
      <c r="A185" s="4"/>
      <c r="B185" s="4"/>
      <c r="C185" s="4"/>
      <c r="D185" s="4"/>
      <c r="E185" s="4"/>
      <c r="F185" s="4"/>
    </row>
    <row r="186" spans="1:6" ht="15.75" x14ac:dyDescent="0.3">
      <c r="A186" s="4"/>
      <c r="B186" s="4"/>
      <c r="C186" s="4"/>
      <c r="D186" s="4"/>
      <c r="E186" s="4"/>
      <c r="F186" s="4"/>
    </row>
    <row r="187" spans="1:6" ht="15.75" x14ac:dyDescent="0.3">
      <c r="A187" s="4"/>
      <c r="B187" s="4"/>
      <c r="C187" s="4"/>
      <c r="D187" s="4"/>
      <c r="E187" s="4"/>
      <c r="F187" s="4"/>
    </row>
    <row r="188" spans="1:6" ht="15.75" x14ac:dyDescent="0.3">
      <c r="A188" s="4"/>
      <c r="B188" s="4"/>
      <c r="C188" s="4"/>
      <c r="D188" s="4"/>
      <c r="E188" s="4"/>
      <c r="F188" s="4"/>
    </row>
    <row r="189" spans="1:6" ht="15.75" x14ac:dyDescent="0.3">
      <c r="A189" s="4"/>
      <c r="B189" s="4"/>
      <c r="C189" s="4"/>
      <c r="D189" s="4"/>
      <c r="E189" s="4"/>
      <c r="F189" s="4"/>
    </row>
    <row r="190" spans="1:6" ht="15.75" x14ac:dyDescent="0.3">
      <c r="A190" s="4"/>
      <c r="B190" s="4"/>
      <c r="C190" s="4"/>
      <c r="D190" s="4"/>
      <c r="E190" s="4"/>
      <c r="F190" s="4"/>
    </row>
    <row r="191" spans="1:6" ht="15.75" x14ac:dyDescent="0.3">
      <c r="A191" s="4"/>
      <c r="B191" s="4"/>
      <c r="C191" s="4"/>
      <c r="D191" s="4"/>
      <c r="E191" s="4"/>
      <c r="F191" s="4"/>
    </row>
    <row r="192" spans="1:6" ht="15.75" x14ac:dyDescent="0.3">
      <c r="A192" s="4"/>
      <c r="B192" s="4"/>
      <c r="C192" s="4"/>
      <c r="D192" s="4"/>
      <c r="E192" s="4"/>
      <c r="F192" s="4"/>
    </row>
    <row r="193" spans="1:6" ht="15.75" x14ac:dyDescent="0.3">
      <c r="A193" s="4"/>
      <c r="B193" s="4"/>
      <c r="C193" s="4"/>
      <c r="D193" s="4"/>
      <c r="E193" s="4"/>
      <c r="F193" s="4"/>
    </row>
    <row r="194" spans="1:6" ht="15.75" x14ac:dyDescent="0.3">
      <c r="A194" s="4"/>
      <c r="B194" s="4"/>
      <c r="C194" s="4"/>
      <c r="D194" s="4"/>
      <c r="E194" s="4"/>
      <c r="F194" s="4"/>
    </row>
    <row r="195" spans="1:6" ht="15.75" x14ac:dyDescent="0.3">
      <c r="A195" s="4"/>
      <c r="B195" s="4"/>
      <c r="C195" s="4"/>
      <c r="D195" s="4"/>
      <c r="E195" s="4"/>
      <c r="F195" s="4"/>
    </row>
    <row r="196" spans="1:6" ht="15.75" x14ac:dyDescent="0.3">
      <c r="A196" s="4"/>
      <c r="B196" s="4"/>
      <c r="C196" s="4"/>
      <c r="D196" s="4"/>
      <c r="E196" s="4"/>
      <c r="F196" s="4"/>
    </row>
    <row r="197" spans="1:6" ht="15.75" x14ac:dyDescent="0.3">
      <c r="A197" s="4"/>
      <c r="B197" s="4"/>
      <c r="C197" s="4"/>
      <c r="D197" s="4"/>
      <c r="E197" s="4"/>
      <c r="F197" s="4"/>
    </row>
    <row r="198" spans="1:6" ht="15.75" x14ac:dyDescent="0.3">
      <c r="A198" s="4"/>
      <c r="B198" s="4"/>
      <c r="C198" s="4"/>
      <c r="D198" s="4"/>
      <c r="E198" s="4"/>
      <c r="F198" s="4"/>
    </row>
    <row r="199" spans="1:6" ht="15.75" x14ac:dyDescent="0.3">
      <c r="A199" s="4"/>
      <c r="B199" s="4"/>
      <c r="C199" s="4"/>
      <c r="D199" s="4"/>
      <c r="E199" s="4"/>
      <c r="F199" s="4"/>
    </row>
    <row r="200" spans="1:6" ht="15.75" x14ac:dyDescent="0.3">
      <c r="A200" s="4"/>
      <c r="B200" s="4"/>
      <c r="C200" s="4"/>
      <c r="D200" s="4"/>
      <c r="E200" s="4"/>
      <c r="F200" s="4"/>
    </row>
    <row r="201" spans="1:6" ht="15.75" x14ac:dyDescent="0.3">
      <c r="A201" s="4"/>
      <c r="B201" s="4"/>
      <c r="C201" s="4"/>
      <c r="D201" s="4"/>
      <c r="E201" s="4"/>
      <c r="F201" s="4"/>
    </row>
    <row r="202" spans="1:6" ht="15.75" x14ac:dyDescent="0.3">
      <c r="A202" s="4"/>
      <c r="B202" s="4"/>
      <c r="C202" s="4"/>
      <c r="D202" s="4"/>
      <c r="E202" s="4"/>
      <c r="F202" s="4"/>
    </row>
    <row r="203" spans="1:6" ht="15.75" x14ac:dyDescent="0.3">
      <c r="A203" s="4"/>
      <c r="B203" s="4"/>
      <c r="C203" s="4"/>
      <c r="D203" s="4"/>
      <c r="E203" s="4"/>
      <c r="F203" s="4"/>
    </row>
    <row r="204" spans="1:6" ht="15.75" x14ac:dyDescent="0.3">
      <c r="A204" s="4"/>
      <c r="B204" s="4"/>
      <c r="C204" s="4"/>
      <c r="D204" s="4"/>
      <c r="E204" s="4"/>
      <c r="F204" s="4"/>
    </row>
    <row r="205" spans="1:6" ht="15.75" x14ac:dyDescent="0.3">
      <c r="A205" s="4"/>
      <c r="B205" s="4"/>
      <c r="C205" s="4"/>
      <c r="D205" s="4"/>
      <c r="E205" s="4"/>
      <c r="F205" s="4"/>
    </row>
    <row r="206" spans="1:6" ht="15.75" x14ac:dyDescent="0.3">
      <c r="A206" s="4"/>
      <c r="B206" s="4"/>
      <c r="C206" s="4"/>
      <c r="D206" s="4"/>
      <c r="E206" s="4"/>
      <c r="F206" s="4"/>
    </row>
    <row r="207" spans="1:6" ht="15.75" x14ac:dyDescent="0.3">
      <c r="A207" s="4"/>
      <c r="B207" s="4"/>
      <c r="C207" s="4"/>
      <c r="D207" s="4"/>
      <c r="E207" s="4"/>
      <c r="F207" s="4"/>
    </row>
    <row r="208" spans="1:6" ht="15.75" x14ac:dyDescent="0.3">
      <c r="A208" s="4"/>
      <c r="B208" s="4"/>
      <c r="C208" s="4"/>
      <c r="D208" s="4"/>
      <c r="E208" s="4"/>
      <c r="F208" s="4"/>
    </row>
    <row r="209" spans="1:6" ht="15.75" x14ac:dyDescent="0.3">
      <c r="A209" s="4"/>
      <c r="B209" s="4"/>
      <c r="C209" s="4"/>
      <c r="D209" s="4"/>
      <c r="E209" s="4"/>
      <c r="F209" s="4"/>
    </row>
    <row r="210" spans="1:6" ht="15.75" x14ac:dyDescent="0.3">
      <c r="A210" s="4"/>
      <c r="B210" s="4"/>
      <c r="C210" s="4"/>
      <c r="D210" s="4"/>
      <c r="E210" s="4"/>
      <c r="F210" s="4"/>
    </row>
    <row r="211" spans="1:6" ht="15.75" x14ac:dyDescent="0.3">
      <c r="A211" s="4"/>
      <c r="B211" s="4"/>
      <c r="C211" s="4"/>
      <c r="D211" s="4"/>
      <c r="E211" s="4"/>
      <c r="F211" s="4"/>
    </row>
    <row r="212" spans="1:6" ht="15.75" x14ac:dyDescent="0.3">
      <c r="A212" s="4"/>
      <c r="B212" s="4"/>
      <c r="C212" s="4"/>
      <c r="D212" s="4"/>
      <c r="E212" s="4"/>
      <c r="F212" s="4"/>
    </row>
    <row r="213" spans="1:6" ht="15.75" x14ac:dyDescent="0.3">
      <c r="A213" s="4"/>
      <c r="B213" s="4"/>
      <c r="C213" s="4"/>
      <c r="D213" s="4"/>
      <c r="E213" s="4"/>
      <c r="F213" s="4"/>
    </row>
    <row r="214" spans="1:6" ht="15.75" x14ac:dyDescent="0.3">
      <c r="A214" s="4"/>
      <c r="B214" s="4"/>
      <c r="C214" s="4"/>
      <c r="D214" s="4"/>
      <c r="E214" s="4"/>
      <c r="F214" s="4"/>
    </row>
    <row r="215" spans="1:6" ht="15.75" x14ac:dyDescent="0.3">
      <c r="A215" s="4"/>
      <c r="B215" s="4"/>
      <c r="C215" s="4"/>
      <c r="D215" s="4"/>
      <c r="E215" s="4"/>
      <c r="F215" s="4"/>
    </row>
    <row r="216" spans="1:6" ht="15.75" x14ac:dyDescent="0.3">
      <c r="A216" s="4"/>
      <c r="B216" s="4"/>
      <c r="C216" s="4"/>
      <c r="D216" s="4"/>
      <c r="E216" s="4"/>
      <c r="F216" s="4"/>
    </row>
    <row r="217" spans="1:6" ht="15.75" x14ac:dyDescent="0.3">
      <c r="A217" s="4"/>
      <c r="B217" s="4"/>
      <c r="C217" s="4"/>
      <c r="D217" s="4"/>
      <c r="E217" s="4"/>
      <c r="F217" s="4"/>
    </row>
    <row r="218" spans="1:6" ht="15.75" x14ac:dyDescent="0.3">
      <c r="A218" s="4"/>
      <c r="B218" s="4"/>
      <c r="C218" s="4"/>
      <c r="D218" s="4"/>
      <c r="E218" s="4"/>
      <c r="F218" s="4"/>
    </row>
    <row r="219" spans="1:6" ht="15.75" x14ac:dyDescent="0.3">
      <c r="A219" s="4"/>
      <c r="B219" s="4"/>
      <c r="C219" s="4"/>
      <c r="D219" s="4"/>
      <c r="E219" s="4"/>
      <c r="F219" s="4"/>
    </row>
    <row r="220" spans="1:6" ht="15.75" x14ac:dyDescent="0.3">
      <c r="A220" s="4"/>
      <c r="B220" s="4"/>
      <c r="C220" s="4"/>
      <c r="D220" s="4"/>
      <c r="E220" s="4"/>
      <c r="F220" s="4"/>
    </row>
    <row r="221" spans="1:6" ht="15.75" x14ac:dyDescent="0.3">
      <c r="A221" s="4"/>
      <c r="B221" s="4"/>
      <c r="C221" s="4"/>
      <c r="D221" s="4"/>
      <c r="E221" s="4"/>
      <c r="F221" s="4"/>
    </row>
    <row r="222" spans="1:6" ht="15.75" x14ac:dyDescent="0.3">
      <c r="A222" s="4"/>
      <c r="B222" s="4"/>
      <c r="C222" s="4"/>
      <c r="D222" s="4"/>
      <c r="E222" s="4"/>
      <c r="F222" s="4"/>
    </row>
    <row r="223" spans="1:6" ht="15.75" x14ac:dyDescent="0.3">
      <c r="A223" s="4"/>
      <c r="B223" s="4"/>
      <c r="C223" s="4"/>
      <c r="D223" s="4"/>
      <c r="E223" s="4"/>
      <c r="F223" s="4"/>
    </row>
    <row r="224" spans="1:6" ht="15.75" x14ac:dyDescent="0.3">
      <c r="A224" s="4"/>
      <c r="B224" s="4"/>
      <c r="C224" s="4"/>
      <c r="D224" s="4"/>
      <c r="E224" s="4"/>
      <c r="F224" s="4"/>
    </row>
    <row r="225" spans="1:6" ht="15.75" x14ac:dyDescent="0.3">
      <c r="A225" s="4"/>
      <c r="B225" s="4"/>
      <c r="C225" s="4"/>
      <c r="D225" s="4"/>
      <c r="E225" s="4"/>
      <c r="F225" s="4"/>
    </row>
    <row r="226" spans="1:6" ht="15.75" x14ac:dyDescent="0.3">
      <c r="A226" s="4"/>
      <c r="B226" s="4"/>
      <c r="C226" s="4"/>
      <c r="D226" s="4"/>
      <c r="E226" s="4"/>
      <c r="F226" s="4"/>
    </row>
    <row r="227" spans="1:6" ht="15.75" x14ac:dyDescent="0.3">
      <c r="A227" s="4"/>
      <c r="B227" s="4"/>
      <c r="C227" s="4"/>
      <c r="D227" s="4"/>
      <c r="E227" s="4"/>
      <c r="F227" s="4"/>
    </row>
    <row r="228" spans="1:6" ht="15.75" x14ac:dyDescent="0.3">
      <c r="A228" s="4"/>
      <c r="B228" s="4"/>
      <c r="C228" s="4"/>
      <c r="D228" s="4"/>
      <c r="E228" s="4"/>
      <c r="F228" s="4"/>
    </row>
    <row r="229" spans="1:6" ht="15.75" x14ac:dyDescent="0.3">
      <c r="A229" s="4"/>
      <c r="B229" s="4"/>
      <c r="C229" s="4"/>
      <c r="D229" s="4"/>
      <c r="E229" s="4"/>
      <c r="F229" s="4"/>
    </row>
    <row r="230" spans="1:6" ht="15.75" x14ac:dyDescent="0.3">
      <c r="A230" s="4"/>
      <c r="B230" s="4"/>
      <c r="C230" s="4"/>
      <c r="D230" s="4"/>
      <c r="E230" s="4"/>
      <c r="F230" s="4"/>
    </row>
    <row r="231" spans="1:6" ht="15.75" x14ac:dyDescent="0.3">
      <c r="A231" s="4"/>
      <c r="B231" s="4"/>
      <c r="C231" s="4"/>
      <c r="D231" s="4"/>
      <c r="E231" s="4"/>
      <c r="F231" s="4"/>
    </row>
    <row r="232" spans="1:6" ht="15.75" x14ac:dyDescent="0.3">
      <c r="A232" s="4"/>
      <c r="B232" s="4"/>
      <c r="C232" s="4"/>
      <c r="D232" s="4"/>
      <c r="E232" s="4"/>
      <c r="F232" s="4"/>
    </row>
    <row r="233" spans="1:6" ht="15.75" x14ac:dyDescent="0.3">
      <c r="A233" s="4"/>
      <c r="B233" s="4"/>
      <c r="C233" s="4"/>
      <c r="D233" s="4"/>
      <c r="E233" s="4"/>
      <c r="F233" s="4"/>
    </row>
    <row r="234" spans="1:6" ht="15.75" x14ac:dyDescent="0.3">
      <c r="A234" s="4"/>
      <c r="B234" s="4"/>
      <c r="C234" s="4"/>
      <c r="D234" s="4"/>
      <c r="E234" s="4"/>
      <c r="F234" s="4"/>
    </row>
    <row r="235" spans="1:6" ht="15.75" x14ac:dyDescent="0.3">
      <c r="A235" s="4"/>
      <c r="B235" s="4"/>
      <c r="C235" s="4"/>
      <c r="D235" s="4"/>
      <c r="E235" s="4"/>
      <c r="F235" s="4"/>
    </row>
    <row r="236" spans="1:6" ht="15.75" x14ac:dyDescent="0.3">
      <c r="A236" s="4"/>
      <c r="B236" s="4"/>
      <c r="C236" s="4"/>
      <c r="D236" s="4"/>
      <c r="E236" s="4"/>
      <c r="F236" s="4"/>
    </row>
    <row r="237" spans="1:6" ht="15.75" x14ac:dyDescent="0.3">
      <c r="A237" s="4"/>
      <c r="B237" s="4"/>
      <c r="C237" s="4"/>
      <c r="D237" s="4"/>
      <c r="E237" s="4"/>
      <c r="F237" s="4"/>
    </row>
    <row r="238" spans="1:6" ht="15.75" x14ac:dyDescent="0.3">
      <c r="A238" s="4"/>
      <c r="B238" s="4"/>
      <c r="C238" s="4"/>
      <c r="D238" s="4"/>
      <c r="E238" s="4"/>
      <c r="F238" s="4"/>
    </row>
    <row r="239" spans="1:6" ht="15.75" x14ac:dyDescent="0.3">
      <c r="A239" s="4"/>
      <c r="B239" s="4"/>
      <c r="C239" s="4"/>
      <c r="D239" s="4"/>
      <c r="E239" s="4"/>
      <c r="F239" s="4"/>
    </row>
    <row r="240" spans="1:6" ht="15.75" x14ac:dyDescent="0.3">
      <c r="A240" s="4"/>
      <c r="B240" s="4"/>
      <c r="C240" s="4"/>
      <c r="D240" s="4"/>
      <c r="E240" s="4"/>
      <c r="F240" s="4"/>
    </row>
    <row r="241" spans="1:6" ht="15.75" x14ac:dyDescent="0.3">
      <c r="A241" s="4"/>
      <c r="B241" s="4"/>
      <c r="C241" s="4"/>
      <c r="D241" s="4"/>
      <c r="E241" s="4"/>
      <c r="F241" s="4"/>
    </row>
    <row r="242" spans="1:6" ht="15.75" x14ac:dyDescent="0.3">
      <c r="A242" s="4"/>
      <c r="B242" s="4"/>
      <c r="C242" s="4"/>
      <c r="D242" s="4"/>
      <c r="E242" s="4"/>
      <c r="F242" s="4"/>
    </row>
    <row r="243" spans="1:6" ht="15.75" x14ac:dyDescent="0.3">
      <c r="A243" s="4"/>
      <c r="B243" s="4"/>
      <c r="C243" s="4"/>
      <c r="D243" s="4"/>
      <c r="E243" s="4"/>
      <c r="F243" s="4"/>
    </row>
    <row r="244" spans="1:6" ht="15.75" x14ac:dyDescent="0.3">
      <c r="A244" s="4"/>
      <c r="B244" s="4"/>
      <c r="C244" s="4"/>
      <c r="D244" s="4"/>
      <c r="E244" s="4"/>
      <c r="F244" s="4"/>
    </row>
    <row r="245" spans="1:6" ht="15.75" x14ac:dyDescent="0.3">
      <c r="A245" s="4"/>
      <c r="B245" s="4"/>
      <c r="C245" s="4"/>
      <c r="D245" s="4"/>
      <c r="E245" s="4"/>
      <c r="F245" s="4"/>
    </row>
    <row r="246" spans="1:6" ht="15.75" x14ac:dyDescent="0.3">
      <c r="A246" s="4"/>
      <c r="B246" s="4"/>
      <c r="C246" s="4"/>
      <c r="D246" s="4"/>
      <c r="E246" s="4"/>
      <c r="F246" s="4"/>
    </row>
    <row r="247" spans="1:6" ht="15.75" x14ac:dyDescent="0.3">
      <c r="A247" s="4"/>
      <c r="B247" s="4"/>
      <c r="C247" s="4"/>
      <c r="D247" s="4"/>
      <c r="E247" s="4"/>
      <c r="F247" s="4"/>
    </row>
    <row r="248" spans="1:6" ht="15.75" x14ac:dyDescent="0.3">
      <c r="A248" s="4"/>
      <c r="B248" s="4"/>
      <c r="C248" s="4"/>
      <c r="D248" s="4"/>
      <c r="E248" s="4"/>
      <c r="F248" s="4"/>
    </row>
    <row r="249" spans="1:6" ht="15.75" x14ac:dyDescent="0.3">
      <c r="A249" s="4"/>
      <c r="B249" s="4"/>
      <c r="C249" s="4"/>
      <c r="D249" s="4"/>
      <c r="E249" s="4"/>
      <c r="F249" s="4"/>
    </row>
    <row r="250" spans="1:6" ht="15.75" x14ac:dyDescent="0.3">
      <c r="A250" s="4"/>
      <c r="B250" s="4"/>
      <c r="C250" s="4"/>
      <c r="D250" s="4"/>
      <c r="E250" s="4"/>
      <c r="F250" s="4"/>
    </row>
    <row r="251" spans="1:6" ht="15.75" x14ac:dyDescent="0.3">
      <c r="A251" s="4"/>
      <c r="B251" s="4"/>
      <c r="C251" s="4"/>
      <c r="D251" s="4"/>
      <c r="E251" s="4"/>
      <c r="F251" s="4"/>
    </row>
    <row r="252" spans="1:6" ht="15.75" x14ac:dyDescent="0.3">
      <c r="A252" s="4"/>
      <c r="B252" s="4"/>
      <c r="C252" s="4"/>
      <c r="D252" s="4"/>
      <c r="E252" s="4"/>
      <c r="F252" s="4"/>
    </row>
    <row r="253" spans="1:6" ht="15.75" x14ac:dyDescent="0.3">
      <c r="A253" s="4"/>
      <c r="B253" s="4"/>
      <c r="C253" s="4"/>
      <c r="D253" s="4"/>
      <c r="E253" s="4"/>
      <c r="F253" s="4"/>
    </row>
    <row r="254" spans="1:6" ht="15.75" x14ac:dyDescent="0.3">
      <c r="A254" s="4"/>
      <c r="B254" s="4"/>
      <c r="C254" s="4"/>
      <c r="D254" s="4"/>
      <c r="E254" s="4"/>
      <c r="F254" s="4"/>
    </row>
    <row r="255" spans="1:6" ht="15.75" x14ac:dyDescent="0.3">
      <c r="A255" s="4"/>
      <c r="B255" s="4"/>
      <c r="C255" s="4"/>
      <c r="D255" s="4"/>
      <c r="E255" s="4"/>
      <c r="F255" s="4"/>
    </row>
    <row r="256" spans="1:6" ht="15.75" x14ac:dyDescent="0.3">
      <c r="A256" s="4"/>
      <c r="B256" s="4"/>
      <c r="C256" s="4"/>
      <c r="D256" s="4"/>
      <c r="E256" s="4"/>
      <c r="F256" s="4"/>
    </row>
    <row r="257" spans="1:6" ht="15.75" x14ac:dyDescent="0.3">
      <c r="A257" s="4"/>
      <c r="B257" s="4"/>
      <c r="C257" s="4"/>
      <c r="D257" s="4"/>
      <c r="E257" s="4"/>
      <c r="F257" s="4"/>
    </row>
    <row r="258" spans="1:6" ht="15.75" x14ac:dyDescent="0.3">
      <c r="A258" s="4"/>
      <c r="B258" s="4"/>
      <c r="C258" s="4"/>
      <c r="D258" s="4"/>
      <c r="E258" s="4"/>
      <c r="F258" s="4"/>
    </row>
    <row r="259" spans="1:6" ht="15.75" x14ac:dyDescent="0.3">
      <c r="A259" s="4"/>
      <c r="B259" s="4"/>
      <c r="C259" s="4"/>
      <c r="D259" s="4"/>
      <c r="E259" s="4"/>
      <c r="F259" s="4"/>
    </row>
    <row r="260" spans="1:6" ht="15.75" x14ac:dyDescent="0.3">
      <c r="A260" s="4"/>
      <c r="B260" s="4"/>
      <c r="C260" s="4"/>
      <c r="D260" s="4"/>
      <c r="E260" s="4"/>
      <c r="F260" s="4"/>
    </row>
    <row r="261" spans="1:6" ht="15.75" x14ac:dyDescent="0.3">
      <c r="A261" s="4"/>
      <c r="B261" s="4"/>
      <c r="C261" s="4"/>
      <c r="D261" s="4"/>
      <c r="E261" s="4"/>
      <c r="F261" s="4"/>
    </row>
    <row r="262" spans="1:6" ht="15.75" x14ac:dyDescent="0.3">
      <c r="A262" s="4"/>
      <c r="B262" s="4"/>
      <c r="C262" s="4"/>
      <c r="D262" s="4"/>
      <c r="E262" s="4"/>
      <c r="F262" s="4"/>
    </row>
    <row r="263" spans="1:6" ht="15.75" x14ac:dyDescent="0.3">
      <c r="A263" s="4"/>
      <c r="B263" s="4"/>
      <c r="C263" s="4"/>
      <c r="D263" s="4"/>
      <c r="E263" s="4"/>
      <c r="F263" s="4"/>
    </row>
    <row r="264" spans="1:6" ht="15.75" x14ac:dyDescent="0.3">
      <c r="A264" s="4"/>
      <c r="B264" s="4"/>
      <c r="C264" s="4"/>
      <c r="D264" s="4"/>
      <c r="E264" s="4"/>
      <c r="F264" s="4"/>
    </row>
    <row r="265" spans="1:6" ht="15.75" x14ac:dyDescent="0.3">
      <c r="A265" s="4"/>
      <c r="B265" s="4"/>
      <c r="C265" s="4"/>
      <c r="D265" s="4"/>
      <c r="E265" s="4"/>
      <c r="F265" s="4"/>
    </row>
    <row r="266" spans="1:6" ht="15.75" x14ac:dyDescent="0.3">
      <c r="A266" s="4"/>
      <c r="B266" s="4"/>
      <c r="C266" s="4"/>
      <c r="D266" s="4"/>
      <c r="E266" s="4"/>
      <c r="F266" s="4"/>
    </row>
    <row r="267" spans="1:6" ht="15.75" x14ac:dyDescent="0.3">
      <c r="A267" s="4"/>
      <c r="B267" s="4"/>
      <c r="C267" s="4"/>
      <c r="D267" s="4"/>
      <c r="E267" s="4"/>
      <c r="F267" s="4"/>
    </row>
    <row r="268" spans="1:6" ht="15.75" x14ac:dyDescent="0.3">
      <c r="A268" s="4"/>
      <c r="B268" s="4"/>
      <c r="C268" s="4"/>
      <c r="D268" s="4"/>
      <c r="E268" s="4"/>
      <c r="F268" s="4"/>
    </row>
    <row r="269" spans="1:6" ht="15.75" x14ac:dyDescent="0.3">
      <c r="A269" s="4"/>
      <c r="B269" s="4"/>
      <c r="C269" s="4"/>
      <c r="D269" s="4"/>
      <c r="E269" s="4"/>
      <c r="F269" s="4"/>
    </row>
    <row r="270" spans="1:6" ht="15.75" x14ac:dyDescent="0.3">
      <c r="A270" s="4"/>
      <c r="B270" s="4"/>
      <c r="C270" s="4"/>
      <c r="D270" s="4"/>
      <c r="E270" s="4"/>
      <c r="F270" s="4"/>
    </row>
    <row r="271" spans="1:6" ht="15.75" x14ac:dyDescent="0.3">
      <c r="A271" s="4"/>
      <c r="B271" s="4"/>
      <c r="C271" s="4"/>
      <c r="D271" s="4"/>
      <c r="E271" s="4"/>
      <c r="F271" s="4"/>
    </row>
    <row r="272" spans="1:6" ht="15.75" x14ac:dyDescent="0.3">
      <c r="A272" s="4"/>
      <c r="B272" s="4"/>
      <c r="C272" s="4"/>
      <c r="D272" s="4"/>
      <c r="E272" s="4"/>
      <c r="F272" s="4"/>
    </row>
    <row r="273" spans="1:6" ht="15.75" x14ac:dyDescent="0.3">
      <c r="A273" s="4"/>
      <c r="B273" s="4"/>
      <c r="C273" s="4"/>
      <c r="D273" s="4"/>
      <c r="E273" s="4"/>
      <c r="F273" s="4"/>
    </row>
    <row r="274" spans="1:6" ht="15.75" x14ac:dyDescent="0.3">
      <c r="A274" s="4"/>
      <c r="B274" s="4"/>
      <c r="C274" s="4"/>
      <c r="D274" s="4"/>
      <c r="E274" s="4"/>
      <c r="F274" s="4"/>
    </row>
    <row r="275" spans="1:6" ht="15.75" x14ac:dyDescent="0.3">
      <c r="A275" s="4"/>
      <c r="B275" s="4"/>
      <c r="C275" s="4"/>
      <c r="D275" s="4"/>
      <c r="E275" s="4"/>
      <c r="F275" s="4"/>
    </row>
    <row r="276" spans="1:6" ht="15.75" x14ac:dyDescent="0.3">
      <c r="A276" s="4"/>
      <c r="B276" s="4"/>
      <c r="C276" s="4"/>
      <c r="D276" s="4"/>
      <c r="E276" s="4"/>
      <c r="F276" s="4"/>
    </row>
    <row r="277" spans="1:6" ht="15.75" x14ac:dyDescent="0.3">
      <c r="A277" s="4"/>
      <c r="B277" s="4"/>
      <c r="C277" s="4"/>
      <c r="D277" s="4"/>
      <c r="E277" s="4"/>
      <c r="F277" s="4"/>
    </row>
    <row r="278" spans="1:6" ht="15.75" x14ac:dyDescent="0.3">
      <c r="A278" s="4"/>
      <c r="B278" s="4"/>
      <c r="C278" s="4"/>
      <c r="D278" s="4"/>
      <c r="E278" s="4"/>
      <c r="F278" s="4"/>
    </row>
    <row r="279" spans="1:6" ht="15.75" x14ac:dyDescent="0.3">
      <c r="A279" s="4"/>
      <c r="B279" s="4"/>
      <c r="C279" s="4"/>
      <c r="D279" s="4"/>
      <c r="E279" s="4"/>
      <c r="F279" s="4"/>
    </row>
    <row r="280" spans="1:6" ht="15.75" x14ac:dyDescent="0.3">
      <c r="A280" s="4"/>
      <c r="B280" s="4"/>
      <c r="C280" s="4"/>
      <c r="D280" s="4"/>
      <c r="E280" s="4"/>
      <c r="F280" s="4"/>
    </row>
    <row r="281" spans="1:6" ht="15.75" x14ac:dyDescent="0.3">
      <c r="A281" s="4"/>
      <c r="B281" s="4"/>
      <c r="C281" s="4"/>
      <c r="D281" s="4"/>
      <c r="E281" s="4"/>
      <c r="F281" s="4"/>
    </row>
    <row r="282" spans="1:6" ht="15.75" x14ac:dyDescent="0.3">
      <c r="A282" s="4"/>
      <c r="B282" s="4"/>
      <c r="C282" s="4"/>
      <c r="D282" s="4"/>
      <c r="E282" s="4"/>
      <c r="F282" s="4"/>
    </row>
    <row r="283" spans="1:6" ht="15.75" x14ac:dyDescent="0.3">
      <c r="A283" s="4"/>
      <c r="B283" s="4"/>
      <c r="C283" s="4"/>
      <c r="D283" s="4"/>
      <c r="E283" s="4"/>
      <c r="F283" s="4"/>
    </row>
    <row r="284" spans="1:6" ht="15.75" x14ac:dyDescent="0.3">
      <c r="A284" s="4"/>
      <c r="B284" s="4"/>
      <c r="C284" s="4"/>
      <c r="D284" s="4"/>
      <c r="E284" s="4"/>
      <c r="F284" s="4"/>
    </row>
    <row r="285" spans="1:6" ht="15.75" x14ac:dyDescent="0.3">
      <c r="A285" s="4"/>
      <c r="B285" s="4"/>
      <c r="C285" s="4"/>
      <c r="D285" s="4"/>
      <c r="E285" s="4"/>
      <c r="F285" s="4"/>
    </row>
    <row r="286" spans="1:6" ht="15.75" x14ac:dyDescent="0.3">
      <c r="A286" s="4"/>
      <c r="B286" s="4"/>
      <c r="C286" s="4"/>
      <c r="D286" s="4"/>
      <c r="E286" s="4"/>
      <c r="F286" s="4"/>
    </row>
    <row r="287" spans="1:6" ht="15.75" x14ac:dyDescent="0.3">
      <c r="A287" s="4"/>
      <c r="B287" s="4"/>
      <c r="C287" s="4"/>
      <c r="D287" s="4"/>
      <c r="E287" s="4"/>
      <c r="F287" s="4"/>
    </row>
    <row r="288" spans="1:6" ht="15.75" x14ac:dyDescent="0.3">
      <c r="A288" s="4"/>
      <c r="B288" s="4"/>
      <c r="C288" s="4"/>
      <c r="D288" s="4"/>
      <c r="E288" s="4"/>
      <c r="F288" s="4"/>
    </row>
    <row r="289" spans="1:6" ht="15.75" x14ac:dyDescent="0.3">
      <c r="A289" s="4"/>
      <c r="B289" s="4"/>
      <c r="C289" s="4"/>
      <c r="D289" s="4"/>
      <c r="E289" s="4"/>
      <c r="F289" s="4"/>
    </row>
    <row r="290" spans="1:6" ht="15.75" x14ac:dyDescent="0.3">
      <c r="A290" s="4"/>
      <c r="B290" s="4"/>
      <c r="C290" s="4"/>
      <c r="D290" s="4"/>
      <c r="E290" s="4"/>
      <c r="F290" s="4"/>
    </row>
    <row r="291" spans="1:6" ht="15.75" x14ac:dyDescent="0.3">
      <c r="A291" s="4"/>
      <c r="B291" s="4"/>
      <c r="C291" s="4"/>
      <c r="D291" s="4"/>
      <c r="E291" s="4"/>
      <c r="F291" s="4"/>
    </row>
    <row r="292" spans="1:6" ht="15.75" x14ac:dyDescent="0.3">
      <c r="A292" s="4"/>
      <c r="B292" s="4"/>
      <c r="C292" s="4"/>
      <c r="D292" s="4"/>
      <c r="E292" s="4"/>
      <c r="F292" s="4"/>
    </row>
    <row r="293" spans="1:6" ht="15.75" x14ac:dyDescent="0.3">
      <c r="A293" s="4"/>
      <c r="B293" s="4"/>
      <c r="C293" s="4"/>
      <c r="D293" s="4"/>
      <c r="E293" s="4"/>
      <c r="F293" s="4"/>
    </row>
    <row r="294" spans="1:6" ht="15.75" x14ac:dyDescent="0.3">
      <c r="A294" s="4"/>
      <c r="B294" s="4"/>
      <c r="C294" s="4"/>
      <c r="D294" s="4"/>
      <c r="E294" s="4"/>
      <c r="F294" s="4"/>
    </row>
    <row r="295" spans="1:6" ht="15.75" x14ac:dyDescent="0.3">
      <c r="A295" s="4"/>
      <c r="B295" s="4"/>
      <c r="C295" s="4"/>
      <c r="D295" s="4"/>
      <c r="E295" s="4"/>
      <c r="F295" s="4"/>
    </row>
    <row r="296" spans="1:6" ht="15.75" x14ac:dyDescent="0.3">
      <c r="A296" s="4"/>
      <c r="B296" s="4"/>
      <c r="C296" s="4"/>
      <c r="D296" s="4"/>
      <c r="E296" s="4"/>
      <c r="F296" s="4"/>
    </row>
    <row r="297" spans="1:6" ht="15.75" x14ac:dyDescent="0.3">
      <c r="A297" s="4"/>
      <c r="B297" s="4"/>
      <c r="C297" s="4"/>
      <c r="D297" s="4"/>
      <c r="E297" s="4"/>
      <c r="F297" s="4"/>
    </row>
    <row r="298" spans="1:6" ht="15.75" x14ac:dyDescent="0.3">
      <c r="A298" s="4"/>
      <c r="B298" s="4"/>
      <c r="C298" s="4"/>
      <c r="D298" s="4"/>
      <c r="E298" s="4"/>
      <c r="F298" s="4"/>
    </row>
    <row r="299" spans="1:6" ht="15.75" x14ac:dyDescent="0.3">
      <c r="A299" s="4"/>
      <c r="B299" s="4"/>
      <c r="C299" s="4"/>
      <c r="D299" s="4"/>
      <c r="E299" s="4"/>
      <c r="F299" s="4"/>
    </row>
    <row r="300" spans="1:6" ht="15.75" x14ac:dyDescent="0.3">
      <c r="A300" s="4"/>
      <c r="B300" s="4"/>
      <c r="C300" s="4"/>
      <c r="D300" s="4"/>
      <c r="E300" s="4"/>
      <c r="F300" s="4"/>
    </row>
    <row r="301" spans="1:6" ht="15.75" x14ac:dyDescent="0.3">
      <c r="A301" s="4"/>
      <c r="B301" s="4"/>
      <c r="C301" s="4"/>
      <c r="D301" s="4"/>
      <c r="E301" s="4"/>
      <c r="F301" s="4"/>
    </row>
    <row r="302" spans="1:6" ht="15.75" x14ac:dyDescent="0.3">
      <c r="A302" s="4"/>
      <c r="B302" s="4"/>
      <c r="C302" s="4"/>
      <c r="D302" s="4"/>
      <c r="E302" s="4"/>
      <c r="F302" s="4"/>
    </row>
    <row r="303" spans="1:6" ht="15.75" x14ac:dyDescent="0.3">
      <c r="A303" s="4"/>
      <c r="B303" s="4"/>
      <c r="C303" s="4"/>
      <c r="D303" s="4"/>
      <c r="E303" s="4"/>
      <c r="F303" s="4"/>
    </row>
    <row r="304" spans="1:6" ht="15.75" x14ac:dyDescent="0.3">
      <c r="A304" s="4"/>
      <c r="B304" s="4"/>
      <c r="C304" s="4"/>
      <c r="D304" s="4"/>
      <c r="E304" s="4"/>
      <c r="F304" s="4"/>
    </row>
    <row r="305" spans="1:6" ht="15.75" x14ac:dyDescent="0.3">
      <c r="A305" s="4"/>
      <c r="B305" s="4"/>
      <c r="C305" s="4"/>
      <c r="D305" s="4"/>
      <c r="E305" s="4"/>
      <c r="F305" s="4"/>
    </row>
    <row r="306" spans="1:6" ht="15.75" x14ac:dyDescent="0.3">
      <c r="A306" s="4"/>
      <c r="B306" s="4"/>
      <c r="C306" s="4"/>
      <c r="D306" s="4"/>
      <c r="E306" s="4"/>
      <c r="F306" s="4"/>
    </row>
    <row r="307" spans="1:6" ht="15.75" x14ac:dyDescent="0.3">
      <c r="A307" s="4"/>
      <c r="B307" s="4"/>
      <c r="C307" s="4"/>
      <c r="D307" s="4"/>
      <c r="E307" s="4"/>
      <c r="F307" s="4"/>
    </row>
    <row r="308" spans="1:6" ht="15.75" x14ac:dyDescent="0.3">
      <c r="A308" s="4"/>
      <c r="B308" s="4"/>
      <c r="C308" s="4"/>
      <c r="D308" s="4"/>
      <c r="E308" s="4"/>
      <c r="F308" s="4"/>
    </row>
    <row r="309" spans="1:6" ht="15.75" x14ac:dyDescent="0.3">
      <c r="A309" s="4"/>
      <c r="B309" s="4"/>
      <c r="C309" s="4"/>
      <c r="D309" s="4"/>
      <c r="E309" s="4"/>
      <c r="F309" s="4"/>
    </row>
    <row r="310" spans="1:6" ht="15.75" x14ac:dyDescent="0.3">
      <c r="A310" s="4"/>
      <c r="B310" s="4"/>
      <c r="C310" s="4"/>
      <c r="D310" s="4"/>
      <c r="E310" s="4"/>
      <c r="F310" s="4"/>
    </row>
    <row r="311" spans="1:6" ht="15.75" x14ac:dyDescent="0.3">
      <c r="A311" s="4"/>
      <c r="B311" s="4"/>
      <c r="C311" s="4"/>
      <c r="D311" s="4"/>
      <c r="E311" s="4"/>
      <c r="F311" s="4"/>
    </row>
    <row r="312" spans="1:6" ht="15.75" x14ac:dyDescent="0.3">
      <c r="A312" s="4"/>
      <c r="B312" s="4"/>
      <c r="C312" s="4"/>
      <c r="D312" s="4"/>
      <c r="E312" s="4"/>
      <c r="F312" s="4"/>
    </row>
    <row r="313" spans="1:6" ht="15.75" x14ac:dyDescent="0.3">
      <c r="A313" s="4"/>
      <c r="B313" s="4"/>
      <c r="C313" s="4"/>
      <c r="D313" s="4"/>
      <c r="E313" s="4"/>
      <c r="F313" s="4"/>
    </row>
    <row r="314" spans="1:6" ht="15.75" x14ac:dyDescent="0.3">
      <c r="A314" s="4"/>
      <c r="B314" s="4"/>
      <c r="C314" s="4"/>
      <c r="D314" s="4"/>
      <c r="E314" s="4"/>
      <c r="F314" s="4"/>
    </row>
    <row r="315" spans="1:6" ht="15.75" x14ac:dyDescent="0.3">
      <c r="A315" s="4"/>
      <c r="B315" s="4"/>
      <c r="C315" s="4"/>
      <c r="D315" s="4"/>
      <c r="E315" s="4"/>
      <c r="F315" s="4"/>
    </row>
    <row r="316" spans="1:6" ht="15.75" x14ac:dyDescent="0.3">
      <c r="A316" s="4"/>
      <c r="B316" s="4"/>
      <c r="C316" s="4"/>
      <c r="D316" s="4"/>
      <c r="E316" s="4"/>
      <c r="F316" s="4"/>
    </row>
    <row r="317" spans="1:6" ht="15.75" x14ac:dyDescent="0.3">
      <c r="A317" s="4"/>
      <c r="B317" s="4"/>
      <c r="C317" s="4"/>
      <c r="D317" s="4"/>
      <c r="E317" s="4"/>
      <c r="F317" s="4"/>
    </row>
    <row r="318" spans="1:6" ht="15.75" x14ac:dyDescent="0.3">
      <c r="A318" s="4"/>
      <c r="B318" s="4"/>
      <c r="C318" s="4"/>
      <c r="D318" s="4"/>
      <c r="E318" s="4"/>
      <c r="F318" s="4"/>
    </row>
    <row r="319" spans="1:6" ht="15.75" x14ac:dyDescent="0.3">
      <c r="A319" s="4"/>
      <c r="B319" s="4"/>
      <c r="C319" s="4"/>
      <c r="D319" s="4"/>
      <c r="E319" s="4"/>
      <c r="F319" s="4"/>
    </row>
    <row r="320" spans="1:6" ht="15.75" x14ac:dyDescent="0.3">
      <c r="A320" s="4"/>
      <c r="B320" s="4"/>
      <c r="C320" s="4"/>
      <c r="D320" s="4"/>
      <c r="E320" s="4"/>
      <c r="F320" s="4"/>
    </row>
    <row r="321" spans="1:6" ht="15.75" x14ac:dyDescent="0.3">
      <c r="A321" s="4"/>
      <c r="B321" s="4"/>
      <c r="C321" s="4"/>
      <c r="D321" s="4"/>
      <c r="E321" s="4"/>
      <c r="F321" s="4"/>
    </row>
    <row r="322" spans="1:6" ht="15.75" x14ac:dyDescent="0.3">
      <c r="A322" s="4"/>
      <c r="B322" s="4"/>
      <c r="C322" s="4"/>
      <c r="D322" s="4"/>
      <c r="E322" s="4"/>
      <c r="F322" s="4"/>
    </row>
    <row r="323" spans="1:6" ht="15.75" x14ac:dyDescent="0.3">
      <c r="A323" s="4"/>
      <c r="B323" s="4"/>
      <c r="C323" s="4"/>
      <c r="D323" s="4"/>
      <c r="E323" s="4"/>
      <c r="F323" s="4"/>
    </row>
    <row r="324" spans="1:6" ht="15.75" x14ac:dyDescent="0.3">
      <c r="A324" s="4"/>
      <c r="B324" s="4"/>
      <c r="C324" s="4"/>
      <c r="D324" s="4"/>
      <c r="E324" s="4"/>
      <c r="F324" s="4"/>
    </row>
    <row r="325" spans="1:6" ht="15.75" x14ac:dyDescent="0.3">
      <c r="A325" s="4"/>
      <c r="B325" s="4"/>
      <c r="C325" s="4"/>
      <c r="D325" s="4"/>
      <c r="E325" s="4"/>
      <c r="F325" s="4"/>
    </row>
    <row r="326" spans="1:6" ht="15.75" x14ac:dyDescent="0.3">
      <c r="A326" s="4"/>
      <c r="B326" s="4"/>
      <c r="C326" s="4"/>
      <c r="D326" s="4"/>
      <c r="E326" s="4"/>
      <c r="F326" s="4"/>
    </row>
    <row r="327" spans="1:6" ht="15.75" x14ac:dyDescent="0.3">
      <c r="A327" s="4"/>
      <c r="B327" s="4"/>
      <c r="C327" s="4"/>
      <c r="D327" s="4"/>
      <c r="E327" s="4"/>
      <c r="F327" s="4"/>
    </row>
    <row r="328" spans="1:6" ht="15.75" x14ac:dyDescent="0.3">
      <c r="A328" s="4"/>
      <c r="B328" s="4"/>
      <c r="C328" s="4"/>
      <c r="D328" s="4"/>
      <c r="E328" s="4"/>
      <c r="F328" s="4"/>
    </row>
    <row r="329" spans="1:6" ht="15.75" x14ac:dyDescent="0.3">
      <c r="A329" s="4"/>
      <c r="B329" s="4"/>
      <c r="C329" s="4"/>
      <c r="D329" s="4"/>
      <c r="E329" s="4"/>
      <c r="F329" s="4"/>
    </row>
    <row r="330" spans="1:6" ht="15.75" x14ac:dyDescent="0.3">
      <c r="A330" s="4"/>
      <c r="B330" s="4"/>
      <c r="C330" s="4"/>
      <c r="D330" s="4"/>
      <c r="E330" s="4"/>
      <c r="F330" s="4"/>
    </row>
    <row r="331" spans="1:6" ht="15.75" x14ac:dyDescent="0.3">
      <c r="A331" s="4"/>
      <c r="B331" s="4"/>
      <c r="C331" s="4"/>
      <c r="D331" s="4"/>
      <c r="E331" s="4"/>
      <c r="F331" s="4"/>
    </row>
    <row r="332" spans="1:6" ht="15.75" x14ac:dyDescent="0.3">
      <c r="A332" s="4"/>
      <c r="B332" s="4"/>
      <c r="C332" s="4"/>
      <c r="D332" s="4"/>
      <c r="E332" s="4"/>
      <c r="F332" s="4"/>
    </row>
    <row r="333" spans="1:6" ht="15.75" x14ac:dyDescent="0.3">
      <c r="A333" s="4"/>
      <c r="B333" s="4"/>
      <c r="C333" s="4"/>
      <c r="D333" s="4"/>
      <c r="E333" s="4"/>
      <c r="F333" s="4"/>
    </row>
    <row r="334" spans="1:6" ht="15.75" x14ac:dyDescent="0.3">
      <c r="A334" s="4"/>
      <c r="B334" s="4"/>
      <c r="C334" s="4"/>
      <c r="D334" s="4"/>
      <c r="E334" s="4"/>
      <c r="F334" s="4"/>
    </row>
    <row r="335" spans="1:6" ht="15.75" x14ac:dyDescent="0.3">
      <c r="A335" s="4"/>
      <c r="B335" s="4"/>
      <c r="C335" s="4"/>
      <c r="D335" s="4"/>
      <c r="E335" s="4"/>
      <c r="F335" s="4"/>
    </row>
    <row r="336" spans="1:6" ht="15.75" x14ac:dyDescent="0.3">
      <c r="A336" s="4"/>
      <c r="B336" s="4"/>
      <c r="C336" s="4"/>
      <c r="D336" s="4"/>
      <c r="E336" s="4"/>
      <c r="F336" s="4"/>
    </row>
    <row r="337" spans="1:6" ht="15.75" x14ac:dyDescent="0.3">
      <c r="A337" s="4"/>
      <c r="B337" s="4"/>
      <c r="C337" s="4"/>
      <c r="D337" s="4"/>
      <c r="E337" s="4"/>
      <c r="F337" s="4"/>
    </row>
    <row r="338" spans="1:6" ht="15.75" x14ac:dyDescent="0.3">
      <c r="A338" s="4"/>
      <c r="B338" s="4"/>
      <c r="C338" s="4"/>
      <c r="D338" s="4"/>
      <c r="E338" s="4"/>
      <c r="F338" s="4"/>
    </row>
    <row r="339" spans="1:6" ht="15.75" x14ac:dyDescent="0.3">
      <c r="A339" s="4"/>
      <c r="B339" s="4"/>
      <c r="C339" s="4"/>
      <c r="D339" s="4"/>
      <c r="E339" s="4"/>
      <c r="F339" s="4"/>
    </row>
    <row r="340" spans="1:6" ht="15.75" x14ac:dyDescent="0.3">
      <c r="A340" s="4"/>
      <c r="B340" s="4"/>
      <c r="C340" s="4"/>
      <c r="D340" s="4"/>
      <c r="E340" s="4"/>
      <c r="F340" s="4"/>
    </row>
    <row r="341" spans="1:6" ht="15.75" x14ac:dyDescent="0.3">
      <c r="A341" s="4"/>
      <c r="B341" s="4"/>
      <c r="C341" s="4"/>
      <c r="D341" s="4"/>
      <c r="E341" s="4"/>
      <c r="F341" s="4"/>
    </row>
    <row r="342" spans="1:6" ht="15.75" x14ac:dyDescent="0.3">
      <c r="A342" s="4"/>
      <c r="B342" s="4"/>
      <c r="C342" s="4"/>
      <c r="D342" s="4"/>
      <c r="E342" s="4"/>
      <c r="F342" s="4"/>
    </row>
    <row r="343" spans="1:6" ht="15.75" x14ac:dyDescent="0.3">
      <c r="A343" s="4"/>
      <c r="B343" s="4"/>
      <c r="C343" s="4"/>
      <c r="D343" s="4"/>
      <c r="E343" s="4"/>
      <c r="F343" s="4"/>
    </row>
    <row r="344" spans="1:6" ht="15.75" x14ac:dyDescent="0.3">
      <c r="A344" s="4"/>
      <c r="B344" s="4"/>
      <c r="C344" s="4"/>
      <c r="D344" s="4"/>
      <c r="E344" s="4"/>
      <c r="F344" s="4"/>
    </row>
    <row r="345" spans="1:6" ht="15.75" x14ac:dyDescent="0.3">
      <c r="A345" s="4"/>
      <c r="B345" s="4"/>
      <c r="C345" s="4"/>
      <c r="D345" s="4"/>
      <c r="E345" s="4"/>
      <c r="F345" s="4"/>
    </row>
    <row r="346" spans="1:6" ht="15.75" x14ac:dyDescent="0.3">
      <c r="A346" s="4"/>
      <c r="B346" s="4"/>
      <c r="C346" s="4"/>
      <c r="D346" s="4"/>
      <c r="E346" s="4"/>
      <c r="F346" s="4"/>
    </row>
    <row r="347" spans="1:6" ht="15.75" x14ac:dyDescent="0.3">
      <c r="A347" s="4"/>
      <c r="B347" s="4"/>
      <c r="C347" s="4"/>
      <c r="D347" s="4"/>
      <c r="E347" s="4"/>
      <c r="F347" s="4"/>
    </row>
    <row r="348" spans="1:6" ht="15.75" x14ac:dyDescent="0.3">
      <c r="A348" s="4"/>
      <c r="B348" s="4"/>
      <c r="C348" s="4"/>
      <c r="D348" s="4"/>
      <c r="E348" s="4"/>
      <c r="F348" s="4"/>
    </row>
    <row r="349" spans="1:6" ht="15.75" x14ac:dyDescent="0.3">
      <c r="A349" s="4"/>
      <c r="B349" s="4"/>
      <c r="C349" s="4"/>
      <c r="D349" s="4"/>
      <c r="E349" s="4"/>
      <c r="F349" s="4"/>
    </row>
    <row r="350" spans="1:6" ht="15.75" x14ac:dyDescent="0.3">
      <c r="A350" s="4"/>
      <c r="B350" s="4"/>
      <c r="C350" s="4"/>
      <c r="D350" s="4"/>
      <c r="E350" s="4"/>
      <c r="F350" s="4"/>
    </row>
    <row r="351" spans="1:6" ht="15.75" x14ac:dyDescent="0.3">
      <c r="A351" s="4"/>
      <c r="B351" s="4"/>
      <c r="C351" s="4"/>
      <c r="D351" s="4"/>
      <c r="E351" s="4"/>
      <c r="F351" s="4"/>
    </row>
    <row r="352" spans="1:6" ht="15.75" x14ac:dyDescent="0.3">
      <c r="A352" s="4"/>
      <c r="B352" s="4"/>
      <c r="C352" s="4"/>
      <c r="D352" s="4"/>
      <c r="E352" s="4"/>
      <c r="F352" s="4"/>
    </row>
    <row r="353" spans="1:6" ht="15.75" x14ac:dyDescent="0.3">
      <c r="A353" s="4"/>
      <c r="B353" s="4"/>
      <c r="C353" s="4"/>
      <c r="D353" s="4"/>
      <c r="E353" s="4"/>
      <c r="F353" s="4"/>
    </row>
    <row r="354" spans="1:6" ht="15.75" x14ac:dyDescent="0.3">
      <c r="A354" s="4"/>
      <c r="B354" s="4"/>
      <c r="C354" s="4"/>
      <c r="D354" s="4"/>
      <c r="E354" s="4"/>
      <c r="F354" s="4"/>
    </row>
    <row r="355" spans="1:6" ht="15.75" x14ac:dyDescent="0.3">
      <c r="A355" s="4"/>
      <c r="B355" s="4"/>
      <c r="C355" s="4"/>
      <c r="D355" s="4"/>
      <c r="E355" s="4"/>
      <c r="F355" s="4"/>
    </row>
    <row r="356" spans="1:6" ht="15.75" x14ac:dyDescent="0.3">
      <c r="A356" s="4"/>
      <c r="B356" s="4"/>
      <c r="C356" s="4"/>
      <c r="D356" s="4"/>
      <c r="E356" s="4"/>
      <c r="F356" s="4"/>
    </row>
    <row r="357" spans="1:6" ht="15.75" x14ac:dyDescent="0.3">
      <c r="A357" s="4"/>
      <c r="B357" s="4"/>
      <c r="C357" s="4"/>
      <c r="D357" s="4"/>
      <c r="E357" s="4"/>
      <c r="F357" s="4"/>
    </row>
    <row r="358" spans="1:6" ht="15.75" x14ac:dyDescent="0.3">
      <c r="A358" s="4"/>
      <c r="B358" s="4"/>
      <c r="C358" s="4"/>
      <c r="D358" s="4"/>
      <c r="E358" s="4"/>
      <c r="F358" s="4"/>
    </row>
    <row r="359" spans="1:6" ht="15.75" x14ac:dyDescent="0.3">
      <c r="A359" s="4"/>
      <c r="B359" s="4"/>
      <c r="C359" s="4"/>
      <c r="D359" s="4"/>
      <c r="E359" s="4"/>
      <c r="F359" s="4"/>
    </row>
    <row r="360" spans="1:6" ht="15.75" x14ac:dyDescent="0.3">
      <c r="A360" s="4"/>
      <c r="B360" s="4"/>
      <c r="C360" s="4"/>
      <c r="D360" s="4"/>
      <c r="E360" s="4"/>
      <c r="F360" s="4"/>
    </row>
    <row r="361" spans="1:6" ht="15.75" x14ac:dyDescent="0.3">
      <c r="A361" s="4"/>
      <c r="B361" s="4"/>
      <c r="C361" s="4"/>
      <c r="D361" s="4"/>
      <c r="E361" s="4"/>
      <c r="F361" s="4"/>
    </row>
    <row r="362" spans="1:6" ht="15.75" x14ac:dyDescent="0.3">
      <c r="A362" s="4"/>
      <c r="B362" s="4"/>
      <c r="C362" s="4"/>
      <c r="D362" s="4"/>
      <c r="E362" s="4"/>
      <c r="F362" s="4"/>
    </row>
    <row r="363" spans="1:6" ht="15.75" x14ac:dyDescent="0.3">
      <c r="A363" s="4"/>
      <c r="B363" s="4"/>
      <c r="C363" s="4"/>
      <c r="D363" s="4"/>
      <c r="E363" s="4"/>
      <c r="F363" s="4"/>
    </row>
    <row r="364" spans="1:6" ht="15.75" x14ac:dyDescent="0.3">
      <c r="A364" s="4"/>
      <c r="B364" s="4"/>
      <c r="C364" s="4"/>
      <c r="D364" s="4"/>
      <c r="E364" s="4"/>
      <c r="F364" s="4"/>
    </row>
    <row r="365" spans="1:6" ht="15.75" x14ac:dyDescent="0.3">
      <c r="A365" s="4"/>
      <c r="B365" s="4"/>
      <c r="C365" s="4"/>
      <c r="D365" s="4"/>
      <c r="E365" s="4"/>
      <c r="F365" s="4"/>
    </row>
    <row r="366" spans="1:6" ht="15.75" x14ac:dyDescent="0.3">
      <c r="A366" s="4"/>
      <c r="B366" s="4"/>
      <c r="C366" s="4"/>
      <c r="D366" s="4"/>
      <c r="E366" s="4"/>
      <c r="F366" s="4"/>
    </row>
    <row r="367" spans="1:6" ht="15.75" x14ac:dyDescent="0.3">
      <c r="A367" s="4"/>
      <c r="B367" s="4"/>
      <c r="C367" s="4"/>
      <c r="D367" s="4"/>
      <c r="E367" s="4"/>
      <c r="F367" s="4"/>
    </row>
    <row r="368" spans="1:6" ht="15.75" x14ac:dyDescent="0.3">
      <c r="A368" s="4"/>
      <c r="B368" s="4"/>
      <c r="C368" s="4"/>
      <c r="D368" s="4"/>
      <c r="E368" s="4"/>
      <c r="F368" s="4"/>
    </row>
    <row r="369" spans="1:6" ht="15.75" x14ac:dyDescent="0.3">
      <c r="A369" s="4"/>
      <c r="B369" s="4"/>
      <c r="C369" s="4"/>
      <c r="D369" s="4"/>
      <c r="E369" s="4"/>
      <c r="F369" s="4"/>
    </row>
    <row r="370" spans="1:6" ht="15.75" x14ac:dyDescent="0.3">
      <c r="A370" s="4"/>
      <c r="B370" s="4"/>
      <c r="C370" s="4"/>
      <c r="D370" s="4"/>
      <c r="E370" s="4"/>
      <c r="F370" s="4"/>
    </row>
    <row r="371" spans="1:6" ht="15.75" x14ac:dyDescent="0.3">
      <c r="A371" s="4"/>
      <c r="B371" s="4"/>
      <c r="C371" s="4"/>
      <c r="D371" s="4"/>
      <c r="E371" s="4"/>
      <c r="F371" s="4"/>
    </row>
    <row r="372" spans="1:6" ht="15.75" x14ac:dyDescent="0.3">
      <c r="A372" s="4"/>
      <c r="B372" s="4"/>
      <c r="C372" s="4"/>
      <c r="D372" s="4"/>
      <c r="E372" s="4"/>
      <c r="F372" s="4"/>
    </row>
    <row r="373" spans="1:6" ht="15.75" x14ac:dyDescent="0.3">
      <c r="A373" s="4"/>
      <c r="B373" s="4"/>
      <c r="C373" s="4"/>
      <c r="D373" s="4"/>
      <c r="E373" s="4"/>
      <c r="F373" s="4"/>
    </row>
    <row r="374" spans="1:6" ht="15.75" x14ac:dyDescent="0.3">
      <c r="A374" s="4"/>
      <c r="B374" s="4"/>
      <c r="C374" s="4"/>
      <c r="D374" s="4"/>
      <c r="E374" s="4"/>
      <c r="F374" s="4"/>
    </row>
    <row r="375" spans="1:6" ht="15.75" x14ac:dyDescent="0.3">
      <c r="A375" s="4"/>
      <c r="B375" s="4"/>
      <c r="C375" s="4"/>
      <c r="D375" s="4"/>
      <c r="E375" s="4"/>
      <c r="F375" s="4"/>
    </row>
    <row r="376" spans="1:6" ht="15.75" x14ac:dyDescent="0.3">
      <c r="A376" s="4"/>
      <c r="B376" s="4"/>
      <c r="C376" s="4"/>
      <c r="D376" s="4"/>
      <c r="E376" s="4"/>
      <c r="F376" s="4"/>
    </row>
    <row r="377" spans="1:6" ht="15.75" x14ac:dyDescent="0.3">
      <c r="A377" s="4"/>
      <c r="B377" s="4"/>
      <c r="C377" s="4"/>
      <c r="D377" s="4"/>
      <c r="E377" s="4"/>
      <c r="F377" s="4"/>
    </row>
    <row r="378" spans="1:6" ht="15.75" x14ac:dyDescent="0.3">
      <c r="A378" s="4"/>
      <c r="B378" s="4"/>
      <c r="C378" s="4"/>
      <c r="D378" s="4"/>
      <c r="E378" s="4"/>
      <c r="F378" s="4"/>
    </row>
    <row r="379" spans="1:6" ht="15.75" x14ac:dyDescent="0.3">
      <c r="A379" s="4"/>
      <c r="B379" s="4"/>
      <c r="C379" s="4"/>
      <c r="D379" s="4"/>
      <c r="E379" s="4"/>
      <c r="F379" s="4"/>
    </row>
    <row r="380" spans="1:6" ht="15.75" x14ac:dyDescent="0.3">
      <c r="A380" s="4"/>
      <c r="B380" s="4"/>
      <c r="C380" s="4"/>
      <c r="D380" s="4"/>
      <c r="E380" s="4"/>
      <c r="F380" s="4"/>
    </row>
    <row r="381" spans="1:6" ht="15.75" x14ac:dyDescent="0.3">
      <c r="A381" s="4"/>
      <c r="B381" s="4"/>
      <c r="C381" s="4"/>
      <c r="D381" s="4"/>
      <c r="E381" s="4"/>
      <c r="F381" s="4"/>
    </row>
    <row r="382" spans="1:6" ht="15.75" x14ac:dyDescent="0.3">
      <c r="A382" s="4"/>
      <c r="B382" s="4"/>
      <c r="C382" s="4"/>
      <c r="D382" s="4"/>
      <c r="E382" s="4"/>
      <c r="F382" s="4"/>
    </row>
    <row r="383" spans="1:6" ht="15.75" x14ac:dyDescent="0.3">
      <c r="A383" s="4"/>
      <c r="B383" s="4"/>
      <c r="C383" s="4"/>
      <c r="D383" s="4"/>
      <c r="E383" s="4"/>
      <c r="F383" s="4"/>
    </row>
    <row r="384" spans="1:6" ht="15.75" x14ac:dyDescent="0.3">
      <c r="A384" s="4"/>
      <c r="B384" s="4"/>
      <c r="C384" s="4"/>
      <c r="D384" s="4"/>
      <c r="E384" s="4"/>
      <c r="F384" s="4"/>
    </row>
    <row r="385" spans="1:6" ht="15.75" x14ac:dyDescent="0.3">
      <c r="A385" s="4"/>
      <c r="B385" s="4"/>
      <c r="C385" s="4"/>
      <c r="D385" s="4"/>
      <c r="E385" s="4"/>
      <c r="F385" s="4"/>
    </row>
    <row r="386" spans="1:6" ht="15.75" x14ac:dyDescent="0.3">
      <c r="A386" s="4"/>
      <c r="B386" s="4"/>
      <c r="C386" s="4"/>
      <c r="D386" s="4"/>
      <c r="E386" s="4"/>
      <c r="F386" s="4"/>
    </row>
    <row r="387" spans="1:6" ht="15.75" x14ac:dyDescent="0.3">
      <c r="A387" s="4"/>
      <c r="B387" s="4"/>
      <c r="C387" s="4"/>
      <c r="D387" s="4"/>
      <c r="E387" s="4"/>
      <c r="F387" s="4"/>
    </row>
    <row r="388" spans="1:6" ht="15.75" x14ac:dyDescent="0.3">
      <c r="A388" s="4"/>
      <c r="B388" s="4"/>
      <c r="C388" s="4"/>
      <c r="D388" s="4"/>
      <c r="E388" s="4"/>
      <c r="F388" s="4"/>
    </row>
    <row r="389" spans="1:6" ht="15.75" x14ac:dyDescent="0.3">
      <c r="A389" s="4"/>
      <c r="B389" s="4"/>
      <c r="C389" s="4"/>
      <c r="D389" s="4"/>
      <c r="E389" s="4"/>
      <c r="F389" s="4"/>
    </row>
    <row r="390" spans="1:6" ht="15.75" x14ac:dyDescent="0.3">
      <c r="A390" s="4"/>
      <c r="B390" s="4"/>
      <c r="C390" s="4"/>
      <c r="D390" s="4"/>
      <c r="E390" s="4"/>
      <c r="F390" s="4"/>
    </row>
    <row r="391" spans="1:6" ht="15.75" x14ac:dyDescent="0.3">
      <c r="A391" s="4"/>
      <c r="B391" s="4"/>
      <c r="C391" s="4"/>
      <c r="D391" s="4"/>
      <c r="E391" s="4"/>
      <c r="F391" s="4"/>
    </row>
    <row r="392" spans="1:6" ht="15.75" x14ac:dyDescent="0.3">
      <c r="A392" s="4"/>
      <c r="B392" s="4"/>
      <c r="C392" s="4"/>
      <c r="D392" s="4"/>
      <c r="E392" s="4"/>
      <c r="F392" s="4"/>
    </row>
    <row r="393" spans="1:6" ht="15.75" x14ac:dyDescent="0.3">
      <c r="A393" s="4"/>
      <c r="B393" s="4"/>
      <c r="C393" s="4"/>
      <c r="D393" s="4"/>
      <c r="E393" s="4"/>
      <c r="F393" s="4"/>
    </row>
    <row r="394" spans="1:6" ht="15.75" x14ac:dyDescent="0.3">
      <c r="A394" s="4"/>
      <c r="B394" s="4"/>
      <c r="C394" s="4"/>
      <c r="D394" s="4"/>
      <c r="E394" s="4"/>
      <c r="F394" s="4"/>
    </row>
    <row r="395" spans="1:6" ht="15.75" x14ac:dyDescent="0.3">
      <c r="A395" s="4"/>
      <c r="B395" s="4"/>
      <c r="C395" s="4"/>
      <c r="D395" s="4"/>
      <c r="E395" s="4"/>
      <c r="F395" s="4"/>
    </row>
    <row r="396" spans="1:6" ht="15.75" x14ac:dyDescent="0.3">
      <c r="A396" s="4"/>
      <c r="B396" s="4"/>
      <c r="C396" s="4"/>
      <c r="D396" s="4"/>
      <c r="E396" s="4"/>
      <c r="F396" s="4"/>
    </row>
    <row r="397" spans="1:6" ht="15.75" x14ac:dyDescent="0.3">
      <c r="A397" s="4"/>
      <c r="B397" s="4"/>
      <c r="C397" s="4"/>
      <c r="D397" s="4"/>
      <c r="E397" s="4"/>
      <c r="F397" s="4"/>
    </row>
    <row r="398" spans="1:6" ht="15.75" x14ac:dyDescent="0.3">
      <c r="A398" s="4"/>
      <c r="B398" s="4"/>
      <c r="C398" s="4"/>
      <c r="D398" s="4"/>
      <c r="E398" s="4"/>
      <c r="F398" s="4"/>
    </row>
    <row r="399" spans="1:6" ht="15.75" x14ac:dyDescent="0.3">
      <c r="A399" s="4"/>
      <c r="B399" s="4"/>
      <c r="C399" s="4"/>
      <c r="D399" s="4"/>
      <c r="E399" s="4"/>
      <c r="F399" s="4"/>
    </row>
    <row r="400" spans="1:6" ht="15.75" x14ac:dyDescent="0.3">
      <c r="A400" s="4"/>
      <c r="B400" s="4"/>
      <c r="C400" s="4"/>
      <c r="D400" s="4"/>
      <c r="E400" s="4"/>
      <c r="F400" s="4"/>
    </row>
    <row r="401" spans="1:6" ht="15.75" x14ac:dyDescent="0.3">
      <c r="A401" s="4"/>
      <c r="B401" s="4"/>
      <c r="C401" s="4"/>
      <c r="D401" s="4"/>
      <c r="E401" s="4"/>
      <c r="F401" s="4"/>
    </row>
    <row r="402" spans="1:6" ht="15.75" x14ac:dyDescent="0.3">
      <c r="A402" s="4"/>
      <c r="B402" s="4"/>
      <c r="C402" s="4"/>
      <c r="D402" s="4"/>
      <c r="E402" s="4"/>
      <c r="F402" s="4"/>
    </row>
    <row r="403" spans="1:6" ht="15.75" x14ac:dyDescent="0.3">
      <c r="A403" s="4"/>
      <c r="B403" s="4"/>
      <c r="C403" s="4"/>
      <c r="D403" s="4"/>
      <c r="E403" s="4"/>
      <c r="F403" s="4"/>
    </row>
    <row r="404" spans="1:6" ht="15.75" x14ac:dyDescent="0.3">
      <c r="A404" s="4"/>
      <c r="B404" s="4"/>
      <c r="C404" s="4"/>
      <c r="D404" s="4"/>
      <c r="E404" s="4"/>
      <c r="F404" s="4"/>
    </row>
    <row r="405" spans="1:6" ht="15.75" x14ac:dyDescent="0.3">
      <c r="A405" s="4"/>
      <c r="B405" s="4"/>
      <c r="C405" s="4"/>
      <c r="D405" s="4"/>
      <c r="E405" s="4"/>
      <c r="F405" s="4"/>
    </row>
    <row r="406" spans="1:6" ht="15.75" x14ac:dyDescent="0.3">
      <c r="A406" s="4"/>
      <c r="B406" s="4"/>
      <c r="C406" s="4"/>
      <c r="D406" s="4"/>
      <c r="E406" s="4"/>
      <c r="F406" s="4"/>
    </row>
    <row r="407" spans="1:6" ht="15.75" x14ac:dyDescent="0.3">
      <c r="A407" s="4"/>
      <c r="B407" s="4"/>
      <c r="C407" s="4"/>
      <c r="D407" s="4"/>
      <c r="E407" s="4"/>
      <c r="F407" s="4"/>
    </row>
    <row r="408" spans="1:6" ht="15.75" x14ac:dyDescent="0.3">
      <c r="A408" s="4"/>
      <c r="B408" s="4"/>
      <c r="C408" s="4"/>
      <c r="D408" s="4"/>
      <c r="E408" s="4"/>
      <c r="F408" s="4"/>
    </row>
    <row r="409" spans="1:6" ht="15.75" x14ac:dyDescent="0.3">
      <c r="A409" s="4"/>
      <c r="B409" s="4"/>
      <c r="C409" s="4"/>
      <c r="D409" s="4"/>
      <c r="E409" s="4"/>
      <c r="F409" s="4"/>
    </row>
    <row r="410" spans="1:6" ht="15.75" x14ac:dyDescent="0.3">
      <c r="A410" s="4"/>
      <c r="B410" s="4"/>
      <c r="C410" s="4"/>
      <c r="D410" s="4"/>
      <c r="E410" s="4"/>
      <c r="F410" s="4"/>
    </row>
    <row r="411" spans="1:6" ht="15.75" x14ac:dyDescent="0.3">
      <c r="A411" s="4"/>
      <c r="B411" s="4"/>
      <c r="C411" s="4"/>
      <c r="D411" s="4"/>
      <c r="E411" s="4"/>
      <c r="F411" s="4"/>
    </row>
    <row r="412" spans="1:6" ht="15.75" x14ac:dyDescent="0.3">
      <c r="A412" s="4"/>
      <c r="B412" s="4"/>
      <c r="C412" s="4"/>
      <c r="D412" s="4"/>
      <c r="E412" s="4"/>
      <c r="F412" s="4"/>
    </row>
    <row r="413" spans="1:6" ht="15.75" x14ac:dyDescent="0.3">
      <c r="A413" s="4"/>
      <c r="B413" s="4"/>
      <c r="C413" s="4"/>
      <c r="D413" s="4"/>
      <c r="E413" s="4"/>
      <c r="F413" s="4"/>
    </row>
    <row r="414" spans="1:6" ht="15.75" x14ac:dyDescent="0.3">
      <c r="A414" s="4"/>
      <c r="B414" s="4"/>
      <c r="C414" s="4"/>
      <c r="D414" s="4"/>
      <c r="E414" s="4"/>
      <c r="F414" s="4"/>
    </row>
    <row r="415" spans="1:6" ht="15.75" x14ac:dyDescent="0.3">
      <c r="A415" s="4"/>
      <c r="B415" s="4"/>
      <c r="C415" s="4"/>
      <c r="D415" s="4"/>
      <c r="E415" s="4"/>
      <c r="F415" s="4"/>
    </row>
    <row r="416" spans="1:6" ht="15.75" x14ac:dyDescent="0.3">
      <c r="A416" s="4"/>
      <c r="B416" s="4"/>
      <c r="C416" s="4"/>
      <c r="D416" s="4"/>
      <c r="E416" s="4"/>
      <c r="F416" s="4"/>
    </row>
    <row r="417" spans="1:6" ht="15.75" x14ac:dyDescent="0.3">
      <c r="A417" s="4"/>
      <c r="B417" s="4"/>
      <c r="C417" s="4"/>
      <c r="D417" s="4"/>
      <c r="E417" s="4"/>
      <c r="F417" s="4"/>
    </row>
    <row r="418" spans="1:6" ht="15.75" x14ac:dyDescent="0.3">
      <c r="A418" s="4"/>
      <c r="B418" s="4"/>
      <c r="C418" s="4"/>
      <c r="D418" s="4"/>
      <c r="E418" s="4"/>
      <c r="F418" s="4"/>
    </row>
    <row r="419" spans="1:6" ht="15.75" x14ac:dyDescent="0.3">
      <c r="A419" s="4"/>
      <c r="B419" s="4"/>
      <c r="C419" s="4"/>
      <c r="D419" s="4"/>
      <c r="E419" s="4"/>
      <c r="F419" s="4"/>
    </row>
    <row r="420" spans="1:6" ht="15.75" x14ac:dyDescent="0.3">
      <c r="A420" s="4"/>
      <c r="B420" s="4"/>
      <c r="C420" s="4"/>
      <c r="D420" s="4"/>
      <c r="E420" s="4"/>
      <c r="F420" s="4"/>
    </row>
    <row r="421" spans="1:6" ht="15.75" x14ac:dyDescent="0.3">
      <c r="A421" s="4"/>
      <c r="B421" s="4"/>
      <c r="C421" s="4"/>
      <c r="D421" s="4"/>
      <c r="E421" s="4"/>
      <c r="F421" s="4"/>
    </row>
    <row r="422" spans="1:6" ht="15.75" x14ac:dyDescent="0.3">
      <c r="A422" s="4"/>
      <c r="B422" s="4"/>
      <c r="C422" s="4"/>
      <c r="D422" s="4"/>
      <c r="E422" s="4"/>
      <c r="F422" s="4"/>
    </row>
    <row r="423" spans="1:6" ht="15.75" x14ac:dyDescent="0.3">
      <c r="A423" s="4"/>
      <c r="B423" s="4"/>
      <c r="C423" s="4"/>
      <c r="D423" s="4"/>
      <c r="E423" s="4"/>
      <c r="F423" s="4"/>
    </row>
    <row r="424" spans="1:6" ht="15.75" x14ac:dyDescent="0.3">
      <c r="A424" s="4"/>
      <c r="B424" s="4"/>
      <c r="C424" s="4"/>
      <c r="D424" s="4"/>
      <c r="E424" s="4"/>
      <c r="F424" s="4"/>
    </row>
    <row r="425" spans="1:6" ht="15.75" x14ac:dyDescent="0.3">
      <c r="A425" s="4"/>
      <c r="B425" s="4"/>
      <c r="C425" s="4"/>
      <c r="D425" s="4"/>
      <c r="E425" s="4"/>
      <c r="F425" s="4"/>
    </row>
    <row r="426" spans="1:6" ht="15.75" x14ac:dyDescent="0.3">
      <c r="A426" s="4"/>
      <c r="B426" s="4"/>
      <c r="C426" s="4"/>
      <c r="D426" s="4"/>
      <c r="E426" s="4"/>
      <c r="F426" s="4"/>
    </row>
    <row r="427" spans="1:6" ht="15.75" x14ac:dyDescent="0.3">
      <c r="A427" s="4"/>
      <c r="B427" s="4"/>
      <c r="C427" s="4"/>
      <c r="D427" s="4"/>
      <c r="E427" s="4"/>
      <c r="F427" s="4"/>
    </row>
    <row r="428" spans="1:6" ht="15.75" x14ac:dyDescent="0.3">
      <c r="A428" s="4"/>
      <c r="B428" s="4"/>
      <c r="C428" s="4"/>
      <c r="D428" s="4"/>
      <c r="E428" s="4"/>
      <c r="F428" s="4"/>
    </row>
    <row r="429" spans="1:6" ht="15.75" x14ac:dyDescent="0.3">
      <c r="A429" s="4"/>
      <c r="B429" s="4"/>
      <c r="C429" s="4"/>
      <c r="D429" s="4"/>
      <c r="E429" s="4"/>
      <c r="F429" s="4"/>
    </row>
    <row r="430" spans="1:6" ht="15.75" x14ac:dyDescent="0.3">
      <c r="A430" s="4"/>
      <c r="B430" s="4"/>
      <c r="C430" s="4"/>
      <c r="D430" s="4"/>
      <c r="E430" s="4"/>
      <c r="F430" s="4"/>
    </row>
    <row r="431" spans="1:6" ht="15.75" x14ac:dyDescent="0.3">
      <c r="A431" s="4"/>
      <c r="B431" s="4"/>
      <c r="C431" s="4"/>
      <c r="D431" s="4"/>
      <c r="E431" s="4"/>
      <c r="F431" s="4"/>
    </row>
    <row r="432" spans="1:6" ht="15.75" x14ac:dyDescent="0.3">
      <c r="A432" s="4"/>
      <c r="B432" s="4"/>
      <c r="C432" s="4"/>
      <c r="D432" s="4"/>
      <c r="E432" s="4"/>
      <c r="F432" s="4"/>
    </row>
    <row r="433" spans="1:6" ht="15.75" x14ac:dyDescent="0.3">
      <c r="A433" s="4"/>
      <c r="B433" s="4"/>
      <c r="C433" s="4"/>
      <c r="D433" s="4"/>
      <c r="E433" s="4"/>
      <c r="F433" s="4"/>
    </row>
    <row r="434" spans="1:6" ht="15.75" x14ac:dyDescent="0.3">
      <c r="A434" s="4"/>
      <c r="B434" s="4"/>
      <c r="C434" s="4"/>
      <c r="D434" s="4"/>
      <c r="E434" s="4"/>
      <c r="F434" s="4"/>
    </row>
    <row r="435" spans="1:6" ht="15.75" x14ac:dyDescent="0.3">
      <c r="A435" s="4"/>
      <c r="B435" s="4"/>
      <c r="C435" s="4"/>
      <c r="D435" s="4"/>
      <c r="E435" s="4"/>
      <c r="F435" s="4"/>
    </row>
    <row r="436" spans="1:6" ht="15.75" x14ac:dyDescent="0.3">
      <c r="A436" s="4"/>
      <c r="B436" s="4"/>
      <c r="C436" s="4"/>
      <c r="D436" s="4"/>
      <c r="E436" s="4"/>
      <c r="F436" s="4"/>
    </row>
    <row r="437" spans="1:6" ht="15.75" x14ac:dyDescent="0.3">
      <c r="A437" s="4"/>
      <c r="B437" s="4"/>
      <c r="C437" s="4"/>
      <c r="D437" s="4"/>
      <c r="E437" s="4"/>
      <c r="F437" s="4"/>
    </row>
    <row r="438" spans="1:6" ht="15.75" x14ac:dyDescent="0.3">
      <c r="A438" s="4"/>
      <c r="B438" s="4"/>
      <c r="C438" s="4"/>
      <c r="D438" s="4"/>
      <c r="E438" s="4"/>
      <c r="F438" s="4"/>
    </row>
    <row r="439" spans="1:6" ht="15.75" x14ac:dyDescent="0.3">
      <c r="A439" s="4"/>
      <c r="B439" s="4"/>
      <c r="C439" s="4"/>
      <c r="D439" s="4"/>
      <c r="E439" s="4"/>
      <c r="F439" s="4"/>
    </row>
    <row r="440" spans="1:6" ht="15.75" x14ac:dyDescent="0.3">
      <c r="A440" s="4"/>
      <c r="B440" s="4"/>
      <c r="C440" s="4"/>
      <c r="D440" s="4"/>
      <c r="E440" s="4"/>
      <c r="F440" s="4"/>
    </row>
    <row r="441" spans="1:6" ht="15.75" x14ac:dyDescent="0.3">
      <c r="A441" s="4"/>
      <c r="B441" s="4"/>
      <c r="C441" s="4"/>
      <c r="D441" s="4"/>
      <c r="E441" s="4"/>
      <c r="F441" s="4"/>
    </row>
    <row r="442" spans="1:6" ht="15.75" x14ac:dyDescent="0.3">
      <c r="A442" s="4"/>
      <c r="B442" s="4"/>
      <c r="C442" s="4"/>
      <c r="D442" s="4"/>
      <c r="E442" s="4"/>
      <c r="F442" s="4"/>
    </row>
    <row r="443" spans="1:6" ht="15.75" x14ac:dyDescent="0.3">
      <c r="A443" s="4"/>
      <c r="B443" s="4"/>
      <c r="C443" s="4"/>
      <c r="D443" s="4"/>
      <c r="E443" s="4"/>
      <c r="F443" s="4"/>
    </row>
    <row r="444" spans="1:6" ht="15.75" x14ac:dyDescent="0.3">
      <c r="A444" s="4"/>
      <c r="B444" s="4"/>
      <c r="C444" s="4"/>
      <c r="D444" s="4"/>
      <c r="E444" s="4"/>
      <c r="F444" s="4"/>
    </row>
    <row r="445" spans="1:6" ht="15.75" x14ac:dyDescent="0.3">
      <c r="A445" s="4"/>
      <c r="B445" s="4"/>
      <c r="C445" s="4"/>
      <c r="D445" s="4"/>
      <c r="E445" s="4"/>
      <c r="F445" s="4"/>
    </row>
    <row r="446" spans="1:6" ht="15.75" x14ac:dyDescent="0.3">
      <c r="A446" s="4"/>
      <c r="B446" s="4"/>
      <c r="C446" s="4"/>
      <c r="D446" s="4"/>
      <c r="E446" s="4"/>
      <c r="F446" s="4"/>
    </row>
    <row r="447" spans="1:6" ht="15.75" x14ac:dyDescent="0.3">
      <c r="A447" s="4"/>
      <c r="B447" s="4"/>
      <c r="C447" s="4"/>
      <c r="D447" s="4"/>
      <c r="E447" s="4"/>
      <c r="F447" s="4"/>
    </row>
    <row r="448" spans="1:6" ht="15.75" x14ac:dyDescent="0.3">
      <c r="A448" s="4"/>
      <c r="B448" s="4"/>
      <c r="C448" s="4"/>
      <c r="D448" s="4"/>
      <c r="E448" s="4"/>
      <c r="F448" s="4"/>
    </row>
    <row r="449" spans="1:6" ht="15.75" x14ac:dyDescent="0.3">
      <c r="A449" s="4"/>
      <c r="B449" s="4"/>
      <c r="C449" s="4"/>
      <c r="D449" s="4"/>
      <c r="E449" s="4"/>
      <c r="F449" s="4"/>
    </row>
    <row r="450" spans="1:6" ht="15.75" x14ac:dyDescent="0.3">
      <c r="A450" s="4"/>
      <c r="B450" s="4"/>
      <c r="C450" s="4"/>
      <c r="D450" s="4"/>
      <c r="E450" s="4"/>
      <c r="F450" s="4"/>
    </row>
    <row r="451" spans="1:6" ht="15.75" x14ac:dyDescent="0.3">
      <c r="A451" s="4"/>
      <c r="B451" s="4"/>
      <c r="C451" s="4"/>
      <c r="D451" s="4"/>
      <c r="E451" s="4"/>
      <c r="F451" s="4"/>
    </row>
    <row r="452" spans="1:6" ht="15.75" x14ac:dyDescent="0.3">
      <c r="A452" s="4"/>
      <c r="B452" s="4"/>
      <c r="C452" s="4"/>
      <c r="D452" s="4"/>
      <c r="E452" s="4"/>
      <c r="F452" s="4"/>
    </row>
    <row r="453" spans="1:6" ht="15.75" x14ac:dyDescent="0.3">
      <c r="A453" s="4"/>
      <c r="B453" s="4"/>
      <c r="C453" s="4"/>
      <c r="D453" s="4"/>
      <c r="E453" s="4"/>
      <c r="F453" s="4"/>
    </row>
    <row r="454" spans="1:6" ht="15.75" x14ac:dyDescent="0.3">
      <c r="A454" s="4"/>
      <c r="B454" s="4"/>
      <c r="C454" s="4"/>
      <c r="D454" s="4"/>
      <c r="E454" s="4"/>
      <c r="F454" s="4"/>
    </row>
    <row r="455" spans="1:6" ht="15.75" x14ac:dyDescent="0.3">
      <c r="A455" s="4"/>
      <c r="B455" s="4"/>
      <c r="C455" s="4"/>
      <c r="D455" s="4"/>
      <c r="E455" s="4"/>
      <c r="F455" s="4"/>
    </row>
    <row r="456" spans="1:6" ht="15.75" x14ac:dyDescent="0.3">
      <c r="A456" s="4"/>
      <c r="B456" s="4"/>
      <c r="C456" s="4"/>
      <c r="D456" s="4"/>
      <c r="E456" s="4"/>
      <c r="F456" s="4"/>
    </row>
    <row r="457" spans="1:6" ht="15.75" x14ac:dyDescent="0.3">
      <c r="A457" s="4"/>
      <c r="B457" s="4"/>
      <c r="C457" s="4"/>
      <c r="D457" s="4"/>
      <c r="E457" s="4"/>
      <c r="F457" s="4"/>
    </row>
    <row r="458" spans="1:6" ht="15.75" x14ac:dyDescent="0.3">
      <c r="A458" s="4"/>
      <c r="B458" s="4"/>
      <c r="C458" s="4"/>
      <c r="D458" s="4"/>
      <c r="E458" s="4"/>
      <c r="F458" s="4"/>
    </row>
    <row r="459" spans="1:6" ht="15.75" x14ac:dyDescent="0.3">
      <c r="A459" s="4"/>
      <c r="B459" s="4"/>
      <c r="C459" s="4"/>
      <c r="D459" s="4"/>
      <c r="E459" s="4"/>
      <c r="F459" s="4"/>
    </row>
    <row r="460" spans="1:6" ht="15.75" x14ac:dyDescent="0.3">
      <c r="A460" s="4"/>
      <c r="B460" s="4"/>
      <c r="C460" s="4"/>
      <c r="D460" s="4"/>
      <c r="E460" s="4"/>
      <c r="F460" s="4"/>
    </row>
    <row r="461" spans="1:6" ht="15.75" x14ac:dyDescent="0.3">
      <c r="A461" s="4"/>
      <c r="B461" s="4"/>
      <c r="C461" s="4"/>
      <c r="D461" s="4"/>
      <c r="E461" s="4"/>
      <c r="F461" s="4"/>
    </row>
    <row r="462" spans="1:6" ht="15.75" x14ac:dyDescent="0.3">
      <c r="A462" s="4"/>
      <c r="B462" s="4"/>
      <c r="C462" s="4"/>
      <c r="D462" s="4"/>
      <c r="E462" s="4"/>
      <c r="F462" s="4"/>
    </row>
    <row r="463" spans="1:6" ht="15.75" x14ac:dyDescent="0.3">
      <c r="A463" s="4"/>
      <c r="B463" s="4"/>
      <c r="C463" s="4"/>
      <c r="D463" s="4"/>
      <c r="E463" s="4"/>
      <c r="F463" s="4"/>
    </row>
    <row r="464" spans="1:6" ht="15.75" x14ac:dyDescent="0.3">
      <c r="A464" s="4"/>
      <c r="B464" s="4"/>
      <c r="C464" s="4"/>
      <c r="D464" s="4"/>
      <c r="E464" s="4"/>
      <c r="F464" s="4"/>
    </row>
    <row r="465" spans="1:6" ht="15.75" x14ac:dyDescent="0.3">
      <c r="A465" s="4"/>
      <c r="B465" s="4"/>
      <c r="C465" s="4"/>
      <c r="D465" s="4"/>
      <c r="E465" s="4"/>
      <c r="F465" s="4"/>
    </row>
    <row r="466" spans="1:6" ht="15.75" x14ac:dyDescent="0.3">
      <c r="A466" s="4"/>
      <c r="B466" s="4"/>
      <c r="C466" s="4"/>
      <c r="D466" s="4"/>
      <c r="E466" s="4"/>
      <c r="F466" s="4"/>
    </row>
    <row r="467" spans="1:6" ht="15.75" x14ac:dyDescent="0.3">
      <c r="A467" s="4"/>
      <c r="B467" s="4"/>
      <c r="C467" s="4"/>
      <c r="D467" s="4"/>
      <c r="E467" s="4"/>
      <c r="F467" s="4"/>
    </row>
    <row r="468" spans="1:6" ht="15.75" x14ac:dyDescent="0.3">
      <c r="A468" s="4"/>
      <c r="B468" s="4"/>
      <c r="C468" s="4"/>
      <c r="D468" s="4"/>
      <c r="E468" s="4"/>
      <c r="F468" s="4"/>
    </row>
    <row r="469" spans="1:6" ht="15.75" x14ac:dyDescent="0.3">
      <c r="A469" s="4"/>
      <c r="B469" s="4"/>
      <c r="C469" s="4"/>
      <c r="D469" s="4"/>
      <c r="E469" s="4"/>
      <c r="F469" s="4"/>
    </row>
    <row r="470" spans="1:6" ht="15.75" x14ac:dyDescent="0.3">
      <c r="A470" s="4"/>
      <c r="B470" s="4"/>
      <c r="C470" s="4"/>
      <c r="D470" s="4"/>
      <c r="E470" s="4"/>
      <c r="F470" s="4"/>
    </row>
    <row r="471" spans="1:6" ht="15.75" x14ac:dyDescent="0.3">
      <c r="A471" s="4"/>
      <c r="B471" s="4"/>
      <c r="C471" s="4"/>
      <c r="D471" s="4"/>
      <c r="E471" s="4"/>
      <c r="F471" s="4"/>
    </row>
    <row r="472" spans="1:6" ht="15.75" x14ac:dyDescent="0.3">
      <c r="A472" s="4"/>
      <c r="B472" s="4"/>
      <c r="C472" s="4"/>
      <c r="D472" s="4"/>
      <c r="E472" s="4"/>
      <c r="F472" s="4"/>
    </row>
    <row r="473" spans="1:6" ht="15.75" x14ac:dyDescent="0.3">
      <c r="A473" s="4"/>
      <c r="B473" s="4"/>
      <c r="C473" s="4"/>
      <c r="D473" s="4"/>
      <c r="E473" s="4"/>
      <c r="F473" s="4"/>
    </row>
    <row r="474" spans="1:6" ht="15.75" x14ac:dyDescent="0.3">
      <c r="A474" s="4"/>
      <c r="B474" s="4"/>
      <c r="C474" s="4"/>
      <c r="D474" s="4"/>
      <c r="E474" s="4"/>
      <c r="F474" s="4"/>
    </row>
    <row r="475" spans="1:6" ht="15.75" x14ac:dyDescent="0.3">
      <c r="A475" s="4"/>
      <c r="B475" s="4"/>
      <c r="C475" s="4"/>
      <c r="D475" s="4"/>
      <c r="E475" s="4"/>
      <c r="F475" s="4"/>
    </row>
    <row r="476" spans="1:6" ht="15.75" x14ac:dyDescent="0.3">
      <c r="A476" s="4"/>
      <c r="B476" s="4"/>
      <c r="C476" s="4"/>
      <c r="D476" s="4"/>
      <c r="E476" s="4"/>
      <c r="F476" s="4"/>
    </row>
    <row r="477" spans="1:6" ht="15.75" x14ac:dyDescent="0.3">
      <c r="A477" s="4"/>
      <c r="B477" s="4"/>
      <c r="C477" s="4"/>
      <c r="D477" s="4"/>
      <c r="E477" s="4"/>
      <c r="F477" s="4"/>
    </row>
    <row r="478" spans="1:6" ht="15.75" x14ac:dyDescent="0.3">
      <c r="A478" s="4"/>
      <c r="B478" s="4"/>
      <c r="C478" s="4"/>
      <c r="D478" s="4"/>
      <c r="E478" s="4"/>
      <c r="F478" s="4"/>
    </row>
    <row r="479" spans="1:6" ht="15.75" x14ac:dyDescent="0.3">
      <c r="A479" s="4"/>
      <c r="B479" s="4"/>
      <c r="C479" s="4"/>
      <c r="D479" s="4"/>
      <c r="E479" s="4"/>
      <c r="F479" s="4"/>
    </row>
    <row r="480" spans="1:6" ht="15.75" x14ac:dyDescent="0.3">
      <c r="A480" s="4"/>
      <c r="B480" s="4"/>
      <c r="C480" s="4"/>
      <c r="D480" s="4"/>
      <c r="E480" s="4"/>
      <c r="F480" s="4"/>
    </row>
    <row r="481" spans="1:6" ht="15.75" x14ac:dyDescent="0.3">
      <c r="A481" s="4"/>
      <c r="B481" s="4"/>
      <c r="C481" s="4"/>
      <c r="D481" s="4"/>
      <c r="E481" s="4"/>
      <c r="F481" s="4"/>
    </row>
    <row r="482" spans="1:6" ht="15.75" x14ac:dyDescent="0.3">
      <c r="A482" s="4"/>
      <c r="B482" s="4"/>
      <c r="C482" s="4"/>
      <c r="D482" s="4"/>
      <c r="E482" s="4"/>
      <c r="F482" s="4"/>
    </row>
    <row r="483" spans="1:6" ht="15.75" x14ac:dyDescent="0.3">
      <c r="A483" s="4"/>
      <c r="B483" s="4"/>
      <c r="C483" s="4"/>
      <c r="D483" s="4"/>
      <c r="E483" s="4"/>
      <c r="F483" s="4"/>
    </row>
    <row r="484" spans="1:6" ht="15.75" x14ac:dyDescent="0.3">
      <c r="A484" s="4"/>
      <c r="B484" s="4"/>
      <c r="C484" s="4"/>
      <c r="D484" s="4"/>
      <c r="E484" s="4"/>
      <c r="F484" s="4"/>
    </row>
    <row r="485" spans="1:6" ht="15.75" x14ac:dyDescent="0.3">
      <c r="A485" s="4"/>
      <c r="B485" s="4"/>
      <c r="C485" s="4"/>
      <c r="D485" s="4"/>
      <c r="E485" s="4"/>
      <c r="F485" s="4"/>
    </row>
    <row r="486" spans="1:6" ht="15.75" x14ac:dyDescent="0.3">
      <c r="A486" s="4"/>
      <c r="B486" s="4"/>
      <c r="C486" s="4"/>
      <c r="D486" s="4"/>
      <c r="E486" s="4"/>
      <c r="F486" s="4"/>
    </row>
    <row r="487" spans="1:6" ht="15.75" x14ac:dyDescent="0.3">
      <c r="A487" s="4"/>
      <c r="B487" s="4"/>
      <c r="C487" s="4"/>
      <c r="D487" s="4"/>
      <c r="E487" s="4"/>
      <c r="F487" s="4"/>
    </row>
    <row r="488" spans="1:6" ht="15.75" x14ac:dyDescent="0.3">
      <c r="A488" s="4"/>
      <c r="B488" s="4"/>
      <c r="C488" s="4"/>
      <c r="D488" s="4"/>
      <c r="E488" s="4"/>
      <c r="F488" s="4"/>
    </row>
    <row r="489" spans="1:6" ht="15.75" x14ac:dyDescent="0.3">
      <c r="A489" s="4"/>
      <c r="B489" s="4"/>
      <c r="C489" s="4"/>
      <c r="D489" s="4"/>
      <c r="E489" s="4"/>
      <c r="F489" s="4"/>
    </row>
    <row r="490" spans="1:6" ht="15.75" x14ac:dyDescent="0.3">
      <c r="A490" s="4"/>
      <c r="B490" s="4"/>
      <c r="C490" s="4"/>
      <c r="D490" s="4"/>
      <c r="E490" s="4"/>
      <c r="F490" s="4"/>
    </row>
    <row r="491" spans="1:6" ht="15.75" x14ac:dyDescent="0.3">
      <c r="A491" s="4"/>
      <c r="B491" s="4"/>
      <c r="C491" s="4"/>
      <c r="D491" s="4"/>
      <c r="E491" s="4"/>
      <c r="F491" s="4"/>
    </row>
    <row r="492" spans="1:6" ht="15.75" x14ac:dyDescent="0.3">
      <c r="A492" s="4"/>
      <c r="B492" s="4"/>
      <c r="C492" s="4"/>
      <c r="D492" s="4"/>
      <c r="E492" s="4"/>
      <c r="F492" s="4"/>
    </row>
    <row r="493" spans="1:6" ht="15.75" x14ac:dyDescent="0.3">
      <c r="A493" s="4"/>
      <c r="B493" s="4"/>
      <c r="C493" s="4"/>
      <c r="D493" s="4"/>
      <c r="E493" s="4"/>
      <c r="F493" s="4"/>
    </row>
    <row r="494" spans="1:6" ht="15.75" x14ac:dyDescent="0.3">
      <c r="A494" s="4"/>
      <c r="B494" s="4"/>
      <c r="C494" s="4"/>
      <c r="D494" s="4"/>
      <c r="E494" s="4"/>
      <c r="F494" s="4"/>
    </row>
    <row r="495" spans="1:6" ht="15.75" x14ac:dyDescent="0.3">
      <c r="A495" s="4"/>
      <c r="B495" s="4"/>
      <c r="C495" s="4"/>
      <c r="D495" s="4"/>
      <c r="E495" s="4"/>
      <c r="F495" s="4"/>
    </row>
    <row r="496" spans="1:6" ht="15.75" x14ac:dyDescent="0.3">
      <c r="A496" s="4"/>
      <c r="B496" s="4"/>
      <c r="C496" s="4"/>
      <c r="D496" s="4"/>
      <c r="E496" s="4"/>
      <c r="F496" s="4"/>
    </row>
    <row r="497" spans="1:6" ht="15.75" x14ac:dyDescent="0.3">
      <c r="A497" s="4"/>
      <c r="B497" s="4"/>
      <c r="C497" s="4"/>
      <c r="D497" s="4"/>
      <c r="E497" s="4"/>
      <c r="F497" s="4"/>
    </row>
    <row r="498" spans="1:6" ht="15.75" x14ac:dyDescent="0.3">
      <c r="A498" s="4"/>
      <c r="B498" s="4"/>
      <c r="C498" s="4"/>
      <c r="D498" s="4"/>
      <c r="E498" s="4"/>
      <c r="F498" s="4"/>
    </row>
    <row r="499" spans="1:6" ht="15.75" x14ac:dyDescent="0.3">
      <c r="A499" s="4"/>
      <c r="B499" s="4"/>
      <c r="C499" s="4"/>
      <c r="D499" s="4"/>
      <c r="E499" s="4"/>
      <c r="F499" s="4"/>
    </row>
    <row r="500" spans="1:6" ht="15.75" x14ac:dyDescent="0.3">
      <c r="A500" s="4"/>
      <c r="B500" s="4"/>
      <c r="C500" s="4"/>
      <c r="D500" s="4"/>
      <c r="E500" s="4"/>
      <c r="F500" s="4"/>
    </row>
    <row r="501" spans="1:6" ht="15.75" x14ac:dyDescent="0.3">
      <c r="A501" s="4"/>
      <c r="B501" s="4"/>
      <c r="C501" s="4"/>
      <c r="D501" s="4"/>
      <c r="E501" s="4"/>
      <c r="F501" s="4"/>
    </row>
    <row r="502" spans="1:6" ht="15.75" x14ac:dyDescent="0.3">
      <c r="A502" s="4"/>
      <c r="B502" s="4"/>
      <c r="C502" s="4"/>
      <c r="D502" s="4"/>
      <c r="E502" s="4"/>
      <c r="F502" s="4"/>
    </row>
    <row r="503" spans="1:6" ht="15.75" x14ac:dyDescent="0.3">
      <c r="A503" s="4"/>
      <c r="B503" s="4"/>
      <c r="C503" s="4"/>
      <c r="D503" s="4"/>
      <c r="E503" s="4"/>
      <c r="F503" s="4"/>
    </row>
    <row r="504" spans="1:6" ht="15.75" x14ac:dyDescent="0.3">
      <c r="A504" s="4"/>
      <c r="B504" s="4"/>
      <c r="C504" s="4"/>
      <c r="D504" s="4"/>
      <c r="E504" s="4"/>
      <c r="F504" s="4"/>
    </row>
    <row r="505" spans="1:6" ht="15.75" x14ac:dyDescent="0.3">
      <c r="A505" s="4"/>
      <c r="B505" s="4"/>
      <c r="C505" s="4"/>
      <c r="D505" s="4"/>
      <c r="E505" s="4"/>
      <c r="F505" s="4"/>
    </row>
    <row r="506" spans="1:6" ht="15.75" x14ac:dyDescent="0.3">
      <c r="A506" s="4"/>
      <c r="B506" s="4"/>
      <c r="C506" s="4"/>
      <c r="D506" s="4"/>
      <c r="E506" s="4"/>
      <c r="F506" s="4"/>
    </row>
    <row r="507" spans="1:6" ht="15.75" x14ac:dyDescent="0.3">
      <c r="A507" s="4"/>
      <c r="B507" s="4"/>
      <c r="C507" s="4"/>
      <c r="D507" s="4"/>
      <c r="E507" s="4"/>
      <c r="F507" s="4"/>
    </row>
    <row r="508" spans="1:6" ht="15.75" x14ac:dyDescent="0.3">
      <c r="A508" s="4"/>
      <c r="B508" s="4"/>
      <c r="C508" s="4"/>
      <c r="D508" s="4"/>
      <c r="E508" s="4"/>
      <c r="F508" s="4"/>
    </row>
    <row r="509" spans="1:6" ht="15.75" x14ac:dyDescent="0.3">
      <c r="A509" s="4"/>
      <c r="B509" s="4"/>
      <c r="C509" s="4"/>
      <c r="D509" s="4"/>
      <c r="E509" s="4"/>
      <c r="F509" s="4"/>
    </row>
    <row r="510" spans="1:6" ht="15.75" x14ac:dyDescent="0.3">
      <c r="A510" s="4"/>
      <c r="B510" s="4"/>
      <c r="C510" s="4"/>
      <c r="D510" s="4"/>
      <c r="E510" s="4"/>
      <c r="F510" s="4"/>
    </row>
    <row r="511" spans="1:6" ht="15.75" x14ac:dyDescent="0.3">
      <c r="A511" s="4"/>
      <c r="B511" s="4"/>
      <c r="C511" s="4"/>
      <c r="D511" s="4"/>
      <c r="E511" s="4"/>
      <c r="F511" s="4"/>
    </row>
    <row r="512" spans="1:6" ht="15.75" x14ac:dyDescent="0.3">
      <c r="A512" s="4"/>
      <c r="B512" s="4"/>
      <c r="C512" s="4"/>
      <c r="D512" s="4"/>
      <c r="E512" s="4"/>
      <c r="F512" s="4"/>
    </row>
    <row r="513" spans="1:6" ht="15.75" x14ac:dyDescent="0.3">
      <c r="A513" s="4"/>
      <c r="B513" s="4"/>
      <c r="C513" s="4"/>
      <c r="D513" s="4"/>
      <c r="E513" s="4"/>
      <c r="F513" s="4"/>
    </row>
    <row r="514" spans="1:6" ht="15.75" x14ac:dyDescent="0.3">
      <c r="A514" s="4"/>
      <c r="B514" s="4"/>
      <c r="C514" s="4"/>
      <c r="D514" s="4"/>
      <c r="E514" s="4"/>
      <c r="F514" s="4"/>
    </row>
    <row r="515" spans="1:6" ht="15.75" x14ac:dyDescent="0.3">
      <c r="A515" s="4"/>
      <c r="B515" s="4"/>
      <c r="C515" s="4"/>
      <c r="D515" s="4"/>
      <c r="E515" s="4"/>
      <c r="F515" s="4"/>
    </row>
    <row r="516" spans="1:6" ht="15.75" x14ac:dyDescent="0.3">
      <c r="A516" s="4"/>
      <c r="B516" s="4"/>
      <c r="C516" s="4"/>
      <c r="D516" s="4"/>
      <c r="E516" s="4"/>
      <c r="F516" s="4"/>
    </row>
    <row r="517" spans="1:6" ht="15.75" x14ac:dyDescent="0.3">
      <c r="A517" s="4"/>
      <c r="B517" s="4"/>
      <c r="C517" s="4"/>
      <c r="D517" s="4"/>
      <c r="E517" s="4"/>
      <c r="F517" s="4"/>
    </row>
    <row r="518" spans="1:6" ht="15.75" x14ac:dyDescent="0.3">
      <c r="A518" s="4"/>
      <c r="B518" s="4"/>
      <c r="C518" s="4"/>
      <c r="D518" s="4"/>
      <c r="E518" s="4"/>
      <c r="F518" s="4"/>
    </row>
    <row r="519" spans="1:6" ht="15.75" x14ac:dyDescent="0.3">
      <c r="A519" s="4"/>
      <c r="B519" s="4"/>
      <c r="C519" s="4"/>
      <c r="D519" s="4"/>
      <c r="E519" s="4"/>
      <c r="F519" s="4"/>
    </row>
    <row r="520" spans="1:6" ht="15.75" x14ac:dyDescent="0.3">
      <c r="A520" s="4"/>
      <c r="B520" s="4"/>
      <c r="C520" s="4"/>
      <c r="D520" s="4"/>
      <c r="E520" s="4"/>
      <c r="F520" s="4"/>
    </row>
    <row r="521" spans="1:6" ht="15.75" x14ac:dyDescent="0.3">
      <c r="A521" s="4"/>
      <c r="B521" s="4"/>
      <c r="C521" s="4"/>
      <c r="D521" s="4"/>
      <c r="E521" s="4"/>
      <c r="F521" s="4"/>
    </row>
    <row r="522" spans="1:6" ht="15.75" x14ac:dyDescent="0.3">
      <c r="A522" s="4"/>
      <c r="B522" s="4"/>
      <c r="C522" s="4"/>
      <c r="D522" s="4"/>
      <c r="E522" s="4"/>
      <c r="F522" s="4"/>
    </row>
    <row r="523" spans="1:6" ht="15.75" x14ac:dyDescent="0.3">
      <c r="A523" s="4"/>
      <c r="B523" s="4"/>
      <c r="C523" s="4"/>
      <c r="D523" s="4"/>
      <c r="E523" s="4"/>
      <c r="F523" s="4"/>
    </row>
    <row r="524" spans="1:6" ht="15.75" x14ac:dyDescent="0.3">
      <c r="A524" s="4"/>
      <c r="B524" s="4"/>
      <c r="C524" s="4"/>
      <c r="D524" s="4"/>
      <c r="E524" s="4"/>
      <c r="F524" s="4"/>
    </row>
    <row r="525" spans="1:6" ht="15.75" x14ac:dyDescent="0.3">
      <c r="A525" s="4"/>
      <c r="B525" s="4"/>
      <c r="C525" s="4"/>
      <c r="D525" s="4"/>
      <c r="E525" s="4"/>
      <c r="F525" s="4"/>
    </row>
    <row r="526" spans="1:6" ht="15.75" x14ac:dyDescent="0.3">
      <c r="A526" s="4"/>
      <c r="B526" s="4"/>
      <c r="C526" s="4"/>
      <c r="D526" s="4"/>
      <c r="E526" s="4"/>
      <c r="F526" s="4"/>
    </row>
    <row r="527" spans="1:6" ht="15.75" x14ac:dyDescent="0.3">
      <c r="A527" s="4"/>
      <c r="B527" s="4"/>
      <c r="C527" s="4"/>
      <c r="D527" s="4"/>
      <c r="E527" s="4"/>
      <c r="F527" s="4"/>
    </row>
    <row r="528" spans="1:6" ht="15.75" x14ac:dyDescent="0.3">
      <c r="A528" s="4"/>
      <c r="B528" s="4"/>
      <c r="C528" s="4"/>
      <c r="D528" s="4"/>
      <c r="E528" s="4"/>
      <c r="F528" s="4"/>
    </row>
    <row r="529" spans="1:6" ht="15.75" x14ac:dyDescent="0.3">
      <c r="A529" s="4"/>
      <c r="B529" s="4"/>
      <c r="C529" s="4"/>
      <c r="D529" s="4"/>
      <c r="E529" s="4"/>
      <c r="F529" s="4"/>
    </row>
    <row r="530" spans="1:6" ht="15.75" x14ac:dyDescent="0.3">
      <c r="A530" s="4"/>
      <c r="B530" s="4"/>
      <c r="C530" s="4"/>
      <c r="D530" s="4"/>
      <c r="E530" s="4"/>
      <c r="F530" s="4"/>
    </row>
    <row r="531" spans="1:6" ht="15.75" x14ac:dyDescent="0.3">
      <c r="A531" s="4"/>
      <c r="B531" s="4"/>
      <c r="C531" s="4"/>
      <c r="D531" s="4"/>
      <c r="E531" s="4"/>
      <c r="F531" s="4"/>
    </row>
    <row r="532" spans="1:6" ht="15.75" x14ac:dyDescent="0.3">
      <c r="A532" s="4"/>
      <c r="B532" s="4"/>
      <c r="C532" s="4"/>
      <c r="D532" s="4"/>
      <c r="E532" s="4"/>
      <c r="F532" s="4"/>
    </row>
    <row r="533" spans="1:6" ht="15.75" x14ac:dyDescent="0.3">
      <c r="A533" s="4"/>
      <c r="B533" s="4"/>
      <c r="C533" s="4"/>
      <c r="D533" s="4"/>
      <c r="E533" s="4"/>
      <c r="F533" s="4"/>
    </row>
    <row r="534" spans="1:6" ht="15.75" x14ac:dyDescent="0.3">
      <c r="A534" s="4"/>
      <c r="B534" s="4"/>
      <c r="C534" s="4"/>
      <c r="D534" s="4"/>
      <c r="E534" s="4"/>
      <c r="F534" s="4"/>
    </row>
    <row r="535" spans="1:6" ht="15.75" x14ac:dyDescent="0.3">
      <c r="A535" s="4"/>
      <c r="B535" s="4"/>
      <c r="C535" s="4"/>
      <c r="D535" s="4"/>
      <c r="E535" s="4"/>
      <c r="F535" s="4"/>
    </row>
    <row r="536" spans="1:6" ht="15.75" x14ac:dyDescent="0.3">
      <c r="A536" s="4"/>
      <c r="B536" s="4"/>
      <c r="C536" s="4"/>
      <c r="D536" s="4"/>
      <c r="E536" s="4"/>
      <c r="F536" s="4"/>
    </row>
    <row r="537" spans="1:6" ht="15.75" x14ac:dyDescent="0.3">
      <c r="A537" s="4"/>
      <c r="B537" s="4"/>
      <c r="C537" s="4"/>
      <c r="D537" s="4"/>
      <c r="E537" s="4"/>
      <c r="F537" s="4"/>
    </row>
    <row r="538" spans="1:6" ht="15.75" x14ac:dyDescent="0.3">
      <c r="A538" s="4"/>
      <c r="B538" s="4"/>
      <c r="C538" s="4"/>
      <c r="D538" s="4"/>
      <c r="E538" s="4"/>
      <c r="F538" s="4"/>
    </row>
    <row r="539" spans="1:6" ht="15.75" x14ac:dyDescent="0.3">
      <c r="A539" s="4"/>
      <c r="B539" s="4"/>
      <c r="C539" s="4"/>
      <c r="D539" s="4"/>
      <c r="E539" s="4"/>
      <c r="F539" s="4"/>
    </row>
    <row r="540" spans="1:6" ht="15.75" x14ac:dyDescent="0.3">
      <c r="A540" s="4"/>
      <c r="B540" s="4"/>
      <c r="C540" s="4"/>
      <c r="D540" s="4"/>
      <c r="E540" s="4"/>
      <c r="F540" s="4"/>
    </row>
    <row r="541" spans="1:6" ht="15.75" x14ac:dyDescent="0.3">
      <c r="A541" s="4"/>
      <c r="B541" s="4"/>
      <c r="C541" s="4"/>
      <c r="D541" s="4"/>
      <c r="E541" s="4"/>
      <c r="F541" s="4"/>
    </row>
    <row r="542" spans="1:6" ht="15.75" x14ac:dyDescent="0.3">
      <c r="A542" s="4"/>
      <c r="B542" s="4"/>
      <c r="C542" s="4"/>
      <c r="D542" s="4"/>
      <c r="E542" s="4"/>
      <c r="F542" s="4"/>
    </row>
    <row r="543" spans="1:6" ht="15.75" x14ac:dyDescent="0.3">
      <c r="A543" s="4"/>
      <c r="B543" s="4"/>
      <c r="C543" s="4"/>
      <c r="D543" s="4"/>
      <c r="E543" s="4"/>
      <c r="F543" s="4"/>
    </row>
    <row r="544" spans="1:6" ht="15.75" x14ac:dyDescent="0.3">
      <c r="A544" s="4"/>
      <c r="B544" s="4"/>
      <c r="C544" s="4"/>
      <c r="D544" s="4"/>
      <c r="E544" s="4"/>
      <c r="F544" s="4"/>
    </row>
    <row r="545" spans="1:6" ht="15.75" x14ac:dyDescent="0.3">
      <c r="A545" s="4"/>
      <c r="B545" s="4"/>
      <c r="C545" s="4"/>
      <c r="D545" s="4"/>
      <c r="E545" s="4"/>
      <c r="F545" s="4"/>
    </row>
    <row r="546" spans="1:6" ht="15.75" x14ac:dyDescent="0.3">
      <c r="A546" s="4"/>
      <c r="B546" s="4"/>
      <c r="C546" s="4"/>
      <c r="D546" s="4"/>
      <c r="E546" s="4"/>
      <c r="F546" s="4"/>
    </row>
    <row r="547" spans="1:6" ht="15.75" x14ac:dyDescent="0.3">
      <c r="A547" s="4"/>
      <c r="B547" s="4"/>
      <c r="C547" s="4"/>
      <c r="D547" s="4"/>
      <c r="E547" s="4"/>
      <c r="F547" s="4"/>
    </row>
    <row r="548" spans="1:6" ht="15.75" x14ac:dyDescent="0.3">
      <c r="A548" s="4"/>
      <c r="B548" s="4"/>
      <c r="C548" s="4"/>
      <c r="D548" s="4"/>
      <c r="E548" s="4"/>
      <c r="F548" s="4"/>
    </row>
    <row r="549" spans="1:6" ht="15.75" x14ac:dyDescent="0.3">
      <c r="A549" s="4"/>
      <c r="B549" s="4"/>
      <c r="C549" s="4"/>
      <c r="D549" s="4"/>
      <c r="E549" s="4"/>
      <c r="F549" s="4"/>
    </row>
    <row r="550" spans="1:6" ht="15.75" x14ac:dyDescent="0.3">
      <c r="A550" s="4"/>
      <c r="B550" s="4"/>
      <c r="C550" s="4"/>
      <c r="D550" s="4"/>
      <c r="E550" s="4"/>
      <c r="F550" s="4"/>
    </row>
    <row r="551" spans="1:6" ht="15.75" x14ac:dyDescent="0.3">
      <c r="A551" s="4"/>
      <c r="B551" s="4"/>
      <c r="C551" s="4"/>
      <c r="D551" s="4"/>
      <c r="E551" s="4"/>
      <c r="F551" s="4"/>
    </row>
    <row r="552" spans="1:6" ht="15.75" x14ac:dyDescent="0.3">
      <c r="A552" s="4"/>
      <c r="B552" s="4"/>
      <c r="C552" s="4"/>
      <c r="D552" s="4"/>
      <c r="E552" s="4"/>
      <c r="F552" s="4"/>
    </row>
    <row r="553" spans="1:6" ht="15.75" x14ac:dyDescent="0.3">
      <c r="A553" s="4"/>
      <c r="B553" s="4"/>
      <c r="C553" s="4"/>
      <c r="D553" s="4"/>
      <c r="E553" s="4"/>
      <c r="F553" s="4"/>
    </row>
    <row r="554" spans="1:6" ht="15.75" x14ac:dyDescent="0.3">
      <c r="A554" s="4"/>
      <c r="B554" s="4"/>
      <c r="C554" s="4"/>
      <c r="D554" s="4"/>
      <c r="E554" s="4"/>
      <c r="F554" s="4"/>
    </row>
    <row r="555" spans="1:6" ht="15.75" x14ac:dyDescent="0.3">
      <c r="A555" s="4"/>
      <c r="B555" s="4"/>
      <c r="C555" s="4"/>
      <c r="D555" s="4"/>
      <c r="E555" s="4"/>
      <c r="F555" s="4"/>
    </row>
    <row r="556" spans="1:6" ht="15.75" x14ac:dyDescent="0.3">
      <c r="A556" s="4"/>
      <c r="B556" s="4"/>
      <c r="C556" s="4"/>
      <c r="D556" s="4"/>
      <c r="E556" s="4"/>
      <c r="F556" s="4"/>
    </row>
    <row r="557" spans="1:6" ht="15.75" x14ac:dyDescent="0.3">
      <c r="A557" s="4"/>
      <c r="B557" s="4"/>
      <c r="C557" s="4"/>
      <c r="D557" s="4"/>
      <c r="E557" s="4"/>
      <c r="F557" s="4"/>
    </row>
    <row r="558" spans="1:6" ht="15.75" x14ac:dyDescent="0.3">
      <c r="A558" s="4"/>
      <c r="B558" s="4"/>
      <c r="C558" s="4"/>
      <c r="D558" s="4"/>
      <c r="E558" s="4"/>
      <c r="F558" s="4"/>
    </row>
    <row r="559" spans="1:6" ht="15.75" x14ac:dyDescent="0.3">
      <c r="A559" s="4"/>
      <c r="B559" s="4"/>
      <c r="C559" s="4"/>
      <c r="D559" s="4"/>
      <c r="E559" s="4"/>
      <c r="F559" s="4"/>
    </row>
    <row r="560" spans="1:6" ht="15.75" x14ac:dyDescent="0.3">
      <c r="A560" s="4"/>
      <c r="B560" s="4"/>
      <c r="C560" s="4"/>
      <c r="D560" s="4"/>
      <c r="E560" s="4"/>
      <c r="F560" s="4"/>
    </row>
    <row r="561" spans="1:6" ht="15.75" x14ac:dyDescent="0.3">
      <c r="A561" s="4"/>
      <c r="B561" s="4"/>
      <c r="C561" s="4"/>
      <c r="D561" s="4"/>
      <c r="E561" s="4"/>
      <c r="F561" s="4"/>
    </row>
    <row r="562" spans="1:6" ht="15.75" x14ac:dyDescent="0.3">
      <c r="A562" s="4"/>
      <c r="B562" s="4"/>
      <c r="C562" s="4"/>
      <c r="D562" s="4"/>
      <c r="E562" s="4"/>
      <c r="F562" s="4"/>
    </row>
    <row r="563" spans="1:6" ht="15.75" x14ac:dyDescent="0.3">
      <c r="A563" s="4"/>
      <c r="B563" s="4"/>
      <c r="C563" s="4"/>
      <c r="D563" s="4"/>
      <c r="E563" s="4"/>
      <c r="F563" s="4"/>
    </row>
    <row r="564" spans="1:6" ht="15.75" x14ac:dyDescent="0.3">
      <c r="A564" s="4"/>
      <c r="B564" s="4"/>
      <c r="C564" s="4"/>
      <c r="D564" s="4"/>
      <c r="E564" s="4"/>
      <c r="F564" s="4"/>
    </row>
    <row r="565" spans="1:6" ht="15.75" x14ac:dyDescent="0.3">
      <c r="A565" s="4"/>
      <c r="B565" s="4"/>
      <c r="C565" s="4"/>
      <c r="D565" s="4"/>
      <c r="E565" s="4"/>
      <c r="F565" s="4"/>
    </row>
    <row r="566" spans="1:6" ht="15.75" x14ac:dyDescent="0.3">
      <c r="A566" s="4"/>
      <c r="B566" s="4"/>
      <c r="C566" s="4"/>
      <c r="D566" s="4"/>
      <c r="E566" s="4"/>
      <c r="F566" s="4"/>
    </row>
    <row r="567" spans="1:6" ht="15.75" x14ac:dyDescent="0.3">
      <c r="A567" s="4"/>
      <c r="B567" s="4"/>
      <c r="C567" s="4"/>
      <c r="D567" s="4"/>
      <c r="E567" s="4"/>
      <c r="F567" s="4"/>
    </row>
    <row r="568" spans="1:6" ht="15.75" x14ac:dyDescent="0.3">
      <c r="A568" s="4"/>
      <c r="B568" s="4"/>
      <c r="C568" s="4"/>
      <c r="D568" s="4"/>
      <c r="E568" s="4"/>
      <c r="F568" s="4"/>
    </row>
    <row r="569" spans="1:6" ht="15.75" x14ac:dyDescent="0.3">
      <c r="A569" s="4"/>
      <c r="B569" s="4"/>
      <c r="C569" s="4"/>
      <c r="D569" s="4"/>
      <c r="E569" s="4"/>
      <c r="F569" s="4"/>
    </row>
    <row r="570" spans="1:6" ht="15.75" x14ac:dyDescent="0.3">
      <c r="A570" s="4"/>
      <c r="B570" s="4"/>
      <c r="C570" s="4"/>
      <c r="D570" s="4"/>
      <c r="E570" s="4"/>
      <c r="F570" s="4"/>
    </row>
    <row r="571" spans="1:6" ht="15.75" x14ac:dyDescent="0.3">
      <c r="A571" s="4"/>
      <c r="B571" s="4"/>
      <c r="C571" s="4"/>
      <c r="D571" s="4"/>
      <c r="E571" s="4"/>
      <c r="F571" s="4"/>
    </row>
    <row r="572" spans="1:6" ht="15.75" x14ac:dyDescent="0.3">
      <c r="A572" s="4"/>
      <c r="B572" s="4"/>
      <c r="C572" s="4"/>
      <c r="D572" s="4"/>
      <c r="E572" s="4"/>
      <c r="F572" s="4"/>
    </row>
    <row r="573" spans="1:6" ht="15.75" x14ac:dyDescent="0.3">
      <c r="A573" s="4"/>
      <c r="B573" s="4"/>
      <c r="C573" s="4"/>
      <c r="D573" s="4"/>
      <c r="E573" s="4"/>
      <c r="F573" s="4"/>
    </row>
    <row r="574" spans="1:6" ht="15.75" x14ac:dyDescent="0.3">
      <c r="A574" s="4"/>
      <c r="B574" s="4"/>
      <c r="C574" s="4"/>
      <c r="D574" s="4"/>
      <c r="E574" s="4"/>
      <c r="F574" s="4"/>
    </row>
    <row r="575" spans="1:6" ht="15.75" x14ac:dyDescent="0.3">
      <c r="A575" s="4"/>
      <c r="B575" s="4"/>
      <c r="C575" s="4"/>
      <c r="D575" s="4"/>
      <c r="E575" s="4"/>
      <c r="F575" s="4"/>
    </row>
    <row r="576" spans="1:6" ht="15.75" x14ac:dyDescent="0.3">
      <c r="A576" s="4"/>
      <c r="B576" s="4"/>
      <c r="C576" s="4"/>
      <c r="D576" s="4"/>
      <c r="E576" s="4"/>
      <c r="F576" s="4"/>
    </row>
    <row r="577" spans="1:6" ht="15.75" x14ac:dyDescent="0.3">
      <c r="A577" s="4"/>
      <c r="B577" s="4"/>
      <c r="C577" s="4"/>
      <c r="D577" s="4"/>
      <c r="E577" s="4"/>
      <c r="F577" s="4"/>
    </row>
    <row r="578" spans="1:6" ht="15.75" x14ac:dyDescent="0.3">
      <c r="A578" s="4"/>
      <c r="B578" s="4"/>
      <c r="C578" s="4"/>
      <c r="D578" s="4"/>
      <c r="E578" s="4"/>
      <c r="F578" s="4"/>
    </row>
    <row r="579" spans="1:6" ht="15.75" x14ac:dyDescent="0.3">
      <c r="A579" s="4"/>
      <c r="B579" s="4"/>
      <c r="C579" s="4"/>
      <c r="D579" s="4"/>
      <c r="E579" s="4"/>
      <c r="F579" s="4"/>
    </row>
    <row r="580" spans="1:6" ht="15.75" x14ac:dyDescent="0.3">
      <c r="A580" s="4"/>
      <c r="B580" s="4"/>
      <c r="C580" s="4"/>
      <c r="D580" s="4"/>
      <c r="E580" s="4"/>
      <c r="F580" s="4"/>
    </row>
    <row r="581" spans="1:6" ht="15.75" x14ac:dyDescent="0.3">
      <c r="A581" s="4"/>
      <c r="B581" s="4"/>
      <c r="C581" s="4"/>
      <c r="D581" s="4"/>
      <c r="E581" s="4"/>
      <c r="F581" s="4"/>
    </row>
    <row r="582" spans="1:6" ht="15.75" x14ac:dyDescent="0.3">
      <c r="A582" s="4"/>
      <c r="B582" s="4"/>
      <c r="C582" s="4"/>
      <c r="D582" s="4"/>
      <c r="E582" s="4"/>
      <c r="F582" s="4"/>
    </row>
    <row r="583" spans="1:6" ht="15.75" x14ac:dyDescent="0.3">
      <c r="A583" s="4"/>
      <c r="B583" s="4"/>
      <c r="C583" s="4"/>
      <c r="D583" s="4"/>
      <c r="E583" s="4"/>
      <c r="F583" s="4"/>
    </row>
    <row r="584" spans="1:6" ht="15.75" x14ac:dyDescent="0.3">
      <c r="A584" s="4"/>
      <c r="B584" s="4"/>
      <c r="C584" s="4"/>
      <c r="D584" s="4"/>
      <c r="E584" s="4"/>
      <c r="F584" s="4"/>
    </row>
    <row r="585" spans="1:6" ht="15.75" x14ac:dyDescent="0.3">
      <c r="A585" s="4"/>
      <c r="B585" s="4"/>
      <c r="C585" s="4"/>
      <c r="D585" s="4"/>
      <c r="E585" s="4"/>
      <c r="F585" s="4"/>
    </row>
    <row r="586" spans="1:6" ht="15.75" x14ac:dyDescent="0.3">
      <c r="A586" s="4"/>
      <c r="B586" s="4"/>
      <c r="C586" s="4"/>
      <c r="D586" s="4"/>
      <c r="E586" s="4"/>
      <c r="F586" s="4"/>
    </row>
    <row r="587" spans="1:6" ht="15.75" x14ac:dyDescent="0.3">
      <c r="A587" s="4"/>
      <c r="B587" s="4"/>
      <c r="C587" s="4"/>
      <c r="D587" s="4"/>
      <c r="E587" s="4"/>
      <c r="F587" s="4"/>
    </row>
    <row r="588" spans="1:6" ht="15.75" x14ac:dyDescent="0.3">
      <c r="A588" s="4"/>
      <c r="B588" s="4"/>
      <c r="C588" s="4"/>
      <c r="D588" s="4"/>
      <c r="E588" s="4"/>
      <c r="F588" s="4"/>
    </row>
    <row r="589" spans="1:6" ht="15.75" x14ac:dyDescent="0.3">
      <c r="A589" s="4"/>
      <c r="B589" s="4"/>
      <c r="C589" s="4"/>
      <c r="D589" s="4"/>
      <c r="E589" s="4"/>
      <c r="F589" s="4"/>
    </row>
    <row r="590" spans="1:6" ht="15.75" x14ac:dyDescent="0.3">
      <c r="A590" s="4"/>
      <c r="B590" s="4"/>
      <c r="C590" s="4"/>
      <c r="D590" s="4"/>
      <c r="E590" s="4"/>
      <c r="F590" s="4"/>
    </row>
    <row r="591" spans="1:6" ht="15.75" x14ac:dyDescent="0.3">
      <c r="A591" s="4"/>
      <c r="B591" s="4"/>
      <c r="C591" s="4"/>
      <c r="D591" s="4"/>
      <c r="E591" s="4"/>
      <c r="F591" s="4"/>
    </row>
    <row r="592" spans="1:6" ht="15.75" x14ac:dyDescent="0.3">
      <c r="A592" s="4"/>
      <c r="B592" s="4"/>
      <c r="C592" s="4"/>
      <c r="D592" s="4"/>
      <c r="E592" s="4"/>
      <c r="F592" s="4"/>
    </row>
    <row r="593" spans="1:6" ht="15.75" x14ac:dyDescent="0.3">
      <c r="A593" s="4"/>
      <c r="B593" s="4"/>
      <c r="C593" s="4"/>
      <c r="D593" s="4"/>
      <c r="E593" s="4"/>
      <c r="F593" s="4"/>
    </row>
    <row r="594" spans="1:6" ht="15.75" x14ac:dyDescent="0.3">
      <c r="A594" s="4"/>
      <c r="B594" s="4"/>
      <c r="C594" s="4"/>
      <c r="D594" s="4"/>
      <c r="E594" s="4"/>
      <c r="F594" s="4"/>
    </row>
    <row r="595" spans="1:6" ht="15.75" x14ac:dyDescent="0.3">
      <c r="A595" s="4"/>
      <c r="B595" s="4"/>
      <c r="C595" s="4"/>
      <c r="D595" s="4"/>
      <c r="E595" s="4"/>
      <c r="F595" s="4"/>
    </row>
    <row r="596" spans="1:6" ht="15.75" x14ac:dyDescent="0.3">
      <c r="A596" s="4"/>
      <c r="B596" s="4"/>
      <c r="C596" s="4"/>
      <c r="D596" s="4"/>
      <c r="E596" s="4"/>
      <c r="F596" s="4"/>
    </row>
    <row r="597" spans="1:6" ht="15.75" x14ac:dyDescent="0.3">
      <c r="A597" s="4"/>
      <c r="B597" s="4"/>
      <c r="C597" s="4"/>
      <c r="D597" s="4"/>
      <c r="E597" s="4"/>
      <c r="F597" s="4"/>
    </row>
    <row r="598" spans="1:6" ht="15.75" x14ac:dyDescent="0.3">
      <c r="A598" s="4"/>
      <c r="B598" s="4"/>
      <c r="C598" s="4"/>
      <c r="D598" s="4"/>
      <c r="E598" s="4"/>
      <c r="F598" s="4"/>
    </row>
    <row r="599" spans="1:6" ht="15.75" x14ac:dyDescent="0.3">
      <c r="A599" s="4"/>
      <c r="B599" s="4"/>
      <c r="C599" s="4"/>
      <c r="D599" s="4"/>
      <c r="E599" s="4"/>
      <c r="F599" s="4"/>
    </row>
    <row r="600" spans="1:6" ht="15.75" x14ac:dyDescent="0.3">
      <c r="A600" s="4"/>
      <c r="B600" s="4"/>
      <c r="C600" s="4"/>
      <c r="D600" s="4"/>
      <c r="E600" s="4"/>
      <c r="F600" s="4"/>
    </row>
    <row r="601" spans="1:6" ht="15.75" x14ac:dyDescent="0.3">
      <c r="A601" s="4"/>
      <c r="B601" s="4"/>
      <c r="C601" s="4"/>
      <c r="D601" s="4"/>
      <c r="E601" s="4"/>
      <c r="F601" s="4"/>
    </row>
    <row r="602" spans="1:6" ht="15.75" x14ac:dyDescent="0.3">
      <c r="A602" s="4"/>
      <c r="B602" s="4"/>
      <c r="C602" s="4"/>
      <c r="D602" s="4"/>
      <c r="E602" s="4"/>
      <c r="F602" s="4"/>
    </row>
    <row r="603" spans="1:6" ht="15.75" x14ac:dyDescent="0.3">
      <c r="A603" s="4"/>
      <c r="B603" s="4"/>
      <c r="C603" s="4"/>
      <c r="D603" s="4"/>
      <c r="E603" s="4"/>
      <c r="F603" s="4"/>
    </row>
    <row r="604" spans="1:6" ht="15.75" x14ac:dyDescent="0.3">
      <c r="A604" s="4"/>
      <c r="B604" s="4"/>
      <c r="C604" s="4"/>
      <c r="D604" s="4"/>
      <c r="E604" s="4"/>
      <c r="F604" s="4"/>
    </row>
    <row r="605" spans="1:6" ht="15.75" x14ac:dyDescent="0.3">
      <c r="A605" s="4"/>
      <c r="B605" s="4"/>
      <c r="C605" s="4"/>
      <c r="D605" s="4"/>
      <c r="E605" s="4"/>
      <c r="F605" s="4"/>
    </row>
    <row r="606" spans="1:6" ht="15.75" x14ac:dyDescent="0.3">
      <c r="A606" s="4"/>
      <c r="B606" s="4"/>
      <c r="C606" s="4"/>
      <c r="D606" s="4"/>
      <c r="E606" s="4"/>
      <c r="F606" s="4"/>
    </row>
    <row r="607" spans="1:6" ht="15.75" x14ac:dyDescent="0.3">
      <c r="A607" s="4"/>
      <c r="B607" s="4"/>
      <c r="C607" s="4"/>
      <c r="D607" s="4"/>
      <c r="E607" s="4"/>
      <c r="F607" s="4"/>
    </row>
    <row r="608" spans="1:6" ht="15.75" x14ac:dyDescent="0.3">
      <c r="A608" s="4"/>
      <c r="B608" s="4"/>
      <c r="C608" s="4"/>
      <c r="D608" s="4"/>
      <c r="E608" s="4"/>
      <c r="F608" s="4"/>
    </row>
    <row r="609" spans="1:6" ht="15.75" x14ac:dyDescent="0.3">
      <c r="A609" s="4"/>
      <c r="B609" s="4"/>
      <c r="C609" s="4"/>
      <c r="D609" s="4"/>
      <c r="E609" s="4"/>
      <c r="F609" s="4"/>
    </row>
    <row r="610" spans="1:6" ht="15.75" x14ac:dyDescent="0.3">
      <c r="A610" s="4"/>
      <c r="B610" s="4"/>
      <c r="C610" s="4"/>
      <c r="D610" s="4"/>
      <c r="E610" s="4"/>
      <c r="F610" s="4"/>
    </row>
    <row r="611" spans="1:6" ht="15.75" x14ac:dyDescent="0.3">
      <c r="A611" s="4"/>
      <c r="B611" s="4"/>
      <c r="C611" s="4"/>
      <c r="D611" s="4"/>
      <c r="E611" s="4"/>
      <c r="F611" s="4"/>
    </row>
    <row r="612" spans="1:6" ht="15.75" x14ac:dyDescent="0.3">
      <c r="A612" s="4"/>
      <c r="B612" s="4"/>
      <c r="C612" s="4"/>
      <c r="D612" s="4"/>
      <c r="E612" s="4"/>
      <c r="F612" s="4"/>
    </row>
    <row r="613" spans="1:6" ht="15.75" x14ac:dyDescent="0.3">
      <c r="A613" s="4"/>
      <c r="B613" s="4"/>
      <c r="C613" s="4"/>
      <c r="D613" s="4"/>
      <c r="E613" s="4"/>
      <c r="F613" s="4"/>
    </row>
    <row r="614" spans="1:6" ht="15.75" x14ac:dyDescent="0.3">
      <c r="A614" s="4"/>
      <c r="B614" s="4"/>
      <c r="C614" s="4"/>
      <c r="D614" s="4"/>
      <c r="E614" s="4"/>
      <c r="F614" s="4"/>
    </row>
    <row r="615" spans="1:6" ht="15.75" x14ac:dyDescent="0.3">
      <c r="A615" s="4"/>
      <c r="B615" s="4"/>
      <c r="C615" s="4"/>
      <c r="D615" s="4"/>
      <c r="E615" s="4"/>
      <c r="F615" s="4"/>
    </row>
    <row r="616" spans="1:6" ht="15.75" x14ac:dyDescent="0.3">
      <c r="A616" s="4"/>
      <c r="B616" s="4"/>
      <c r="C616" s="4"/>
      <c r="D616" s="4"/>
      <c r="E616" s="4"/>
      <c r="F616" s="4"/>
    </row>
    <row r="617" spans="1:6" ht="15.75" x14ac:dyDescent="0.3">
      <c r="A617" s="4"/>
      <c r="B617" s="4"/>
      <c r="C617" s="4"/>
      <c r="D617" s="4"/>
      <c r="E617" s="4"/>
      <c r="F617" s="4"/>
    </row>
    <row r="618" spans="1:6" ht="15.75" x14ac:dyDescent="0.3">
      <c r="A618" s="4"/>
      <c r="B618" s="4"/>
      <c r="C618" s="4"/>
      <c r="D618" s="4"/>
      <c r="E618" s="4"/>
      <c r="F618" s="4"/>
    </row>
    <row r="619" spans="1:6" ht="15.75" x14ac:dyDescent="0.3">
      <c r="A619" s="4"/>
      <c r="B619" s="4"/>
      <c r="C619" s="4"/>
      <c r="D619" s="4"/>
      <c r="E619" s="4"/>
      <c r="F619" s="4"/>
    </row>
    <row r="620" spans="1:6" ht="15.75" x14ac:dyDescent="0.3">
      <c r="A620" s="4"/>
      <c r="B620" s="4"/>
      <c r="C620" s="4"/>
      <c r="D620" s="4"/>
      <c r="E620" s="4"/>
      <c r="F620" s="4"/>
    </row>
    <row r="621" spans="1:6" ht="15.75" x14ac:dyDescent="0.3">
      <c r="A621" s="4"/>
      <c r="B621" s="4"/>
      <c r="C621" s="4"/>
      <c r="D621" s="4"/>
      <c r="E621" s="4"/>
      <c r="F621" s="4"/>
    </row>
    <row r="622" spans="1:6" ht="15.75" x14ac:dyDescent="0.3">
      <c r="A622" s="4"/>
      <c r="B622" s="4"/>
      <c r="C622" s="4"/>
      <c r="D622" s="4"/>
      <c r="E622" s="4"/>
      <c r="F622" s="4"/>
    </row>
    <row r="623" spans="1:6" ht="15.75" x14ac:dyDescent="0.3">
      <c r="A623" s="4"/>
      <c r="B623" s="4"/>
      <c r="C623" s="4"/>
      <c r="D623" s="4"/>
      <c r="E623" s="4"/>
      <c r="F623" s="4"/>
    </row>
    <row r="624" spans="1:6" ht="15.75" x14ac:dyDescent="0.3">
      <c r="A624" s="4"/>
      <c r="B624" s="4"/>
      <c r="C624" s="4"/>
      <c r="D624" s="4"/>
      <c r="E624" s="4"/>
      <c r="F624" s="4"/>
    </row>
    <row r="625" spans="1:6" ht="15.75" x14ac:dyDescent="0.3">
      <c r="A625" s="4"/>
      <c r="B625" s="4"/>
      <c r="C625" s="4"/>
      <c r="D625" s="4"/>
      <c r="E625" s="4"/>
      <c r="F625" s="4"/>
    </row>
    <row r="626" spans="1:6" ht="15.75" x14ac:dyDescent="0.3">
      <c r="A626" s="4"/>
      <c r="B626" s="4"/>
      <c r="C626" s="4"/>
      <c r="D626" s="4"/>
      <c r="E626" s="4"/>
      <c r="F626" s="4"/>
    </row>
    <row r="627" spans="1:6" ht="15.75" x14ac:dyDescent="0.3">
      <c r="A627" s="4"/>
      <c r="B627" s="4"/>
      <c r="C627" s="4"/>
      <c r="D627" s="4"/>
      <c r="E627" s="4"/>
      <c r="F627" s="4"/>
    </row>
    <row r="628" spans="1:6" ht="15.75" x14ac:dyDescent="0.3">
      <c r="A628" s="4"/>
      <c r="B628" s="4"/>
      <c r="C628" s="4"/>
      <c r="D628" s="4"/>
      <c r="E628" s="4"/>
      <c r="F628" s="4"/>
    </row>
    <row r="629" spans="1:6" ht="15.75" x14ac:dyDescent="0.3">
      <c r="A629" s="4"/>
      <c r="B629" s="4"/>
      <c r="C629" s="4"/>
      <c r="D629" s="4"/>
      <c r="E629" s="4"/>
      <c r="F629" s="4"/>
    </row>
    <row r="630" spans="1:6" ht="15.75" x14ac:dyDescent="0.3">
      <c r="A630" s="4"/>
      <c r="B630" s="4"/>
      <c r="C630" s="4"/>
      <c r="D630" s="4"/>
      <c r="E630" s="4"/>
      <c r="F630" s="4"/>
    </row>
    <row r="631" spans="1:6" ht="15.75" x14ac:dyDescent="0.3">
      <c r="A631" s="4"/>
      <c r="B631" s="4"/>
      <c r="C631" s="4"/>
      <c r="D631" s="4"/>
      <c r="E631" s="4"/>
      <c r="F631" s="4"/>
    </row>
    <row r="632" spans="1:6" ht="15.75" x14ac:dyDescent="0.3">
      <c r="A632" s="4"/>
      <c r="B632" s="4"/>
      <c r="C632" s="4"/>
      <c r="D632" s="4"/>
      <c r="E632" s="4"/>
      <c r="F632" s="4"/>
    </row>
    <row r="633" spans="1:6" ht="15.75" x14ac:dyDescent="0.3">
      <c r="A633" s="4"/>
      <c r="B633" s="4"/>
      <c r="C633" s="4"/>
      <c r="D633" s="4"/>
      <c r="E633" s="4"/>
      <c r="F633" s="4"/>
    </row>
    <row r="634" spans="1:6" ht="15.75" x14ac:dyDescent="0.3">
      <c r="A634" s="4"/>
      <c r="B634" s="4"/>
      <c r="C634" s="4"/>
      <c r="D634" s="4"/>
      <c r="E634" s="4"/>
      <c r="F634" s="4"/>
    </row>
    <row r="635" spans="1:6" ht="15.75" x14ac:dyDescent="0.3">
      <c r="A635" s="4"/>
      <c r="B635" s="4"/>
      <c r="C635" s="4"/>
      <c r="D635" s="4"/>
      <c r="E635" s="4"/>
      <c r="F635" s="4"/>
    </row>
    <row r="636" spans="1:6" ht="15.75" x14ac:dyDescent="0.3">
      <c r="A636" s="4"/>
      <c r="B636" s="4"/>
      <c r="C636" s="4"/>
      <c r="D636" s="4"/>
      <c r="E636" s="4"/>
      <c r="F636" s="4"/>
    </row>
    <row r="637" spans="1:6" ht="15.75" x14ac:dyDescent="0.3">
      <c r="A637" s="4"/>
      <c r="B637" s="4"/>
      <c r="C637" s="4"/>
      <c r="D637" s="4"/>
      <c r="E637" s="4"/>
      <c r="F637" s="4"/>
    </row>
    <row r="638" spans="1:6" ht="15.75" x14ac:dyDescent="0.3">
      <c r="A638" s="4"/>
      <c r="B638" s="4"/>
      <c r="C638" s="4"/>
      <c r="D638" s="4"/>
      <c r="E638" s="4"/>
      <c r="F638" s="4"/>
    </row>
    <row r="639" spans="1:6" ht="15.75" x14ac:dyDescent="0.3">
      <c r="A639" s="4"/>
      <c r="B639" s="4"/>
      <c r="C639" s="4"/>
      <c r="D639" s="4"/>
      <c r="E639" s="4"/>
      <c r="F639" s="4"/>
    </row>
    <row r="640" spans="1:6" ht="15.75" x14ac:dyDescent="0.3">
      <c r="A640" s="4"/>
      <c r="B640" s="4"/>
      <c r="C640" s="4"/>
      <c r="D640" s="4"/>
      <c r="E640" s="4"/>
      <c r="F640" s="4"/>
    </row>
    <row r="641" spans="1:6" ht="15.75" x14ac:dyDescent="0.3">
      <c r="A641" s="4"/>
      <c r="B641" s="4"/>
      <c r="C641" s="4"/>
      <c r="D641" s="4"/>
      <c r="E641" s="4"/>
      <c r="F641" s="4"/>
    </row>
    <row r="642" spans="1:6" ht="15.75" x14ac:dyDescent="0.3">
      <c r="A642" s="4"/>
      <c r="B642" s="4"/>
      <c r="C642" s="4"/>
      <c r="D642" s="4"/>
      <c r="E642" s="4"/>
      <c r="F642" s="4"/>
    </row>
    <row r="643" spans="1:6" ht="15.75" x14ac:dyDescent="0.3">
      <c r="A643" s="4"/>
      <c r="B643" s="4"/>
      <c r="C643" s="4"/>
      <c r="D643" s="4"/>
      <c r="E643" s="4"/>
      <c r="F643" s="4"/>
    </row>
    <row r="644" spans="1:6" ht="15.75" x14ac:dyDescent="0.3">
      <c r="A644" s="4"/>
      <c r="B644" s="4"/>
      <c r="C644" s="4"/>
      <c r="D644" s="4"/>
      <c r="E644" s="4"/>
      <c r="F644" s="4"/>
    </row>
    <row r="645" spans="1:6" ht="15.75" x14ac:dyDescent="0.3">
      <c r="A645" s="4"/>
      <c r="B645" s="4"/>
      <c r="C645" s="4"/>
      <c r="D645" s="4"/>
      <c r="E645" s="4"/>
      <c r="F645" s="4"/>
    </row>
    <row r="646" spans="1:6" ht="15.75" x14ac:dyDescent="0.3">
      <c r="A646" s="4"/>
      <c r="B646" s="4"/>
      <c r="C646" s="4"/>
      <c r="D646" s="4"/>
      <c r="E646" s="4"/>
      <c r="F646" s="4"/>
    </row>
    <row r="647" spans="1:6" ht="15.75" x14ac:dyDescent="0.3">
      <c r="A647" s="4"/>
      <c r="B647" s="4"/>
      <c r="C647" s="4"/>
      <c r="D647" s="4"/>
      <c r="E647" s="4"/>
      <c r="F647" s="4"/>
    </row>
    <row r="648" spans="1:6" ht="15.75" x14ac:dyDescent="0.3">
      <c r="A648" s="4"/>
      <c r="B648" s="4"/>
      <c r="C648" s="4"/>
      <c r="D648" s="4"/>
      <c r="E648" s="4"/>
      <c r="F648" s="4"/>
    </row>
    <row r="649" spans="1:6" ht="15.75" x14ac:dyDescent="0.3">
      <c r="A649" s="4"/>
      <c r="B649" s="4"/>
      <c r="C649" s="4"/>
      <c r="D649" s="4"/>
      <c r="E649" s="4"/>
      <c r="F649" s="4"/>
    </row>
    <row r="650" spans="1:6" ht="15.75" x14ac:dyDescent="0.3">
      <c r="A650" s="4"/>
      <c r="B650" s="4"/>
      <c r="C650" s="4"/>
      <c r="D650" s="4"/>
      <c r="E650" s="4"/>
      <c r="F650" s="4"/>
    </row>
    <row r="651" spans="1:6" ht="15.75" x14ac:dyDescent="0.3">
      <c r="A651" s="4"/>
      <c r="B651" s="4"/>
      <c r="C651" s="4"/>
      <c r="D651" s="4"/>
      <c r="E651" s="4"/>
      <c r="F651" s="4"/>
    </row>
    <row r="652" spans="1:6" ht="15.75" x14ac:dyDescent="0.3">
      <c r="A652" s="4"/>
      <c r="B652" s="4"/>
      <c r="C652" s="4"/>
      <c r="D652" s="4"/>
      <c r="E652" s="4"/>
      <c r="F652" s="4"/>
    </row>
    <row r="653" spans="1:6" ht="15.75" x14ac:dyDescent="0.3">
      <c r="A653" s="4"/>
      <c r="B653" s="4"/>
      <c r="C653" s="4"/>
      <c r="D653" s="4"/>
      <c r="E653" s="4"/>
      <c r="F653" s="4"/>
    </row>
    <row r="654" spans="1:6" ht="15.75" x14ac:dyDescent="0.3">
      <c r="A654" s="4"/>
      <c r="B654" s="4"/>
      <c r="C654" s="4"/>
      <c r="D654" s="4"/>
      <c r="E654" s="4"/>
      <c r="F654" s="4"/>
    </row>
    <row r="655" spans="1:6" ht="15.75" x14ac:dyDescent="0.3">
      <c r="A655" s="4"/>
      <c r="B655" s="4"/>
      <c r="C655" s="4"/>
      <c r="D655" s="4"/>
      <c r="E655" s="4"/>
      <c r="F655" s="4"/>
    </row>
    <row r="656" spans="1:6" ht="15.75" x14ac:dyDescent="0.3">
      <c r="A656" s="4"/>
      <c r="B656" s="4"/>
      <c r="C656" s="4"/>
      <c r="D656" s="4"/>
      <c r="E656" s="4"/>
      <c r="F656" s="4"/>
    </row>
    <row r="657" spans="1:6" ht="15.75" x14ac:dyDescent="0.3">
      <c r="A657" s="4"/>
      <c r="B657" s="4"/>
      <c r="C657" s="4"/>
      <c r="D657" s="4"/>
      <c r="E657" s="4"/>
      <c r="F657" s="4"/>
    </row>
    <row r="658" spans="1:6" ht="15.75" x14ac:dyDescent="0.3">
      <c r="A658" s="4"/>
      <c r="B658" s="4"/>
      <c r="C658" s="4"/>
      <c r="D658" s="4"/>
      <c r="E658" s="4"/>
      <c r="F658" s="4"/>
    </row>
    <row r="659" spans="1:6" ht="15.75" x14ac:dyDescent="0.3">
      <c r="A659" s="4"/>
      <c r="B659" s="4"/>
      <c r="C659" s="4"/>
      <c r="D659" s="4"/>
      <c r="E659" s="4"/>
      <c r="F659" s="4"/>
    </row>
    <row r="660" spans="1:6" ht="15.75" x14ac:dyDescent="0.3">
      <c r="A660" s="4"/>
      <c r="B660" s="4"/>
      <c r="C660" s="4"/>
      <c r="D660" s="4"/>
      <c r="E660" s="4"/>
      <c r="F660" s="4"/>
    </row>
    <row r="661" spans="1:6" ht="15.75" x14ac:dyDescent="0.3">
      <c r="A661" s="4"/>
      <c r="B661" s="4"/>
      <c r="C661" s="4"/>
      <c r="D661" s="4"/>
      <c r="E661" s="4"/>
      <c r="F661" s="4"/>
    </row>
    <row r="662" spans="1:6" ht="15.75" x14ac:dyDescent="0.3">
      <c r="A662" s="4"/>
      <c r="B662" s="4"/>
      <c r="C662" s="4"/>
      <c r="D662" s="4"/>
      <c r="E662" s="4"/>
      <c r="F662" s="4"/>
    </row>
    <row r="663" spans="1:6" ht="15.75" x14ac:dyDescent="0.3">
      <c r="A663" s="4"/>
      <c r="B663" s="4"/>
      <c r="C663" s="4"/>
      <c r="D663" s="4"/>
      <c r="E663" s="4"/>
      <c r="F663" s="4"/>
    </row>
    <row r="664" spans="1:6" ht="15.75" x14ac:dyDescent="0.3">
      <c r="A664" s="4"/>
      <c r="B664" s="4"/>
      <c r="C664" s="4"/>
      <c r="D664" s="4"/>
      <c r="E664" s="4"/>
      <c r="F664" s="4"/>
    </row>
    <row r="665" spans="1:6" ht="15.75" x14ac:dyDescent="0.3">
      <c r="A665" s="4"/>
      <c r="B665" s="4"/>
      <c r="C665" s="4"/>
      <c r="D665" s="4"/>
      <c r="E665" s="4"/>
      <c r="F665" s="4"/>
    </row>
    <row r="666" spans="1:6" ht="15.75" x14ac:dyDescent="0.3">
      <c r="A666" s="4"/>
      <c r="B666" s="4"/>
      <c r="C666" s="4"/>
      <c r="D666" s="4"/>
      <c r="E666" s="4"/>
      <c r="F666" s="4"/>
    </row>
    <row r="667" spans="1:6" ht="15.75" x14ac:dyDescent="0.3">
      <c r="A667" s="4"/>
      <c r="B667" s="4"/>
      <c r="C667" s="4"/>
      <c r="D667" s="4"/>
      <c r="E667" s="4"/>
      <c r="F667" s="4"/>
    </row>
    <row r="668" spans="1:6" ht="15.75" x14ac:dyDescent="0.3">
      <c r="A668" s="4"/>
      <c r="B668" s="4"/>
      <c r="C668" s="4"/>
      <c r="D668" s="4"/>
      <c r="E668" s="4"/>
      <c r="F668" s="4"/>
    </row>
    <row r="669" spans="1:6" ht="15.75" x14ac:dyDescent="0.3">
      <c r="A669" s="4"/>
      <c r="B669" s="4"/>
      <c r="C669" s="4"/>
      <c r="D669" s="4"/>
      <c r="E669" s="4"/>
      <c r="F669" s="4"/>
    </row>
    <row r="670" spans="1:6" ht="15.75" x14ac:dyDescent="0.3">
      <c r="A670" s="4"/>
      <c r="B670" s="4"/>
      <c r="C670" s="4"/>
      <c r="D670" s="4"/>
      <c r="E670" s="4"/>
      <c r="F670" s="4"/>
    </row>
    <row r="671" spans="1:6" ht="15.75" x14ac:dyDescent="0.3">
      <c r="A671" s="4"/>
      <c r="B671" s="4"/>
      <c r="C671" s="4"/>
      <c r="D671" s="4"/>
      <c r="E671" s="4"/>
      <c r="F671" s="4"/>
    </row>
    <row r="672" spans="1:6" ht="15.75" x14ac:dyDescent="0.3">
      <c r="A672" s="4"/>
      <c r="B672" s="4"/>
      <c r="C672" s="4"/>
      <c r="D672" s="4"/>
      <c r="E672" s="4"/>
      <c r="F672" s="4"/>
    </row>
    <row r="673" spans="1:6" ht="15.75" x14ac:dyDescent="0.3">
      <c r="A673" s="4"/>
      <c r="B673" s="4"/>
      <c r="C673" s="4"/>
      <c r="D673" s="4"/>
      <c r="E673" s="4"/>
      <c r="F673" s="4"/>
    </row>
    <row r="674" spans="1:6" ht="15.75" x14ac:dyDescent="0.3">
      <c r="A674" s="4"/>
      <c r="B674" s="4"/>
      <c r="C674" s="4"/>
      <c r="D674" s="4"/>
      <c r="E674" s="4"/>
      <c r="F674" s="4"/>
    </row>
    <row r="675" spans="1:6" ht="15.75" x14ac:dyDescent="0.3">
      <c r="A675" s="4"/>
      <c r="B675" s="4"/>
      <c r="C675" s="4"/>
      <c r="D675" s="4"/>
      <c r="E675" s="4"/>
      <c r="F675" s="4"/>
    </row>
    <row r="676" spans="1:6" ht="15.75" x14ac:dyDescent="0.3">
      <c r="A676" s="4"/>
      <c r="B676" s="4"/>
      <c r="C676" s="4"/>
      <c r="D676" s="4"/>
      <c r="E676" s="4"/>
      <c r="F676" s="4"/>
    </row>
    <row r="677" spans="1:6" ht="15.75" x14ac:dyDescent="0.3">
      <c r="A677" s="4"/>
      <c r="B677" s="4"/>
      <c r="C677" s="4"/>
      <c r="D677" s="4"/>
      <c r="E677" s="4"/>
      <c r="F677" s="4"/>
    </row>
    <row r="678" spans="1:6" ht="15.75" x14ac:dyDescent="0.3">
      <c r="A678" s="4"/>
      <c r="B678" s="4"/>
      <c r="C678" s="4"/>
      <c r="D678" s="4"/>
      <c r="E678" s="4"/>
      <c r="F678" s="4"/>
    </row>
    <row r="679" spans="1:6" ht="15.75" x14ac:dyDescent="0.3">
      <c r="A679" s="4"/>
      <c r="B679" s="4"/>
      <c r="C679" s="4"/>
      <c r="D679" s="4"/>
      <c r="E679" s="4"/>
      <c r="F679" s="4"/>
    </row>
    <row r="680" spans="1:6" ht="15.75" x14ac:dyDescent="0.3">
      <c r="A680" s="4"/>
      <c r="B680" s="4"/>
      <c r="C680" s="4"/>
      <c r="D680" s="4"/>
      <c r="E680" s="4"/>
      <c r="F680" s="4"/>
    </row>
    <row r="681" spans="1:6" ht="15.75" x14ac:dyDescent="0.3">
      <c r="A681" s="4"/>
      <c r="B681" s="4"/>
      <c r="C681" s="4"/>
      <c r="D681" s="4"/>
      <c r="E681" s="4"/>
      <c r="F681" s="4"/>
    </row>
    <row r="682" spans="1:6" ht="15.75" x14ac:dyDescent="0.3">
      <c r="A682" s="4"/>
      <c r="B682" s="4"/>
      <c r="C682" s="4"/>
      <c r="D682" s="4"/>
      <c r="E682" s="4"/>
      <c r="F682" s="4"/>
    </row>
    <row r="683" spans="1:6" ht="15.75" x14ac:dyDescent="0.3">
      <c r="A683" s="4"/>
      <c r="B683" s="4"/>
      <c r="C683" s="4"/>
      <c r="D683" s="4"/>
      <c r="E683" s="4"/>
      <c r="F683" s="4"/>
    </row>
    <row r="684" spans="1:6" ht="15.75" x14ac:dyDescent="0.3">
      <c r="A684" s="4"/>
      <c r="B684" s="4"/>
      <c r="C684" s="4"/>
      <c r="D684" s="4"/>
      <c r="E684" s="4"/>
      <c r="F684" s="4"/>
    </row>
    <row r="685" spans="1:6" ht="15.75" x14ac:dyDescent="0.3">
      <c r="A685" s="4"/>
      <c r="B685" s="4"/>
      <c r="C685" s="4"/>
      <c r="D685" s="4"/>
      <c r="E685" s="4"/>
      <c r="F685" s="4"/>
    </row>
    <row r="686" spans="1:6" ht="15.75" x14ac:dyDescent="0.3">
      <c r="A686" s="4"/>
      <c r="B686" s="4"/>
      <c r="C686" s="4"/>
      <c r="D686" s="4"/>
      <c r="E686" s="4"/>
      <c r="F686" s="4"/>
    </row>
    <row r="687" spans="1:6" ht="15.75" x14ac:dyDescent="0.3">
      <c r="A687" s="4"/>
      <c r="B687" s="4"/>
      <c r="C687" s="4"/>
      <c r="D687" s="4"/>
      <c r="E687" s="4"/>
      <c r="F687" s="4"/>
    </row>
    <row r="688" spans="1:6" ht="15.75" x14ac:dyDescent="0.3">
      <c r="A688" s="4"/>
      <c r="B688" s="4"/>
      <c r="C688" s="4"/>
      <c r="D688" s="4"/>
      <c r="E688" s="4"/>
      <c r="F688" s="4"/>
    </row>
    <row r="689" spans="1:6" ht="15.75" x14ac:dyDescent="0.3">
      <c r="A689" s="4"/>
      <c r="B689" s="4"/>
      <c r="C689" s="4"/>
      <c r="D689" s="4"/>
      <c r="E689" s="4"/>
      <c r="F689" s="4"/>
    </row>
    <row r="690" spans="1:6" ht="15.75" x14ac:dyDescent="0.3">
      <c r="A690" s="4"/>
      <c r="B690" s="4"/>
      <c r="C690" s="4"/>
      <c r="D690" s="4"/>
      <c r="E690" s="4"/>
      <c r="F690" s="4"/>
    </row>
    <row r="691" spans="1:6" ht="15.75" x14ac:dyDescent="0.3">
      <c r="A691" s="4"/>
      <c r="B691" s="4"/>
      <c r="C691" s="4"/>
      <c r="D691" s="4"/>
      <c r="E691" s="4"/>
      <c r="F691" s="4"/>
    </row>
    <row r="692" spans="1:6" ht="15.75" x14ac:dyDescent="0.3">
      <c r="A692" s="4"/>
      <c r="B692" s="4"/>
      <c r="C692" s="4"/>
      <c r="D692" s="4"/>
      <c r="E692" s="4"/>
      <c r="F692" s="4"/>
    </row>
    <row r="693" spans="1:6" ht="15.75" x14ac:dyDescent="0.3">
      <c r="A693" s="4"/>
      <c r="B693" s="4"/>
      <c r="C693" s="4"/>
      <c r="D693" s="4"/>
      <c r="E693" s="4"/>
      <c r="F693" s="4"/>
    </row>
    <row r="694" spans="1:6" ht="15.75" x14ac:dyDescent="0.3">
      <c r="A694" s="4"/>
      <c r="B694" s="4"/>
      <c r="C694" s="4"/>
      <c r="D694" s="4"/>
      <c r="E694" s="4"/>
      <c r="F694" s="4"/>
    </row>
    <row r="695" spans="1:6" ht="15.75" x14ac:dyDescent="0.3">
      <c r="A695" s="4"/>
      <c r="B695" s="4"/>
      <c r="C695" s="4"/>
      <c r="D695" s="4"/>
      <c r="E695" s="4"/>
      <c r="F695" s="4"/>
    </row>
    <row r="696" spans="1:6" ht="15.75" x14ac:dyDescent="0.3">
      <c r="A696" s="4"/>
      <c r="B696" s="4"/>
      <c r="C696" s="4"/>
      <c r="D696" s="4"/>
      <c r="E696" s="4"/>
      <c r="F696" s="4"/>
    </row>
    <row r="697" spans="1:6" ht="15.75" x14ac:dyDescent="0.3">
      <c r="A697" s="4"/>
      <c r="B697" s="4"/>
      <c r="C697" s="4"/>
      <c r="D697" s="4"/>
      <c r="E697" s="4"/>
      <c r="F697" s="4"/>
    </row>
    <row r="698" spans="1:6" ht="15.75" x14ac:dyDescent="0.3">
      <c r="A698" s="4"/>
      <c r="B698" s="4"/>
      <c r="C698" s="4"/>
      <c r="D698" s="4"/>
      <c r="E698" s="4"/>
      <c r="F698" s="4"/>
    </row>
    <row r="699" spans="1:6" ht="15.75" x14ac:dyDescent="0.3">
      <c r="A699" s="4"/>
      <c r="B699" s="4"/>
      <c r="C699" s="4"/>
      <c r="D699" s="4"/>
      <c r="E699" s="4"/>
      <c r="F699" s="4"/>
    </row>
    <row r="700" spans="1:6" ht="15.75" x14ac:dyDescent="0.3">
      <c r="A700" s="4"/>
      <c r="B700" s="4"/>
      <c r="C700" s="4"/>
      <c r="D700" s="4"/>
      <c r="E700" s="4"/>
      <c r="F700" s="4"/>
    </row>
    <row r="701" spans="1:6" ht="15.75" x14ac:dyDescent="0.3">
      <c r="A701" s="4"/>
      <c r="B701" s="4"/>
      <c r="C701" s="4"/>
      <c r="D701" s="4"/>
      <c r="E701" s="4"/>
      <c r="F701" s="4"/>
    </row>
    <row r="702" spans="1:6" ht="15.75" x14ac:dyDescent="0.3">
      <c r="A702" s="4"/>
      <c r="B702" s="4"/>
      <c r="C702" s="4"/>
      <c r="D702" s="4"/>
      <c r="E702" s="4"/>
      <c r="F702" s="4"/>
    </row>
    <row r="703" spans="1:6" ht="15.75" x14ac:dyDescent="0.3">
      <c r="A703" s="4"/>
      <c r="B703" s="4"/>
      <c r="C703" s="4"/>
      <c r="D703" s="4"/>
      <c r="E703" s="4"/>
      <c r="F703" s="4"/>
    </row>
    <row r="704" spans="1:6" ht="15.75" x14ac:dyDescent="0.3">
      <c r="A704" s="4"/>
      <c r="B704" s="4"/>
      <c r="C704" s="4"/>
      <c r="D704" s="4"/>
      <c r="E704" s="4"/>
      <c r="F704" s="4"/>
    </row>
    <row r="705" spans="1:6" ht="15.75" x14ac:dyDescent="0.3">
      <c r="A705" s="4"/>
      <c r="B705" s="4"/>
      <c r="C705" s="4"/>
      <c r="D705" s="4"/>
      <c r="E705" s="4"/>
      <c r="F705" s="4"/>
    </row>
    <row r="706" spans="1:6" ht="15.75" x14ac:dyDescent="0.3">
      <c r="A706" s="4"/>
      <c r="B706" s="4"/>
      <c r="C706" s="4"/>
      <c r="D706" s="4"/>
      <c r="E706" s="4"/>
      <c r="F706" s="4"/>
    </row>
    <row r="707" spans="1:6" ht="15.75" x14ac:dyDescent="0.3">
      <c r="A707" s="4"/>
      <c r="B707" s="4"/>
      <c r="C707" s="4"/>
      <c r="D707" s="4"/>
      <c r="E707" s="4"/>
      <c r="F707" s="4"/>
    </row>
    <row r="708" spans="1:6" ht="15.75" x14ac:dyDescent="0.3">
      <c r="A708" s="4"/>
      <c r="B708" s="4"/>
      <c r="C708" s="4"/>
      <c r="D708" s="4"/>
      <c r="E708" s="4"/>
      <c r="F708" s="4"/>
    </row>
    <row r="709" spans="1:6" ht="15.75" x14ac:dyDescent="0.3">
      <c r="A709" s="4"/>
      <c r="B709" s="4"/>
      <c r="C709" s="4"/>
      <c r="D709" s="4"/>
      <c r="E709" s="4"/>
      <c r="F709" s="4"/>
    </row>
    <row r="710" spans="1:6" ht="15.75" x14ac:dyDescent="0.3">
      <c r="A710" s="4"/>
      <c r="B710" s="4"/>
      <c r="C710" s="4"/>
      <c r="D710" s="4"/>
      <c r="E710" s="4"/>
      <c r="F710" s="4"/>
    </row>
    <row r="711" spans="1:6" ht="15.75" x14ac:dyDescent="0.3">
      <c r="A711" s="4"/>
      <c r="B711" s="4"/>
      <c r="C711" s="4"/>
      <c r="D711" s="4"/>
      <c r="E711" s="4"/>
      <c r="F711" s="4"/>
    </row>
    <row r="712" spans="1:6" ht="15.75" x14ac:dyDescent="0.3">
      <c r="A712" s="4"/>
      <c r="B712" s="4"/>
      <c r="C712" s="4"/>
      <c r="D712" s="4"/>
      <c r="E712" s="4"/>
      <c r="F712" s="4"/>
    </row>
    <row r="713" spans="1:6" ht="15.75" x14ac:dyDescent="0.3">
      <c r="A713" s="4"/>
      <c r="B713" s="4"/>
      <c r="C713" s="4"/>
      <c r="D713" s="4"/>
      <c r="E713" s="4"/>
      <c r="F713" s="4"/>
    </row>
    <row r="714" spans="1:6" ht="15.75" x14ac:dyDescent="0.3">
      <c r="A714" s="4"/>
      <c r="B714" s="4"/>
      <c r="C714" s="4"/>
      <c r="D714" s="4"/>
      <c r="E714" s="4"/>
      <c r="F714" s="4"/>
    </row>
    <row r="715" spans="1:6" ht="15.75" x14ac:dyDescent="0.3">
      <c r="A715" s="4"/>
      <c r="B715" s="4"/>
      <c r="C715" s="4"/>
      <c r="D715" s="4"/>
      <c r="E715" s="4"/>
      <c r="F715" s="4"/>
    </row>
    <row r="716" spans="1:6" ht="15.75" x14ac:dyDescent="0.3">
      <c r="A716" s="4"/>
      <c r="B716" s="4"/>
      <c r="C716" s="4"/>
      <c r="D716" s="4"/>
      <c r="E716" s="4"/>
      <c r="F716" s="4"/>
    </row>
    <row r="717" spans="1:6" ht="15.75" x14ac:dyDescent="0.3">
      <c r="A717" s="4"/>
      <c r="B717" s="4"/>
      <c r="C717" s="4"/>
      <c r="D717" s="4"/>
      <c r="E717" s="4"/>
      <c r="F717" s="4"/>
    </row>
    <row r="718" spans="1:6" ht="15.75" x14ac:dyDescent="0.3">
      <c r="A718" s="4"/>
      <c r="B718" s="4"/>
      <c r="C718" s="4"/>
      <c r="D718" s="4"/>
      <c r="E718" s="4"/>
      <c r="F718" s="4"/>
    </row>
    <row r="719" spans="1:6" ht="15.75" x14ac:dyDescent="0.3">
      <c r="A719" s="4"/>
      <c r="B719" s="4"/>
      <c r="C719" s="4"/>
      <c r="D719" s="4"/>
      <c r="E719" s="4"/>
      <c r="F719" s="4"/>
    </row>
    <row r="720" spans="1:6" ht="15.75" x14ac:dyDescent="0.3">
      <c r="A720" s="4"/>
      <c r="B720" s="4"/>
      <c r="C720" s="4"/>
      <c r="D720" s="4"/>
      <c r="E720" s="4"/>
      <c r="F720" s="4"/>
    </row>
    <row r="721" spans="1:6" ht="15.75" x14ac:dyDescent="0.3">
      <c r="A721" s="4"/>
      <c r="B721" s="4"/>
      <c r="C721" s="4"/>
      <c r="D721" s="4"/>
      <c r="E721" s="4"/>
      <c r="F721" s="4"/>
    </row>
    <row r="722" spans="1:6" ht="15.75" x14ac:dyDescent="0.3">
      <c r="A722" s="4"/>
      <c r="B722" s="4"/>
      <c r="C722" s="4"/>
      <c r="D722" s="4"/>
      <c r="E722" s="4"/>
      <c r="F722" s="4"/>
    </row>
    <row r="723" spans="1:6" ht="15.75" x14ac:dyDescent="0.3">
      <c r="A723" s="4"/>
      <c r="B723" s="4"/>
      <c r="C723" s="4"/>
      <c r="D723" s="4"/>
      <c r="E723" s="4"/>
      <c r="F723" s="4"/>
    </row>
    <row r="724" spans="1:6" ht="15.75" x14ac:dyDescent="0.3">
      <c r="A724" s="4"/>
      <c r="B724" s="4"/>
      <c r="C724" s="4"/>
      <c r="D724" s="4"/>
      <c r="E724" s="4"/>
      <c r="F724" s="4"/>
    </row>
    <row r="725" spans="1:6" ht="15.75" x14ac:dyDescent="0.3">
      <c r="A725" s="4"/>
      <c r="B725" s="4"/>
      <c r="C725" s="4"/>
      <c r="D725" s="4"/>
      <c r="E725" s="4"/>
      <c r="F725" s="4"/>
    </row>
    <row r="726" spans="1:6" ht="15.75" x14ac:dyDescent="0.3">
      <c r="A726" s="4"/>
      <c r="B726" s="4"/>
      <c r="C726" s="4"/>
      <c r="D726" s="4"/>
      <c r="E726" s="4"/>
      <c r="F726" s="4"/>
    </row>
    <row r="727" spans="1:6" ht="15.75" x14ac:dyDescent="0.3">
      <c r="A727" s="4"/>
      <c r="B727" s="4"/>
      <c r="C727" s="4"/>
      <c r="D727" s="4"/>
      <c r="E727" s="4"/>
      <c r="F727" s="4"/>
    </row>
    <row r="728" spans="1:6" ht="15.75" x14ac:dyDescent="0.3">
      <c r="A728" s="4"/>
      <c r="B728" s="4"/>
      <c r="C728" s="4"/>
      <c r="D728" s="4"/>
      <c r="E728" s="4"/>
      <c r="F728" s="4"/>
    </row>
    <row r="729" spans="1:6" ht="15.75" x14ac:dyDescent="0.3">
      <c r="A729" s="4"/>
      <c r="B729" s="4"/>
      <c r="C729" s="4"/>
      <c r="D729" s="4"/>
      <c r="E729" s="4"/>
      <c r="F729" s="4"/>
    </row>
    <row r="730" spans="1:6" ht="15.75" x14ac:dyDescent="0.3">
      <c r="A730" s="4"/>
      <c r="B730" s="4"/>
      <c r="C730" s="4"/>
      <c r="D730" s="4"/>
      <c r="E730" s="4"/>
      <c r="F730" s="4"/>
    </row>
    <row r="731" spans="1:6" ht="15.75" x14ac:dyDescent="0.3">
      <c r="A731" s="4"/>
      <c r="B731" s="4"/>
      <c r="C731" s="4"/>
      <c r="D731" s="4"/>
      <c r="E731" s="4"/>
      <c r="F731" s="4"/>
    </row>
    <row r="732" spans="1:6" ht="15.75" x14ac:dyDescent="0.3">
      <c r="A732" s="4"/>
      <c r="B732" s="4"/>
      <c r="C732" s="4"/>
      <c r="D732" s="4"/>
      <c r="E732" s="4"/>
      <c r="F732" s="4"/>
    </row>
    <row r="733" spans="1:6" ht="15.75" x14ac:dyDescent="0.3">
      <c r="A733" s="4"/>
      <c r="B733" s="4"/>
      <c r="C733" s="4"/>
      <c r="D733" s="4"/>
      <c r="E733" s="4"/>
      <c r="F733" s="4"/>
    </row>
    <row r="734" spans="1:6" ht="15.75" x14ac:dyDescent="0.3">
      <c r="A734" s="4"/>
      <c r="B734" s="4"/>
      <c r="C734" s="4"/>
      <c r="D734" s="4"/>
      <c r="E734" s="4"/>
      <c r="F734" s="4"/>
    </row>
    <row r="735" spans="1:6" ht="15.75" x14ac:dyDescent="0.3">
      <c r="A735" s="4"/>
      <c r="B735" s="4"/>
      <c r="C735" s="4"/>
      <c r="D735" s="4"/>
      <c r="E735" s="4"/>
      <c r="F735" s="4"/>
    </row>
    <row r="736" spans="1:6" ht="15.75" x14ac:dyDescent="0.3">
      <c r="A736" s="4"/>
      <c r="B736" s="4"/>
      <c r="C736" s="4"/>
      <c r="D736" s="4"/>
      <c r="E736" s="4"/>
      <c r="F736" s="4"/>
    </row>
    <row r="737" spans="1:6" ht="15.75" x14ac:dyDescent="0.3">
      <c r="A737" s="4"/>
      <c r="B737" s="4"/>
      <c r="C737" s="4"/>
      <c r="D737" s="4"/>
      <c r="E737" s="4"/>
      <c r="F737" s="4"/>
    </row>
    <row r="738" spans="1:6" ht="15.75" x14ac:dyDescent="0.3">
      <c r="A738" s="4"/>
      <c r="B738" s="4"/>
      <c r="C738" s="4"/>
      <c r="D738" s="4"/>
      <c r="E738" s="4"/>
      <c r="F738" s="4"/>
    </row>
    <row r="739" spans="1:6" ht="15.75" x14ac:dyDescent="0.3">
      <c r="A739" s="4"/>
      <c r="B739" s="4"/>
      <c r="C739" s="4"/>
      <c r="D739" s="4"/>
      <c r="E739" s="4"/>
      <c r="F739" s="4"/>
    </row>
    <row r="740" spans="1:6" ht="15.75" x14ac:dyDescent="0.3">
      <c r="A740" s="4"/>
      <c r="B740" s="4"/>
      <c r="C740" s="4"/>
      <c r="D740" s="4"/>
      <c r="E740" s="4"/>
      <c r="F740" s="4"/>
    </row>
    <row r="741" spans="1:6" ht="15.75" x14ac:dyDescent="0.3">
      <c r="A741" s="4"/>
      <c r="B741" s="4"/>
      <c r="C741" s="4"/>
      <c r="D741" s="4"/>
      <c r="E741" s="4"/>
      <c r="F741" s="4"/>
    </row>
    <row r="742" spans="1:6" ht="15.75" x14ac:dyDescent="0.3">
      <c r="A742" s="4"/>
      <c r="B742" s="4"/>
      <c r="C742" s="4"/>
      <c r="D742" s="4"/>
      <c r="E742" s="4"/>
      <c r="F742" s="4"/>
    </row>
    <row r="743" spans="1:6" ht="15.75" x14ac:dyDescent="0.3">
      <c r="A743" s="4"/>
      <c r="B743" s="4"/>
      <c r="C743" s="4"/>
      <c r="D743" s="4"/>
      <c r="E743" s="4"/>
      <c r="F743" s="4"/>
    </row>
    <row r="744" spans="1:6" ht="15.75" x14ac:dyDescent="0.3">
      <c r="A744" s="4"/>
      <c r="B744" s="4"/>
      <c r="C744" s="4"/>
      <c r="D744" s="4"/>
      <c r="E744" s="4"/>
      <c r="F744" s="4"/>
    </row>
    <row r="745" spans="1:6" ht="15.75" x14ac:dyDescent="0.3">
      <c r="A745" s="4"/>
      <c r="B745" s="4"/>
      <c r="C745" s="4"/>
      <c r="D745" s="4"/>
      <c r="E745" s="4"/>
      <c r="F745" s="4"/>
    </row>
    <row r="746" spans="1:6" ht="15.75" x14ac:dyDescent="0.3">
      <c r="A746" s="4"/>
      <c r="B746" s="4"/>
      <c r="C746" s="4"/>
      <c r="D746" s="4"/>
      <c r="E746" s="4"/>
      <c r="F746" s="4"/>
    </row>
    <row r="747" spans="1:6" ht="15.75" x14ac:dyDescent="0.3">
      <c r="A747" s="4"/>
      <c r="B747" s="4"/>
      <c r="C747" s="4"/>
      <c r="D747" s="4"/>
      <c r="E747" s="4"/>
      <c r="F747" s="4"/>
    </row>
    <row r="748" spans="1:6" ht="15.75" x14ac:dyDescent="0.3">
      <c r="A748" s="4"/>
      <c r="B748" s="4"/>
      <c r="C748" s="4"/>
      <c r="D748" s="4"/>
      <c r="E748" s="4"/>
      <c r="F748" s="4"/>
    </row>
    <row r="749" spans="1:6" ht="15.75" x14ac:dyDescent="0.3">
      <c r="A749" s="4"/>
      <c r="B749" s="4"/>
      <c r="C749" s="4"/>
      <c r="D749" s="4"/>
      <c r="E749" s="4"/>
      <c r="F749" s="4"/>
    </row>
    <row r="750" spans="1:6" ht="15.75" x14ac:dyDescent="0.3">
      <c r="A750" s="4"/>
      <c r="B750" s="4"/>
      <c r="C750" s="4"/>
      <c r="D750" s="4"/>
      <c r="E750" s="4"/>
      <c r="F750" s="4"/>
    </row>
    <row r="751" spans="1:6" ht="15.75" x14ac:dyDescent="0.3">
      <c r="A751" s="4"/>
      <c r="B751" s="4"/>
      <c r="C751" s="4"/>
      <c r="D751" s="4"/>
      <c r="E751" s="4"/>
      <c r="F751" s="4"/>
    </row>
    <row r="752" spans="1:6" ht="15.75" x14ac:dyDescent="0.3">
      <c r="A752" s="4"/>
      <c r="B752" s="4"/>
      <c r="C752" s="4"/>
      <c r="D752" s="4"/>
      <c r="E752" s="4"/>
      <c r="F752" s="4"/>
    </row>
    <row r="753" spans="1:6" ht="15.75" x14ac:dyDescent="0.3">
      <c r="A753" s="4"/>
      <c r="B753" s="4"/>
      <c r="C753" s="4"/>
      <c r="D753" s="4"/>
      <c r="E753" s="4"/>
      <c r="F753" s="4"/>
    </row>
    <row r="754" spans="1:6" ht="15.75" x14ac:dyDescent="0.3">
      <c r="A754" s="4"/>
      <c r="B754" s="4"/>
      <c r="C754" s="4"/>
      <c r="D754" s="4"/>
      <c r="E754" s="4"/>
      <c r="F754" s="4"/>
    </row>
    <row r="755" spans="1:6" ht="15.75" x14ac:dyDescent="0.3">
      <c r="A755" s="4"/>
      <c r="B755" s="4"/>
      <c r="C755" s="4"/>
      <c r="D755" s="4"/>
      <c r="E755" s="4"/>
      <c r="F755" s="4"/>
    </row>
    <row r="756" spans="1:6" ht="15.75" x14ac:dyDescent="0.3">
      <c r="A756" s="4"/>
      <c r="B756" s="4"/>
      <c r="C756" s="4"/>
      <c r="D756" s="4"/>
      <c r="E756" s="4"/>
      <c r="F756" s="4"/>
    </row>
    <row r="757" spans="1:6" ht="15.75" x14ac:dyDescent="0.3">
      <c r="A757" s="4"/>
      <c r="B757" s="4"/>
      <c r="C757" s="4"/>
      <c r="D757" s="4"/>
      <c r="E757" s="4"/>
      <c r="F757" s="4"/>
    </row>
    <row r="758" spans="1:6" ht="15.75" x14ac:dyDescent="0.3">
      <c r="A758" s="4"/>
      <c r="B758" s="4"/>
      <c r="C758" s="4"/>
      <c r="D758" s="4"/>
      <c r="E758" s="4"/>
      <c r="F758" s="4"/>
    </row>
    <row r="759" spans="1:6" ht="15.75" x14ac:dyDescent="0.3">
      <c r="A759" s="4"/>
      <c r="B759" s="4"/>
      <c r="C759" s="4"/>
      <c r="D759" s="4"/>
      <c r="E759" s="4"/>
      <c r="F759" s="4"/>
    </row>
    <row r="760" spans="1:6" ht="15.75" x14ac:dyDescent="0.3">
      <c r="A760" s="4"/>
      <c r="B760" s="4"/>
      <c r="C760" s="4"/>
      <c r="D760" s="4"/>
      <c r="E760" s="4"/>
      <c r="F760" s="4"/>
    </row>
    <row r="761" spans="1:6" ht="15.75" x14ac:dyDescent="0.3">
      <c r="A761" s="4"/>
      <c r="B761" s="4"/>
      <c r="C761" s="4"/>
      <c r="D761" s="4"/>
      <c r="E761" s="4"/>
      <c r="F761" s="4"/>
    </row>
    <row r="762" spans="1:6" ht="15.75" x14ac:dyDescent="0.3">
      <c r="A762" s="4"/>
      <c r="B762" s="4"/>
      <c r="C762" s="4"/>
      <c r="D762" s="4"/>
      <c r="E762" s="4"/>
      <c r="F762" s="4"/>
    </row>
    <row r="763" spans="1:6" ht="15.75" x14ac:dyDescent="0.3">
      <c r="A763" s="4"/>
      <c r="B763" s="4"/>
      <c r="C763" s="4"/>
      <c r="D763" s="4"/>
      <c r="E763" s="4"/>
      <c r="F763" s="4"/>
    </row>
    <row r="764" spans="1:6" ht="15.75" x14ac:dyDescent="0.3">
      <c r="A764" s="4"/>
      <c r="B764" s="4"/>
      <c r="C764" s="4"/>
      <c r="D764" s="4"/>
      <c r="E764" s="4"/>
      <c r="F764" s="4"/>
    </row>
    <row r="765" spans="1:6" ht="15.75" x14ac:dyDescent="0.3">
      <c r="A765" s="4"/>
      <c r="B765" s="4"/>
      <c r="C765" s="4"/>
      <c r="D765" s="4"/>
      <c r="E765" s="4"/>
      <c r="F765" s="4"/>
    </row>
    <row r="766" spans="1:6" ht="15.75" x14ac:dyDescent="0.3">
      <c r="A766" s="4"/>
      <c r="B766" s="4"/>
      <c r="C766" s="4"/>
      <c r="D766" s="4"/>
      <c r="E766" s="4"/>
      <c r="F766" s="4"/>
    </row>
    <row r="767" spans="1:6" ht="15.75" x14ac:dyDescent="0.3">
      <c r="A767" s="4"/>
      <c r="B767" s="4"/>
      <c r="C767" s="4"/>
      <c r="D767" s="4"/>
      <c r="E767" s="4"/>
      <c r="F767" s="4"/>
    </row>
    <row r="768" spans="1:6" ht="15.75" x14ac:dyDescent="0.3">
      <c r="A768" s="4"/>
      <c r="B768" s="4"/>
      <c r="C768" s="4"/>
      <c r="D768" s="4"/>
      <c r="E768" s="4"/>
      <c r="F768" s="4"/>
    </row>
    <row r="769" spans="1:6" ht="15.75" x14ac:dyDescent="0.3">
      <c r="A769" s="4"/>
      <c r="B769" s="4"/>
      <c r="C769" s="4"/>
      <c r="D769" s="4"/>
      <c r="E769" s="4"/>
      <c r="F769" s="4"/>
    </row>
    <row r="770" spans="1:6" ht="15.75" x14ac:dyDescent="0.3">
      <c r="A770" s="4"/>
      <c r="B770" s="4"/>
      <c r="C770" s="4"/>
      <c r="D770" s="4"/>
      <c r="E770" s="4"/>
      <c r="F770" s="4"/>
    </row>
    <row r="771" spans="1:6" ht="15.75" x14ac:dyDescent="0.3">
      <c r="A771" s="4"/>
      <c r="B771" s="4"/>
      <c r="C771" s="4"/>
      <c r="D771" s="4"/>
      <c r="E771" s="4"/>
      <c r="F771" s="4"/>
    </row>
    <row r="772" spans="1:6" ht="15.75" x14ac:dyDescent="0.3">
      <c r="A772" s="4"/>
      <c r="B772" s="4"/>
      <c r="C772" s="4"/>
      <c r="D772" s="4"/>
      <c r="E772" s="4"/>
      <c r="F772" s="4"/>
    </row>
    <row r="773" spans="1:6" ht="15.75" x14ac:dyDescent="0.3">
      <c r="A773" s="4"/>
      <c r="B773" s="4"/>
      <c r="C773" s="4"/>
      <c r="D773" s="4"/>
      <c r="E773" s="4"/>
      <c r="F773" s="4"/>
    </row>
    <row r="774" spans="1:6" ht="15.75" x14ac:dyDescent="0.3">
      <c r="A774" s="4"/>
      <c r="B774" s="4"/>
      <c r="C774" s="4"/>
      <c r="D774" s="4"/>
      <c r="E774" s="4"/>
      <c r="F774" s="4"/>
    </row>
    <row r="775" spans="1:6" ht="15.75" x14ac:dyDescent="0.3">
      <c r="A775" s="4"/>
      <c r="B775" s="4"/>
      <c r="C775" s="4"/>
      <c r="D775" s="4"/>
      <c r="E775" s="4"/>
      <c r="F775" s="4"/>
    </row>
    <row r="776" spans="1:6" ht="15.75" x14ac:dyDescent="0.3">
      <c r="A776" s="4"/>
      <c r="B776" s="4"/>
      <c r="C776" s="4"/>
      <c r="D776" s="4"/>
      <c r="E776" s="4"/>
      <c r="F776" s="4"/>
    </row>
    <row r="777" spans="1:6" ht="15.75" x14ac:dyDescent="0.3">
      <c r="A777" s="4"/>
      <c r="B777" s="4"/>
      <c r="C777" s="4"/>
      <c r="D777" s="4"/>
      <c r="E777" s="4"/>
      <c r="F777" s="4"/>
    </row>
    <row r="778" spans="1:6" ht="15.75" x14ac:dyDescent="0.3">
      <c r="A778" s="4"/>
      <c r="B778" s="4"/>
      <c r="C778" s="4"/>
      <c r="D778" s="4"/>
      <c r="E778" s="4"/>
      <c r="F778" s="4"/>
    </row>
    <row r="779" spans="1:6" ht="15.75" x14ac:dyDescent="0.3">
      <c r="A779" s="4"/>
      <c r="B779" s="4"/>
      <c r="C779" s="4"/>
      <c r="D779" s="4"/>
      <c r="E779" s="4"/>
      <c r="F779" s="4"/>
    </row>
    <row r="780" spans="1:6" ht="15.75" x14ac:dyDescent="0.3">
      <c r="A780" s="4"/>
      <c r="B780" s="4"/>
      <c r="C780" s="4"/>
      <c r="D780" s="4"/>
      <c r="E780" s="4"/>
      <c r="F780" s="4"/>
    </row>
    <row r="781" spans="1:6" ht="15.75" x14ac:dyDescent="0.3">
      <c r="A781" s="4"/>
      <c r="B781" s="4"/>
      <c r="C781" s="4"/>
      <c r="D781" s="4"/>
      <c r="E781" s="4"/>
      <c r="F781" s="4"/>
    </row>
    <row r="782" spans="1:6" ht="15.75" x14ac:dyDescent="0.3">
      <c r="A782" s="4"/>
      <c r="B782" s="4"/>
      <c r="C782" s="4"/>
      <c r="D782" s="4"/>
      <c r="E782" s="4"/>
      <c r="F782" s="4"/>
    </row>
    <row r="783" spans="1:6" ht="15.75" x14ac:dyDescent="0.3">
      <c r="A783" s="4"/>
      <c r="B783" s="4"/>
      <c r="C783" s="4"/>
      <c r="D783" s="4"/>
      <c r="E783" s="4"/>
      <c r="F783" s="4"/>
    </row>
    <row r="784" spans="1:6" ht="15.75" x14ac:dyDescent="0.3">
      <c r="A784" s="4"/>
      <c r="B784" s="4"/>
      <c r="C784" s="4"/>
      <c r="D784" s="4"/>
      <c r="E784" s="4"/>
      <c r="F784" s="4"/>
    </row>
    <row r="785" spans="1:6" ht="15.75" x14ac:dyDescent="0.3">
      <c r="A785" s="4"/>
      <c r="B785" s="4"/>
      <c r="C785" s="4"/>
      <c r="D785" s="4"/>
      <c r="E785" s="4"/>
      <c r="F785" s="4"/>
    </row>
    <row r="786" spans="1:6" ht="15.75" x14ac:dyDescent="0.3">
      <c r="A786" s="4"/>
      <c r="B786" s="4"/>
      <c r="C786" s="4"/>
      <c r="D786" s="4"/>
      <c r="E786" s="4"/>
      <c r="F786" s="4"/>
    </row>
    <row r="787" spans="1:6" ht="15.75" x14ac:dyDescent="0.3">
      <c r="A787" s="4"/>
      <c r="B787" s="4"/>
      <c r="C787" s="4"/>
      <c r="D787" s="4"/>
      <c r="E787" s="4"/>
      <c r="F787" s="4"/>
    </row>
    <row r="788" spans="1:6" ht="15.75" x14ac:dyDescent="0.3">
      <c r="A788" s="4"/>
      <c r="B788" s="4"/>
      <c r="C788" s="4"/>
      <c r="D788" s="4"/>
      <c r="E788" s="4"/>
      <c r="F788" s="4"/>
    </row>
    <row r="789" spans="1:6" ht="15.75" x14ac:dyDescent="0.3">
      <c r="A789" s="4"/>
      <c r="B789" s="4"/>
      <c r="C789" s="4"/>
      <c r="D789" s="4"/>
      <c r="E789" s="4"/>
      <c r="F789" s="4"/>
    </row>
    <row r="790" spans="1:6" ht="15.75" x14ac:dyDescent="0.3">
      <c r="A790" s="4"/>
      <c r="B790" s="4"/>
      <c r="C790" s="4"/>
      <c r="D790" s="4"/>
      <c r="E790" s="4"/>
      <c r="F790" s="4"/>
    </row>
    <row r="791" spans="1:6" ht="15.75" x14ac:dyDescent="0.3">
      <c r="A791" s="4"/>
      <c r="B791" s="4"/>
      <c r="C791" s="4"/>
      <c r="D791" s="4"/>
      <c r="E791" s="4"/>
      <c r="F791" s="4"/>
    </row>
    <row r="792" spans="1:6" ht="15.75" x14ac:dyDescent="0.3">
      <c r="A792" s="4"/>
      <c r="B792" s="4"/>
      <c r="C792" s="4"/>
      <c r="D792" s="4"/>
      <c r="E792" s="4"/>
      <c r="F792" s="4"/>
    </row>
    <row r="793" spans="1:6" ht="15.75" x14ac:dyDescent="0.3">
      <c r="A793" s="4"/>
      <c r="B793" s="4"/>
      <c r="C793" s="4"/>
      <c r="D793" s="4"/>
      <c r="E793" s="4"/>
      <c r="F793" s="4"/>
    </row>
    <row r="794" spans="1:6" ht="15.75" x14ac:dyDescent="0.3">
      <c r="A794" s="4"/>
      <c r="B794" s="4"/>
      <c r="C794" s="4"/>
      <c r="D794" s="4"/>
      <c r="E794" s="4"/>
      <c r="F794" s="4"/>
    </row>
    <row r="795" spans="1:6" ht="15.75" x14ac:dyDescent="0.3">
      <c r="A795" s="4"/>
      <c r="B795" s="4"/>
      <c r="C795" s="4"/>
      <c r="D795" s="4"/>
      <c r="E795" s="4"/>
      <c r="F795" s="4"/>
    </row>
    <row r="796" spans="1:6" ht="15.75" x14ac:dyDescent="0.3">
      <c r="A796" s="4"/>
      <c r="B796" s="4"/>
      <c r="C796" s="4"/>
      <c r="D796" s="4"/>
      <c r="E796" s="4"/>
      <c r="F796" s="4"/>
    </row>
    <row r="797" spans="1:6" ht="15.75" x14ac:dyDescent="0.3">
      <c r="A797" s="4"/>
      <c r="B797" s="4"/>
      <c r="C797" s="4"/>
      <c r="D797" s="4"/>
      <c r="E797" s="4"/>
      <c r="F797" s="4"/>
    </row>
    <row r="798" spans="1:6" ht="15.75" x14ac:dyDescent="0.3">
      <c r="A798" s="4"/>
      <c r="B798" s="4"/>
      <c r="C798" s="4"/>
      <c r="D798" s="4"/>
      <c r="E798" s="4"/>
      <c r="F798" s="4"/>
    </row>
    <row r="799" spans="1:6" ht="15.75" x14ac:dyDescent="0.3">
      <c r="A799" s="4"/>
      <c r="B799" s="4"/>
      <c r="C799" s="4"/>
      <c r="D799" s="4"/>
      <c r="E799" s="4"/>
      <c r="F799" s="4"/>
    </row>
    <row r="800" spans="1:6" ht="15.75" x14ac:dyDescent="0.3">
      <c r="A800" s="4"/>
      <c r="B800" s="4"/>
      <c r="C800" s="4"/>
      <c r="D800" s="4"/>
      <c r="E800" s="4"/>
      <c r="F800" s="4"/>
    </row>
    <row r="801" spans="1:6" ht="15.75" x14ac:dyDescent="0.3">
      <c r="A801" s="4"/>
      <c r="B801" s="4"/>
      <c r="C801" s="4"/>
      <c r="D801" s="4"/>
      <c r="E801" s="4"/>
      <c r="F801" s="4"/>
    </row>
    <row r="802" spans="1:6" ht="15.75" x14ac:dyDescent="0.3">
      <c r="A802" s="4"/>
      <c r="B802" s="4"/>
      <c r="C802" s="4"/>
      <c r="D802" s="4"/>
      <c r="E802" s="4"/>
      <c r="F802" s="4"/>
    </row>
    <row r="803" spans="1:6" ht="15.75" x14ac:dyDescent="0.3">
      <c r="A803" s="4"/>
      <c r="B803" s="4"/>
      <c r="C803" s="4"/>
      <c r="D803" s="4"/>
      <c r="E803" s="4"/>
      <c r="F803" s="4"/>
    </row>
    <row r="804" spans="1:6" ht="15.75" x14ac:dyDescent="0.3">
      <c r="A804" s="4"/>
      <c r="B804" s="4"/>
      <c r="C804" s="4"/>
      <c r="D804" s="4"/>
      <c r="E804" s="4"/>
      <c r="F804" s="4"/>
    </row>
    <row r="805" spans="1:6" ht="15.75" x14ac:dyDescent="0.3">
      <c r="A805" s="4"/>
      <c r="B805" s="4"/>
      <c r="C805" s="4"/>
      <c r="D805" s="4"/>
      <c r="E805" s="4"/>
      <c r="F805" s="4"/>
    </row>
    <row r="806" spans="1:6" ht="15.75" x14ac:dyDescent="0.3">
      <c r="A806" s="4"/>
      <c r="B806" s="4"/>
      <c r="C806" s="4"/>
      <c r="D806" s="4"/>
      <c r="E806" s="4"/>
      <c r="F806" s="4"/>
    </row>
    <row r="807" spans="1:6" ht="15.75" x14ac:dyDescent="0.3">
      <c r="A807" s="4"/>
      <c r="B807" s="4"/>
      <c r="C807" s="4"/>
      <c r="D807" s="4"/>
      <c r="E807" s="4"/>
      <c r="F807" s="4"/>
    </row>
    <row r="808" spans="1:6" ht="15.75" x14ac:dyDescent="0.3">
      <c r="A808" s="4"/>
      <c r="B808" s="4"/>
      <c r="C808" s="4"/>
      <c r="D808" s="4"/>
      <c r="E808" s="4"/>
      <c r="F808" s="4"/>
    </row>
    <row r="809" spans="1:6" ht="15.75" x14ac:dyDescent="0.3">
      <c r="A809" s="4"/>
      <c r="B809" s="4"/>
      <c r="C809" s="4"/>
      <c r="D809" s="4"/>
      <c r="E809" s="4"/>
      <c r="F809" s="4"/>
    </row>
    <row r="810" spans="1:6" ht="15.75" x14ac:dyDescent="0.3">
      <c r="A810" s="4"/>
      <c r="B810" s="4"/>
      <c r="C810" s="4"/>
      <c r="D810" s="4"/>
      <c r="E810" s="4"/>
      <c r="F810" s="4"/>
    </row>
    <row r="811" spans="1:6" ht="15.75" x14ac:dyDescent="0.3">
      <c r="A811" s="4"/>
      <c r="B811" s="4"/>
      <c r="C811" s="4"/>
      <c r="D811" s="4"/>
      <c r="E811" s="4"/>
      <c r="F811" s="4"/>
    </row>
    <row r="812" spans="1:6" ht="15.75" x14ac:dyDescent="0.3">
      <c r="A812" s="4"/>
      <c r="B812" s="4"/>
      <c r="C812" s="4"/>
      <c r="D812" s="4"/>
      <c r="E812" s="4"/>
      <c r="F812" s="4"/>
    </row>
    <row r="813" spans="1:6" ht="15.75" x14ac:dyDescent="0.3">
      <c r="A813" s="4"/>
      <c r="B813" s="4"/>
      <c r="C813" s="4"/>
      <c r="D813" s="4"/>
      <c r="E813" s="4"/>
      <c r="F813" s="4"/>
    </row>
    <row r="814" spans="1:6" ht="15.75" x14ac:dyDescent="0.3">
      <c r="A814" s="4"/>
      <c r="B814" s="4"/>
      <c r="C814" s="4"/>
      <c r="D814" s="4"/>
      <c r="E814" s="4"/>
      <c r="F814" s="4"/>
    </row>
    <row r="815" spans="1:6" ht="15.75" x14ac:dyDescent="0.3">
      <c r="A815" s="4"/>
      <c r="B815" s="4"/>
      <c r="C815" s="4"/>
      <c r="D815" s="4"/>
      <c r="E815" s="4"/>
      <c r="F815" s="4"/>
    </row>
    <row r="816" spans="1:6" ht="15.75" x14ac:dyDescent="0.3">
      <c r="A816" s="4"/>
      <c r="B816" s="4"/>
      <c r="C816" s="4"/>
      <c r="D816" s="4"/>
      <c r="E816" s="4"/>
      <c r="F816" s="4"/>
    </row>
    <row r="817" spans="1:6" ht="15.75" x14ac:dyDescent="0.3">
      <c r="A817" s="4"/>
      <c r="B817" s="4"/>
      <c r="C817" s="4"/>
      <c r="D817" s="4"/>
      <c r="E817" s="4"/>
      <c r="F817" s="4"/>
    </row>
    <row r="818" spans="1:6" ht="15.75" x14ac:dyDescent="0.3">
      <c r="A818" s="4"/>
      <c r="B818" s="4"/>
      <c r="C818" s="4"/>
      <c r="D818" s="4"/>
      <c r="E818" s="4"/>
      <c r="F818" s="4"/>
    </row>
    <row r="819" spans="1:6" ht="15.75" x14ac:dyDescent="0.3">
      <c r="A819" s="4"/>
      <c r="B819" s="4"/>
      <c r="C819" s="4"/>
      <c r="D819" s="4"/>
      <c r="E819" s="4"/>
      <c r="F819" s="4"/>
    </row>
    <row r="820" spans="1:6" ht="15.75" x14ac:dyDescent="0.3">
      <c r="A820" s="4"/>
      <c r="B820" s="4"/>
      <c r="C820" s="4"/>
      <c r="D820" s="4"/>
      <c r="E820" s="4"/>
      <c r="F820" s="4"/>
    </row>
    <row r="821" spans="1:6" ht="15.75" x14ac:dyDescent="0.3">
      <c r="A821" s="4"/>
      <c r="B821" s="4"/>
      <c r="C821" s="4"/>
      <c r="D821" s="4"/>
      <c r="E821" s="4"/>
      <c r="F821" s="4"/>
    </row>
    <row r="822" spans="1:6" ht="15.75" x14ac:dyDescent="0.3">
      <c r="A822" s="4"/>
      <c r="B822" s="4"/>
      <c r="C822" s="4"/>
      <c r="D822" s="4"/>
      <c r="E822" s="4"/>
      <c r="F822" s="4"/>
    </row>
    <row r="823" spans="1:6" ht="15.75" x14ac:dyDescent="0.3">
      <c r="A823" s="4"/>
      <c r="B823" s="4"/>
      <c r="C823" s="4"/>
      <c r="D823" s="4"/>
      <c r="E823" s="4"/>
      <c r="F823" s="4"/>
    </row>
    <row r="824" spans="1:6" ht="15.75" x14ac:dyDescent="0.3">
      <c r="A824" s="4"/>
      <c r="B824" s="4"/>
      <c r="C824" s="4"/>
      <c r="D824" s="4"/>
      <c r="E824" s="4"/>
      <c r="F824" s="4"/>
    </row>
    <row r="825" spans="1:6" ht="15.75" x14ac:dyDescent="0.3">
      <c r="A825" s="4"/>
      <c r="B825" s="4"/>
      <c r="C825" s="4"/>
      <c r="D825" s="4"/>
      <c r="E825" s="4"/>
      <c r="F825" s="4"/>
    </row>
    <row r="826" spans="1:6" ht="15.75" x14ac:dyDescent="0.3">
      <c r="A826" s="4"/>
      <c r="B826" s="4"/>
      <c r="C826" s="4"/>
      <c r="D826" s="4"/>
      <c r="E826" s="4"/>
      <c r="F826" s="4"/>
    </row>
    <row r="827" spans="1:6" ht="15.75" x14ac:dyDescent="0.3">
      <c r="A827" s="4"/>
      <c r="B827" s="4"/>
      <c r="C827" s="4"/>
      <c r="D827" s="4"/>
      <c r="E827" s="4"/>
      <c r="F827" s="4"/>
    </row>
    <row r="828" spans="1:6" ht="15.75" x14ac:dyDescent="0.3">
      <c r="A828" s="4"/>
      <c r="B828" s="4"/>
      <c r="C828" s="4"/>
      <c r="D828" s="4"/>
      <c r="E828" s="4"/>
      <c r="F828" s="4"/>
    </row>
    <row r="829" spans="1:6" ht="15.75" x14ac:dyDescent="0.3">
      <c r="A829" s="4"/>
      <c r="B829" s="4"/>
      <c r="C829" s="4"/>
      <c r="D829" s="4"/>
      <c r="E829" s="4"/>
      <c r="F829" s="4"/>
    </row>
    <row r="830" spans="1:6" ht="15.75" x14ac:dyDescent="0.3">
      <c r="A830" s="4"/>
      <c r="B830" s="4"/>
      <c r="C830" s="4"/>
      <c r="D830" s="4"/>
      <c r="E830" s="4"/>
      <c r="F830" s="4"/>
    </row>
    <row r="831" spans="1:6" ht="15.75" x14ac:dyDescent="0.3">
      <c r="A831" s="4"/>
      <c r="B831" s="4"/>
      <c r="C831" s="4"/>
      <c r="D831" s="4"/>
      <c r="E831" s="4"/>
      <c r="F831" s="4"/>
    </row>
    <row r="832" spans="1:6" ht="15.75" x14ac:dyDescent="0.3">
      <c r="A832" s="4"/>
      <c r="B832" s="4"/>
      <c r="C832" s="4"/>
      <c r="D832" s="4"/>
      <c r="E832" s="4"/>
      <c r="F832" s="4"/>
    </row>
    <row r="833" spans="1:6" ht="15.75" x14ac:dyDescent="0.3">
      <c r="A833" s="4"/>
      <c r="B833" s="4"/>
      <c r="C833" s="4"/>
      <c r="D833" s="4"/>
      <c r="E833" s="4"/>
      <c r="F833" s="4"/>
    </row>
    <row r="834" spans="1:6" ht="15.75" x14ac:dyDescent="0.3">
      <c r="A834" s="4"/>
      <c r="B834" s="4"/>
      <c r="C834" s="4"/>
      <c r="D834" s="4"/>
      <c r="E834" s="4"/>
      <c r="F834" s="4"/>
    </row>
    <row r="835" spans="1:6" ht="15.75" x14ac:dyDescent="0.3">
      <c r="A835" s="4"/>
      <c r="B835" s="4"/>
      <c r="C835" s="4"/>
      <c r="D835" s="4"/>
      <c r="E835" s="4"/>
      <c r="F835" s="4"/>
    </row>
    <row r="836" spans="1:6" ht="15.75" x14ac:dyDescent="0.3">
      <c r="A836" s="4"/>
      <c r="B836" s="4"/>
      <c r="C836" s="4"/>
      <c r="D836" s="4"/>
      <c r="E836" s="4"/>
      <c r="F836" s="4"/>
    </row>
    <row r="837" spans="1:6" ht="15.75" x14ac:dyDescent="0.3">
      <c r="A837" s="4"/>
      <c r="B837" s="4"/>
      <c r="C837" s="4"/>
      <c r="D837" s="4"/>
      <c r="E837" s="4"/>
      <c r="F837" s="4"/>
    </row>
    <row r="838" spans="1:6" ht="15.75" x14ac:dyDescent="0.3">
      <c r="A838" s="4"/>
      <c r="B838" s="4"/>
      <c r="C838" s="4"/>
      <c r="D838" s="4"/>
      <c r="E838" s="4"/>
      <c r="F838" s="4"/>
    </row>
    <row r="839" spans="1:6" ht="15.75" x14ac:dyDescent="0.3">
      <c r="A839" s="4"/>
      <c r="B839" s="4"/>
      <c r="C839" s="4"/>
      <c r="D839" s="4"/>
      <c r="E839" s="4"/>
      <c r="F839" s="4"/>
    </row>
    <row r="840" spans="1:6" ht="15.75" x14ac:dyDescent="0.3">
      <c r="A840" s="4"/>
      <c r="B840" s="4"/>
      <c r="C840" s="4"/>
      <c r="D840" s="4"/>
      <c r="E840" s="4"/>
      <c r="F840" s="4"/>
    </row>
    <row r="841" spans="1:6" ht="15.75" x14ac:dyDescent="0.3">
      <c r="A841" s="4"/>
      <c r="B841" s="4"/>
      <c r="C841" s="4"/>
      <c r="D841" s="4"/>
      <c r="E841" s="4"/>
      <c r="F841" s="4"/>
    </row>
    <row r="842" spans="1:6" ht="15.75" x14ac:dyDescent="0.3">
      <c r="A842" s="4"/>
      <c r="B842" s="4"/>
      <c r="C842" s="4"/>
      <c r="D842" s="4"/>
      <c r="E842" s="4"/>
      <c r="F842" s="4"/>
    </row>
    <row r="843" spans="1:6" ht="15.75" x14ac:dyDescent="0.3">
      <c r="A843" s="4"/>
      <c r="B843" s="4"/>
      <c r="C843" s="4"/>
      <c r="D843" s="4"/>
      <c r="E843" s="4"/>
      <c r="F843" s="4"/>
    </row>
    <row r="844" spans="1:6" ht="15.75" x14ac:dyDescent="0.3">
      <c r="A844" s="4"/>
      <c r="B844" s="4"/>
      <c r="C844" s="4"/>
      <c r="D844" s="4"/>
      <c r="E844" s="4"/>
      <c r="F844" s="4"/>
    </row>
    <row r="845" spans="1:6" ht="15.75" x14ac:dyDescent="0.3">
      <c r="A845" s="4"/>
      <c r="B845" s="4"/>
      <c r="C845" s="4"/>
      <c r="D845" s="4"/>
      <c r="E845" s="4"/>
      <c r="F845" s="4"/>
    </row>
    <row r="846" spans="1:6" ht="15.75" x14ac:dyDescent="0.3">
      <c r="A846" s="4"/>
      <c r="B846" s="4"/>
      <c r="C846" s="4"/>
      <c r="D846" s="4"/>
      <c r="E846" s="4"/>
      <c r="F846" s="4"/>
    </row>
    <row r="847" spans="1:6" ht="15.75" x14ac:dyDescent="0.3">
      <c r="A847" s="4"/>
      <c r="B847" s="4"/>
      <c r="C847" s="4"/>
      <c r="D847" s="4"/>
      <c r="E847" s="4"/>
      <c r="F847" s="4"/>
    </row>
    <row r="848" spans="1:6" ht="15.75" x14ac:dyDescent="0.3">
      <c r="A848" s="4"/>
      <c r="B848" s="4"/>
      <c r="C848" s="4"/>
      <c r="D848" s="4"/>
      <c r="E848" s="4"/>
      <c r="F848" s="4"/>
    </row>
    <row r="849" spans="1:6" ht="15.75" x14ac:dyDescent="0.3">
      <c r="A849" s="4"/>
      <c r="B849" s="4"/>
      <c r="C849" s="4"/>
      <c r="D849" s="4"/>
      <c r="E849" s="4"/>
      <c r="F849" s="4"/>
    </row>
    <row r="850" spans="1:6" ht="15.75" x14ac:dyDescent="0.3">
      <c r="A850" s="4"/>
      <c r="B850" s="4"/>
      <c r="C850" s="4"/>
      <c r="D850" s="4"/>
      <c r="E850" s="4"/>
      <c r="F850" s="4"/>
    </row>
    <row r="851" spans="1:6" ht="15.75" x14ac:dyDescent="0.3">
      <c r="A851" s="4"/>
      <c r="B851" s="4"/>
      <c r="C851" s="4"/>
      <c r="D851" s="4"/>
      <c r="E851" s="4"/>
      <c r="F851" s="4"/>
    </row>
    <row r="852" spans="1:6" ht="15.75" x14ac:dyDescent="0.3">
      <c r="A852" s="4"/>
      <c r="B852" s="4"/>
      <c r="C852" s="4"/>
      <c r="D852" s="4"/>
      <c r="E852" s="4"/>
      <c r="F852" s="4"/>
    </row>
    <row r="853" spans="1:6" ht="15.75" x14ac:dyDescent="0.3">
      <c r="A853" s="4"/>
      <c r="B853" s="4"/>
      <c r="C853" s="4"/>
      <c r="D853" s="4"/>
      <c r="E853" s="4"/>
      <c r="F853" s="4"/>
    </row>
    <row r="854" spans="1:6" ht="15.75" x14ac:dyDescent="0.3">
      <c r="A854" s="4"/>
      <c r="B854" s="4"/>
      <c r="C854" s="4"/>
      <c r="D854" s="4"/>
      <c r="E854" s="4"/>
      <c r="F854" s="4"/>
    </row>
    <row r="855" spans="1:6" ht="15.75" x14ac:dyDescent="0.3">
      <c r="A855" s="4"/>
      <c r="B855" s="4"/>
      <c r="C855" s="4"/>
      <c r="D855" s="4"/>
      <c r="E855" s="4"/>
      <c r="F855" s="4"/>
    </row>
    <row r="856" spans="1:6" ht="15.75" x14ac:dyDescent="0.3">
      <c r="A856" s="4"/>
      <c r="B856" s="4"/>
      <c r="C856" s="4"/>
      <c r="D856" s="4"/>
      <c r="E856" s="4"/>
      <c r="F856" s="4"/>
    </row>
    <row r="857" spans="1:6" ht="15.75" x14ac:dyDescent="0.3">
      <c r="A857" s="4"/>
      <c r="B857" s="4"/>
      <c r="C857" s="4"/>
      <c r="D857" s="4"/>
      <c r="E857" s="4"/>
      <c r="F857" s="4"/>
    </row>
    <row r="858" spans="1:6" ht="15.75" x14ac:dyDescent="0.3">
      <c r="A858" s="4"/>
      <c r="B858" s="4"/>
      <c r="C858" s="4"/>
      <c r="D858" s="4"/>
      <c r="E858" s="4"/>
      <c r="F858" s="4"/>
    </row>
    <row r="859" spans="1:6" ht="15.75" x14ac:dyDescent="0.3">
      <c r="A859" s="4"/>
      <c r="B859" s="4"/>
      <c r="C859" s="4"/>
      <c r="D859" s="4"/>
      <c r="E859" s="4"/>
      <c r="F859" s="4"/>
    </row>
    <row r="860" spans="1:6" ht="15.75" x14ac:dyDescent="0.3">
      <c r="A860" s="4"/>
      <c r="B860" s="4"/>
      <c r="C860" s="4"/>
      <c r="D860" s="4"/>
      <c r="E860" s="4"/>
      <c r="F860" s="4"/>
    </row>
    <row r="861" spans="1:6" ht="15.75" x14ac:dyDescent="0.3">
      <c r="A861" s="4"/>
      <c r="B861" s="4"/>
      <c r="C861" s="4"/>
      <c r="D861" s="4"/>
      <c r="E861" s="4"/>
      <c r="F861" s="4"/>
    </row>
    <row r="862" spans="1:6" ht="15.75" x14ac:dyDescent="0.3">
      <c r="A862" s="4"/>
      <c r="B862" s="4"/>
      <c r="C862" s="4"/>
      <c r="D862" s="4"/>
      <c r="E862" s="4"/>
      <c r="F862" s="4"/>
    </row>
    <row r="863" spans="1:6" ht="15.75" x14ac:dyDescent="0.3">
      <c r="A863" s="4"/>
      <c r="B863" s="4"/>
      <c r="C863" s="4"/>
      <c r="D863" s="4"/>
      <c r="E863" s="4"/>
      <c r="F863" s="4"/>
    </row>
    <row r="864" spans="1:6" ht="15.75" x14ac:dyDescent="0.3">
      <c r="A864" s="4"/>
      <c r="B864" s="4"/>
      <c r="C864" s="4"/>
      <c r="D864" s="4"/>
      <c r="E864" s="4"/>
      <c r="F864" s="4"/>
    </row>
    <row r="865" spans="1:6" ht="15.75" x14ac:dyDescent="0.3">
      <c r="A865" s="4"/>
      <c r="B865" s="4"/>
      <c r="C865" s="4"/>
      <c r="D865" s="4"/>
      <c r="E865" s="4"/>
      <c r="F865" s="4"/>
    </row>
    <row r="866" spans="1:6" ht="15.75" x14ac:dyDescent="0.3">
      <c r="A866" s="4"/>
      <c r="B866" s="4"/>
      <c r="C866" s="4"/>
      <c r="D866" s="4"/>
      <c r="E866" s="4"/>
      <c r="F866" s="4"/>
    </row>
    <row r="867" spans="1:6" ht="15.75" x14ac:dyDescent="0.3">
      <c r="A867" s="4"/>
      <c r="B867" s="4"/>
      <c r="C867" s="4"/>
      <c r="D867" s="4"/>
      <c r="E867" s="4"/>
      <c r="F867" s="4"/>
    </row>
    <row r="868" spans="1:6" ht="15.75" x14ac:dyDescent="0.3">
      <c r="A868" s="4"/>
      <c r="B868" s="4"/>
      <c r="C868" s="4"/>
      <c r="D868" s="4"/>
      <c r="E868" s="4"/>
      <c r="F868" s="4"/>
    </row>
    <row r="869" spans="1:6" ht="15.75" x14ac:dyDescent="0.3">
      <c r="A869" s="4"/>
      <c r="B869" s="4"/>
      <c r="C869" s="4"/>
      <c r="D869" s="4"/>
      <c r="E869" s="4"/>
      <c r="F869" s="4"/>
    </row>
    <row r="870" spans="1:6" ht="15.75" x14ac:dyDescent="0.3">
      <c r="A870" s="4"/>
      <c r="B870" s="4"/>
      <c r="C870" s="4"/>
      <c r="D870" s="4"/>
      <c r="E870" s="4"/>
      <c r="F870" s="4"/>
    </row>
    <row r="871" spans="1:6" ht="15.75" x14ac:dyDescent="0.3">
      <c r="A871" s="4"/>
      <c r="B871" s="4"/>
      <c r="C871" s="4"/>
      <c r="D871" s="4"/>
      <c r="E871" s="4"/>
      <c r="F871" s="4"/>
    </row>
    <row r="872" spans="1:6" ht="15.75" x14ac:dyDescent="0.3">
      <c r="A872" s="4"/>
      <c r="B872" s="4"/>
      <c r="C872" s="4"/>
      <c r="D872" s="4"/>
      <c r="E872" s="4"/>
      <c r="F872" s="4"/>
    </row>
    <row r="873" spans="1:6" ht="15.75" x14ac:dyDescent="0.3">
      <c r="A873" s="4"/>
      <c r="B873" s="4"/>
      <c r="C873" s="4"/>
      <c r="D873" s="4"/>
      <c r="E873" s="4"/>
      <c r="F873" s="4"/>
    </row>
    <row r="874" spans="1:6" ht="15.75" x14ac:dyDescent="0.3">
      <c r="A874" s="4"/>
      <c r="B874" s="4"/>
      <c r="C874" s="4"/>
      <c r="D874" s="4"/>
      <c r="E874" s="4"/>
      <c r="F874" s="4"/>
    </row>
    <row r="875" spans="1:6" ht="15.75" x14ac:dyDescent="0.3">
      <c r="A875" s="4"/>
      <c r="B875" s="4"/>
      <c r="C875" s="4"/>
      <c r="D875" s="4"/>
      <c r="E875" s="4"/>
      <c r="F875" s="4"/>
    </row>
    <row r="876" spans="1:6" ht="15.75" x14ac:dyDescent="0.3">
      <c r="A876" s="4"/>
      <c r="B876" s="4"/>
      <c r="C876" s="4"/>
      <c r="D876" s="4"/>
      <c r="E876" s="4"/>
      <c r="F876" s="4"/>
    </row>
    <row r="877" spans="1:6" ht="15.75" x14ac:dyDescent="0.3">
      <c r="A877" s="4"/>
      <c r="B877" s="4"/>
      <c r="C877" s="4"/>
      <c r="D877" s="4"/>
      <c r="E877" s="4"/>
      <c r="F877" s="4"/>
    </row>
    <row r="878" spans="1:6" ht="15.75" x14ac:dyDescent="0.3">
      <c r="A878" s="4"/>
      <c r="B878" s="4"/>
      <c r="C878" s="4"/>
      <c r="D878" s="4"/>
      <c r="E878" s="4"/>
      <c r="F878" s="4"/>
    </row>
    <row r="879" spans="1:6" ht="15.75" x14ac:dyDescent="0.3">
      <c r="A879" s="4"/>
      <c r="B879" s="4"/>
      <c r="C879" s="4"/>
      <c r="D879" s="4"/>
      <c r="E879" s="4"/>
      <c r="F879" s="4"/>
    </row>
    <row r="880" spans="1:6" ht="15.75" x14ac:dyDescent="0.3">
      <c r="A880" s="4"/>
      <c r="B880" s="4"/>
      <c r="C880" s="4"/>
      <c r="D880" s="4"/>
      <c r="E880" s="4"/>
      <c r="F880" s="4"/>
    </row>
    <row r="881" spans="1:6" ht="15.75" x14ac:dyDescent="0.3">
      <c r="A881" s="4"/>
      <c r="B881" s="4"/>
      <c r="C881" s="4"/>
      <c r="D881" s="4"/>
      <c r="E881" s="4"/>
      <c r="F881" s="4"/>
    </row>
    <row r="882" spans="1:6" ht="15.75" x14ac:dyDescent="0.3">
      <c r="A882" s="4"/>
      <c r="B882" s="4"/>
      <c r="C882" s="4"/>
      <c r="D882" s="4"/>
      <c r="E882" s="4"/>
      <c r="F882" s="4"/>
    </row>
    <row r="883" spans="1:6" ht="15.75" x14ac:dyDescent="0.3">
      <c r="A883" s="4"/>
      <c r="B883" s="4"/>
      <c r="C883" s="4"/>
      <c r="D883" s="4"/>
      <c r="E883" s="4"/>
      <c r="F883" s="4"/>
    </row>
    <row r="884" spans="1:6" ht="15.75" x14ac:dyDescent="0.3">
      <c r="A884" s="4"/>
      <c r="B884" s="4"/>
      <c r="C884" s="4"/>
      <c r="D884" s="4"/>
      <c r="E884" s="4"/>
      <c r="F884" s="4"/>
    </row>
    <row r="885" spans="1:6" ht="15.75" x14ac:dyDescent="0.3">
      <c r="A885" s="4"/>
      <c r="B885" s="4"/>
      <c r="C885" s="4"/>
      <c r="D885" s="4"/>
      <c r="E885" s="4"/>
      <c r="F885" s="4"/>
    </row>
    <row r="886" spans="1:6" ht="15.75" x14ac:dyDescent="0.3">
      <c r="A886" s="4"/>
      <c r="B886" s="4"/>
      <c r="C886" s="4"/>
      <c r="D886" s="4"/>
      <c r="E886" s="4"/>
      <c r="F886" s="4"/>
    </row>
    <row r="887" spans="1:6" ht="15.75" x14ac:dyDescent="0.3">
      <c r="A887" s="4"/>
      <c r="B887" s="4"/>
      <c r="C887" s="4"/>
      <c r="D887" s="4"/>
      <c r="E887" s="4"/>
      <c r="F887" s="4"/>
    </row>
    <row r="888" spans="1:6" ht="15.75" x14ac:dyDescent="0.3">
      <c r="A888" s="4"/>
      <c r="B888" s="4"/>
      <c r="C888" s="4"/>
      <c r="D888" s="4"/>
      <c r="E888" s="4"/>
      <c r="F888" s="4"/>
    </row>
    <row r="889" spans="1:6" ht="15.75" x14ac:dyDescent="0.3">
      <c r="A889" s="4"/>
      <c r="B889" s="4"/>
      <c r="C889" s="4"/>
      <c r="D889" s="4"/>
      <c r="E889" s="4"/>
      <c r="F889" s="4"/>
    </row>
    <row r="890" spans="1:6" ht="15.75" x14ac:dyDescent="0.3">
      <c r="A890" s="4"/>
      <c r="B890" s="4"/>
      <c r="C890" s="4"/>
      <c r="D890" s="4"/>
      <c r="E890" s="4"/>
      <c r="F890" s="4"/>
    </row>
    <row r="891" spans="1:6" ht="15.75" x14ac:dyDescent="0.3">
      <c r="A891" s="4"/>
      <c r="B891" s="4"/>
      <c r="C891" s="4"/>
      <c r="D891" s="4"/>
      <c r="E891" s="4"/>
      <c r="F891" s="4"/>
    </row>
    <row r="892" spans="1:6" ht="15.75" x14ac:dyDescent="0.3">
      <c r="A892" s="4"/>
      <c r="B892" s="4"/>
      <c r="C892" s="4"/>
      <c r="D892" s="4"/>
      <c r="E892" s="4"/>
      <c r="F892" s="4"/>
    </row>
    <row r="893" spans="1:6" ht="15.75" x14ac:dyDescent="0.3">
      <c r="A893" s="4"/>
      <c r="B893" s="4"/>
      <c r="C893" s="4"/>
      <c r="D893" s="4"/>
      <c r="E893" s="4"/>
      <c r="F893" s="4"/>
    </row>
    <row r="894" spans="1:6" ht="15.75" x14ac:dyDescent="0.3">
      <c r="A894" s="4"/>
      <c r="B894" s="4"/>
      <c r="C894" s="4"/>
      <c r="D894" s="4"/>
      <c r="E894" s="4"/>
      <c r="F894" s="4"/>
    </row>
    <row r="895" spans="1:6" ht="15.75" x14ac:dyDescent="0.3">
      <c r="A895" s="4"/>
      <c r="B895" s="4"/>
      <c r="C895" s="4"/>
      <c r="D895" s="4"/>
      <c r="E895" s="4"/>
      <c r="F895" s="4"/>
    </row>
    <row r="896" spans="1:6" ht="15.75" x14ac:dyDescent="0.3">
      <c r="A896" s="4"/>
      <c r="B896" s="4"/>
      <c r="C896" s="4"/>
      <c r="D896" s="4"/>
      <c r="E896" s="4"/>
      <c r="F896" s="4"/>
    </row>
    <row r="897" spans="1:6" ht="15.75" x14ac:dyDescent="0.3">
      <c r="A897" s="4"/>
      <c r="B897" s="4"/>
      <c r="C897" s="4"/>
      <c r="D897" s="4"/>
      <c r="E897" s="4"/>
      <c r="F897" s="4"/>
    </row>
    <row r="898" spans="1:6" ht="15.75" x14ac:dyDescent="0.3">
      <c r="A898" s="4"/>
      <c r="B898" s="4"/>
      <c r="C898" s="4"/>
      <c r="D898" s="4"/>
      <c r="E898" s="4"/>
      <c r="F898" s="4"/>
    </row>
    <row r="899" spans="1:6" ht="15.75" x14ac:dyDescent="0.3">
      <c r="A899" s="4"/>
      <c r="B899" s="4"/>
      <c r="C899" s="4"/>
      <c r="D899" s="4"/>
      <c r="E899" s="4"/>
      <c r="F899" s="4"/>
    </row>
    <row r="900" spans="1:6" ht="15.75" x14ac:dyDescent="0.3">
      <c r="A900" s="4"/>
      <c r="B900" s="4"/>
      <c r="C900" s="4"/>
      <c r="D900" s="4"/>
      <c r="E900" s="4"/>
      <c r="F900" s="4"/>
    </row>
    <row r="901" spans="1:6" ht="15.75" x14ac:dyDescent="0.3">
      <c r="A901" s="4"/>
      <c r="B901" s="4"/>
      <c r="C901" s="4"/>
      <c r="D901" s="4"/>
      <c r="E901" s="4"/>
      <c r="F901" s="4"/>
    </row>
    <row r="902" spans="1:6" ht="15.75" x14ac:dyDescent="0.3">
      <c r="A902" s="4"/>
      <c r="B902" s="4"/>
      <c r="C902" s="4"/>
      <c r="D902" s="4"/>
      <c r="E902" s="4"/>
      <c r="F902" s="4"/>
    </row>
    <row r="903" spans="1:6" ht="15.75" x14ac:dyDescent="0.3">
      <c r="A903" s="4"/>
      <c r="B903" s="4"/>
      <c r="C903" s="4"/>
      <c r="D903" s="4"/>
      <c r="E903" s="4"/>
      <c r="F903" s="4"/>
    </row>
    <row r="904" spans="1:6" ht="15.75" x14ac:dyDescent="0.3">
      <c r="A904" s="4"/>
      <c r="B904" s="4"/>
      <c r="C904" s="4"/>
      <c r="D904" s="4"/>
      <c r="E904" s="4"/>
      <c r="F904" s="4"/>
    </row>
    <row r="905" spans="1:6" ht="15.75" x14ac:dyDescent="0.3">
      <c r="A905" s="4"/>
      <c r="B905" s="4"/>
      <c r="C905" s="4"/>
      <c r="D905" s="4"/>
      <c r="E905" s="4"/>
      <c r="F905" s="4"/>
    </row>
    <row r="906" spans="1:6" ht="15.75" x14ac:dyDescent="0.3">
      <c r="A906" s="4"/>
      <c r="B906" s="4"/>
      <c r="C906" s="4"/>
      <c r="D906" s="4"/>
      <c r="E906" s="4"/>
      <c r="F906" s="4"/>
    </row>
    <row r="907" spans="1:6" ht="15.75" x14ac:dyDescent="0.3">
      <c r="A907" s="4"/>
      <c r="B907" s="4"/>
      <c r="C907" s="4"/>
      <c r="D907" s="4"/>
      <c r="E907" s="4"/>
      <c r="F907" s="4"/>
    </row>
    <row r="908" spans="1:6" ht="15.75" x14ac:dyDescent="0.3">
      <c r="A908" s="4"/>
      <c r="B908" s="4"/>
      <c r="C908" s="4"/>
      <c r="D908" s="4"/>
      <c r="E908" s="4"/>
      <c r="F908" s="4"/>
    </row>
    <row r="909" spans="1:6" ht="15.75" x14ac:dyDescent="0.3">
      <c r="A909" s="4"/>
      <c r="B909" s="4"/>
      <c r="C909" s="4"/>
      <c r="D909" s="4"/>
      <c r="E909" s="4"/>
      <c r="F909" s="4"/>
    </row>
    <row r="910" spans="1:6" ht="15.75" x14ac:dyDescent="0.3">
      <c r="A910" s="4"/>
      <c r="B910" s="4"/>
      <c r="C910" s="4"/>
      <c r="D910" s="4"/>
      <c r="E910" s="4"/>
      <c r="F910" s="4"/>
    </row>
    <row r="911" spans="1:6" ht="15.75" x14ac:dyDescent="0.3">
      <c r="A911" s="4"/>
      <c r="B911" s="4"/>
      <c r="C911" s="4"/>
      <c r="D911" s="4"/>
      <c r="E911" s="4"/>
      <c r="F911" s="4"/>
    </row>
    <row r="912" spans="1:6" ht="15.75" x14ac:dyDescent="0.3">
      <c r="A912" s="4"/>
      <c r="B912" s="4"/>
      <c r="C912" s="4"/>
      <c r="D912" s="4"/>
      <c r="E912" s="4"/>
      <c r="F912" s="4"/>
    </row>
    <row r="913" spans="1:6" ht="15.75" x14ac:dyDescent="0.3">
      <c r="A913" s="4"/>
      <c r="B913" s="4"/>
      <c r="C913" s="4"/>
      <c r="D913" s="4"/>
      <c r="E913" s="4"/>
      <c r="F913" s="4"/>
    </row>
    <row r="914" spans="1:6" ht="15.75" x14ac:dyDescent="0.3">
      <c r="A914" s="4"/>
      <c r="B914" s="4"/>
      <c r="C914" s="4"/>
      <c r="D914" s="4"/>
      <c r="E914" s="4"/>
      <c r="F914" s="4"/>
    </row>
    <row r="915" spans="1:6" ht="15.75" x14ac:dyDescent="0.3">
      <c r="A915" s="4"/>
      <c r="B915" s="4"/>
      <c r="C915" s="4"/>
      <c r="D915" s="4"/>
      <c r="E915" s="4"/>
      <c r="F915" s="4"/>
    </row>
    <row r="916" spans="1:6" ht="15.75" x14ac:dyDescent="0.3">
      <c r="A916" s="4"/>
      <c r="B916" s="4"/>
      <c r="C916" s="4"/>
      <c r="D916" s="4"/>
      <c r="E916" s="4"/>
      <c r="F916" s="4"/>
    </row>
    <row r="917" spans="1:6" ht="15.75" x14ac:dyDescent="0.3">
      <c r="A917" s="4"/>
      <c r="B917" s="4"/>
      <c r="C917" s="4"/>
      <c r="D917" s="4"/>
      <c r="E917" s="4"/>
      <c r="F917" s="4"/>
    </row>
    <row r="918" spans="1:6" ht="15.75" x14ac:dyDescent="0.3">
      <c r="A918" s="4"/>
      <c r="B918" s="4"/>
      <c r="C918" s="4"/>
      <c r="D918" s="4"/>
      <c r="E918" s="4"/>
      <c r="F918" s="4"/>
    </row>
    <row r="919" spans="1:6" ht="15.75" x14ac:dyDescent="0.3">
      <c r="A919" s="4"/>
      <c r="B919" s="4"/>
      <c r="C919" s="4"/>
      <c r="D919" s="4"/>
      <c r="E919" s="4"/>
      <c r="F919" s="4"/>
    </row>
    <row r="920" spans="1:6" ht="15.75" x14ac:dyDescent="0.3">
      <c r="A920" s="4"/>
      <c r="B920" s="4"/>
      <c r="C920" s="4"/>
      <c r="D920" s="4"/>
      <c r="E920" s="4"/>
      <c r="F920" s="4"/>
    </row>
    <row r="921" spans="1:6" ht="15.75" x14ac:dyDescent="0.3">
      <c r="A921" s="4"/>
      <c r="B921" s="4"/>
      <c r="C921" s="4"/>
      <c r="D921" s="4"/>
      <c r="E921" s="4"/>
      <c r="F921" s="4"/>
    </row>
    <row r="922" spans="1:6" ht="15.75" x14ac:dyDescent="0.3">
      <c r="A922" s="4"/>
      <c r="B922" s="4"/>
      <c r="C922" s="4"/>
      <c r="D922" s="4"/>
      <c r="E922" s="4"/>
      <c r="F922" s="4"/>
    </row>
    <row r="923" spans="1:6" ht="15.75" x14ac:dyDescent="0.3">
      <c r="A923" s="4"/>
      <c r="B923" s="4"/>
      <c r="C923" s="4"/>
      <c r="D923" s="4"/>
      <c r="E923" s="4"/>
      <c r="F923" s="4"/>
    </row>
    <row r="924" spans="1:6" ht="15.75" x14ac:dyDescent="0.3">
      <c r="A924" s="4"/>
      <c r="B924" s="4"/>
      <c r="C924" s="4"/>
      <c r="D924" s="4"/>
      <c r="E924" s="4"/>
      <c r="F924" s="4"/>
    </row>
    <row r="925" spans="1:6" ht="15.75" x14ac:dyDescent="0.3">
      <c r="A925" s="4"/>
      <c r="B925" s="4"/>
      <c r="C925" s="4"/>
      <c r="D925" s="4"/>
      <c r="E925" s="4"/>
      <c r="F925" s="4"/>
    </row>
    <row r="926" spans="1:6" ht="15.75" x14ac:dyDescent="0.3">
      <c r="A926" s="4"/>
      <c r="B926" s="4"/>
      <c r="C926" s="4"/>
      <c r="D926" s="4"/>
      <c r="E926" s="4"/>
      <c r="F926" s="4"/>
    </row>
    <row r="927" spans="1:6" ht="15.75" x14ac:dyDescent="0.3">
      <c r="A927" s="4"/>
      <c r="B927" s="4"/>
      <c r="C927" s="4"/>
      <c r="D927" s="4"/>
      <c r="E927" s="4"/>
      <c r="F927" s="4"/>
    </row>
    <row r="928" spans="1:6" ht="15.75" x14ac:dyDescent="0.3">
      <c r="A928" s="4"/>
      <c r="B928" s="4"/>
      <c r="C928" s="4"/>
      <c r="D928" s="4"/>
      <c r="E928" s="4"/>
      <c r="F928" s="4"/>
    </row>
    <row r="929" spans="1:6" ht="15.75" x14ac:dyDescent="0.3">
      <c r="A929" s="4"/>
      <c r="B929" s="4"/>
      <c r="C929" s="4"/>
      <c r="D929" s="4"/>
      <c r="E929" s="4"/>
      <c r="F929" s="4"/>
    </row>
    <row r="930" spans="1:6" ht="15.75" x14ac:dyDescent="0.3">
      <c r="A930" s="4"/>
      <c r="B930" s="4"/>
      <c r="C930" s="4"/>
      <c r="D930" s="4"/>
      <c r="E930" s="4"/>
      <c r="F930" s="4"/>
    </row>
    <row r="931" spans="1:6" ht="15.75" x14ac:dyDescent="0.3">
      <c r="A931" s="4"/>
      <c r="B931" s="4"/>
      <c r="C931" s="4"/>
      <c r="D931" s="4"/>
      <c r="E931" s="4"/>
      <c r="F931" s="4"/>
    </row>
    <row r="932" spans="1:6" ht="15.75" x14ac:dyDescent="0.3">
      <c r="A932" s="4"/>
      <c r="B932" s="4"/>
      <c r="C932" s="4"/>
      <c r="D932" s="4"/>
      <c r="E932" s="4"/>
      <c r="F932" s="4"/>
    </row>
    <row r="933" spans="1:6" ht="15.75" x14ac:dyDescent="0.3">
      <c r="A933" s="4"/>
      <c r="B933" s="4"/>
      <c r="C933" s="4"/>
      <c r="D933" s="4"/>
      <c r="E933" s="4"/>
      <c r="F933" s="4"/>
    </row>
    <row r="934" spans="1:6" ht="15.75" x14ac:dyDescent="0.3">
      <c r="A934" s="4"/>
      <c r="B934" s="4"/>
      <c r="C934" s="4"/>
      <c r="D934" s="4"/>
      <c r="E934" s="4"/>
      <c r="F934" s="4"/>
    </row>
    <row r="935" spans="1:6" ht="15.75" x14ac:dyDescent="0.3">
      <c r="A935" s="4"/>
      <c r="B935" s="4"/>
      <c r="C935" s="4"/>
      <c r="D935" s="4"/>
      <c r="E935" s="4"/>
      <c r="F935" s="4"/>
    </row>
    <row r="936" spans="1:6" ht="15.75" x14ac:dyDescent="0.3">
      <c r="A936" s="4"/>
      <c r="B936" s="4"/>
      <c r="C936" s="4"/>
      <c r="D936" s="4"/>
      <c r="E936" s="4"/>
      <c r="F936" s="4"/>
    </row>
    <row r="937" spans="1:6" ht="15.75" x14ac:dyDescent="0.3">
      <c r="A937" s="4"/>
      <c r="B937" s="4"/>
      <c r="C937" s="4"/>
      <c r="D937" s="4"/>
      <c r="E937" s="4"/>
      <c r="F937" s="4"/>
    </row>
    <row r="938" spans="1:6" ht="15.75" x14ac:dyDescent="0.3">
      <c r="A938" s="4"/>
      <c r="B938" s="4"/>
      <c r="C938" s="4"/>
      <c r="D938" s="4"/>
      <c r="E938" s="4"/>
      <c r="F938" s="4"/>
    </row>
    <row r="939" spans="1:6" ht="15.75" x14ac:dyDescent="0.3">
      <c r="A939" s="4"/>
      <c r="B939" s="4"/>
      <c r="C939" s="4"/>
      <c r="D939" s="4"/>
      <c r="E939" s="4"/>
      <c r="F939" s="4"/>
    </row>
    <row r="940" spans="1:6" ht="15.75" x14ac:dyDescent="0.3">
      <c r="A940" s="4"/>
      <c r="B940" s="4"/>
      <c r="C940" s="4"/>
      <c r="D940" s="4"/>
      <c r="E940" s="4"/>
      <c r="F940" s="4"/>
    </row>
    <row r="941" spans="1:6" ht="15.75" x14ac:dyDescent="0.3">
      <c r="A941" s="4"/>
      <c r="B941" s="4"/>
      <c r="C941" s="4"/>
      <c r="D941" s="4"/>
      <c r="E941" s="4"/>
      <c r="F941" s="4"/>
    </row>
    <row r="942" spans="1:6" ht="15.75" x14ac:dyDescent="0.3">
      <c r="A942" s="4"/>
      <c r="B942" s="4"/>
      <c r="C942" s="4"/>
      <c r="D942" s="4"/>
      <c r="E942" s="4"/>
      <c r="F942" s="4"/>
    </row>
    <row r="943" spans="1:6" ht="15.75" x14ac:dyDescent="0.3">
      <c r="A943" s="4"/>
      <c r="B943" s="4"/>
      <c r="C943" s="4"/>
      <c r="D943" s="4"/>
      <c r="E943" s="4"/>
      <c r="F943" s="4"/>
    </row>
    <row r="944" spans="1:6" ht="15.75" x14ac:dyDescent="0.3">
      <c r="A944" s="4"/>
      <c r="B944" s="4"/>
      <c r="C944" s="4"/>
      <c r="D944" s="4"/>
      <c r="E944" s="4"/>
      <c r="F944" s="4"/>
    </row>
    <row r="945" spans="1:6" ht="15.75" x14ac:dyDescent="0.3">
      <c r="A945" s="4"/>
      <c r="B945" s="4"/>
      <c r="C945" s="4"/>
      <c r="D945" s="4"/>
      <c r="E945" s="4"/>
      <c r="F945" s="4"/>
    </row>
    <row r="946" spans="1:6" ht="15.75" x14ac:dyDescent="0.3">
      <c r="A946" s="4"/>
      <c r="B946" s="4"/>
      <c r="C946" s="4"/>
      <c r="D946" s="4"/>
      <c r="E946" s="4"/>
      <c r="F946" s="4"/>
    </row>
    <row r="947" spans="1:6" ht="15.75" x14ac:dyDescent="0.3">
      <c r="A947" s="4"/>
      <c r="B947" s="4"/>
      <c r="C947" s="4"/>
      <c r="D947" s="4"/>
      <c r="E947" s="4"/>
      <c r="F947" s="4"/>
    </row>
    <row r="948" spans="1:6" ht="15.75" x14ac:dyDescent="0.3">
      <c r="A948" s="4"/>
      <c r="B948" s="4"/>
      <c r="C948" s="4"/>
      <c r="D948" s="4"/>
      <c r="E948" s="4"/>
      <c r="F948" s="4"/>
    </row>
    <row r="949" spans="1:6" ht="15.75" x14ac:dyDescent="0.3">
      <c r="A949" s="4"/>
      <c r="B949" s="4"/>
      <c r="C949" s="4"/>
      <c r="D949" s="4"/>
      <c r="E949" s="4"/>
      <c r="F949" s="4"/>
    </row>
    <row r="950" spans="1:6" ht="15.75" x14ac:dyDescent="0.3">
      <c r="A950" s="4"/>
      <c r="B950" s="4"/>
      <c r="C950" s="4"/>
      <c r="D950" s="4"/>
      <c r="E950" s="4"/>
      <c r="F950" s="4"/>
    </row>
    <row r="951" spans="1:6" ht="15.75" x14ac:dyDescent="0.3">
      <c r="A951" s="4"/>
      <c r="B951" s="4"/>
      <c r="C951" s="4"/>
      <c r="D951" s="4"/>
      <c r="E951" s="4"/>
      <c r="F951" s="4"/>
    </row>
    <row r="952" spans="1:6" ht="15.75" x14ac:dyDescent="0.3">
      <c r="A952" s="4"/>
      <c r="B952" s="4"/>
      <c r="C952" s="4"/>
      <c r="D952" s="4"/>
      <c r="E952" s="4"/>
      <c r="F952" s="4"/>
    </row>
    <row r="953" spans="1:6" ht="15.75" x14ac:dyDescent="0.3">
      <c r="A953" s="4"/>
      <c r="B953" s="4"/>
      <c r="C953" s="4"/>
      <c r="D953" s="4"/>
      <c r="E953" s="4"/>
      <c r="F953" s="4"/>
    </row>
    <row r="954" spans="1:6" ht="15.75" x14ac:dyDescent="0.3">
      <c r="A954" s="4"/>
      <c r="B954" s="4"/>
      <c r="C954" s="4"/>
      <c r="D954" s="4"/>
      <c r="E954" s="4"/>
      <c r="F954" s="4"/>
    </row>
    <row r="955" spans="1:6" ht="15.75" x14ac:dyDescent="0.3">
      <c r="A955" s="4"/>
      <c r="B955" s="4"/>
      <c r="C955" s="4"/>
      <c r="D955" s="4"/>
      <c r="E955" s="4"/>
      <c r="F955" s="4"/>
    </row>
    <row r="956" spans="1:6" ht="15.75" x14ac:dyDescent="0.3">
      <c r="A956" s="4"/>
      <c r="B956" s="4"/>
      <c r="C956" s="4"/>
      <c r="D956" s="4"/>
      <c r="E956" s="4"/>
      <c r="F956" s="4"/>
    </row>
    <row r="957" spans="1:6" ht="15.75" x14ac:dyDescent="0.3">
      <c r="A957" s="4"/>
      <c r="B957" s="4"/>
      <c r="C957" s="4"/>
      <c r="D957" s="4"/>
      <c r="E957" s="4"/>
      <c r="F957" s="4"/>
    </row>
    <row r="958" spans="1:6" ht="15.75" x14ac:dyDescent="0.3">
      <c r="A958" s="4"/>
      <c r="B958" s="4"/>
      <c r="C958" s="4"/>
      <c r="D958" s="4"/>
      <c r="E958" s="4"/>
      <c r="F958" s="4"/>
    </row>
    <row r="959" spans="1:6" ht="15.75" x14ac:dyDescent="0.3">
      <c r="A959" s="4"/>
      <c r="B959" s="4"/>
      <c r="C959" s="4"/>
      <c r="D959" s="4"/>
      <c r="E959" s="4"/>
      <c r="F959" s="4"/>
    </row>
    <row r="960" spans="1:6" ht="15.75" x14ac:dyDescent="0.3">
      <c r="A960" s="4"/>
      <c r="B960" s="4"/>
      <c r="C960" s="4"/>
      <c r="D960" s="4"/>
      <c r="E960" s="4"/>
      <c r="F960" s="4"/>
    </row>
    <row r="961" spans="1:6" ht="15.75" x14ac:dyDescent="0.3">
      <c r="A961" s="4"/>
      <c r="B961" s="4"/>
      <c r="C961" s="4"/>
      <c r="D961" s="4"/>
      <c r="E961" s="4"/>
      <c r="F961" s="4"/>
    </row>
    <row r="962" spans="1:6" ht="15.75" x14ac:dyDescent="0.3">
      <c r="A962" s="4"/>
      <c r="B962" s="4"/>
      <c r="C962" s="4"/>
      <c r="D962" s="4"/>
      <c r="E962" s="4"/>
      <c r="F962" s="4"/>
    </row>
    <row r="963" spans="1:6" ht="15.75" x14ac:dyDescent="0.3">
      <c r="A963" s="4"/>
      <c r="B963" s="4"/>
      <c r="C963" s="4"/>
      <c r="D963" s="4"/>
      <c r="E963" s="4"/>
      <c r="F963" s="4"/>
    </row>
    <row r="964" spans="1:6" ht="15.75" x14ac:dyDescent="0.3">
      <c r="A964" s="4"/>
      <c r="B964" s="4"/>
      <c r="C964" s="4"/>
      <c r="D964" s="4"/>
      <c r="E964" s="4"/>
      <c r="F964" s="4"/>
    </row>
    <row r="965" spans="1:6" ht="15.75" x14ac:dyDescent="0.3">
      <c r="A965" s="4"/>
      <c r="B965" s="4"/>
      <c r="C965" s="4"/>
      <c r="D965" s="4"/>
      <c r="E965" s="4"/>
      <c r="F965" s="4"/>
    </row>
    <row r="966" spans="1:6" ht="15.75" x14ac:dyDescent="0.3">
      <c r="A966" s="4"/>
      <c r="B966" s="4"/>
      <c r="C966" s="4"/>
      <c r="D966" s="4"/>
      <c r="E966" s="4"/>
      <c r="F966" s="4"/>
    </row>
    <row r="967" spans="1:6" ht="15.75" x14ac:dyDescent="0.3">
      <c r="A967" s="4"/>
      <c r="B967" s="4"/>
      <c r="C967" s="4"/>
      <c r="D967" s="4"/>
      <c r="E967" s="4"/>
      <c r="F967" s="4"/>
    </row>
    <row r="968" spans="1:6" ht="15.75" x14ac:dyDescent="0.3">
      <c r="A968" s="4"/>
      <c r="B968" s="4"/>
      <c r="C968" s="4"/>
      <c r="D968" s="4"/>
      <c r="E968" s="4"/>
      <c r="F968" s="4"/>
    </row>
    <row r="969" spans="1:6" ht="15.75" x14ac:dyDescent="0.3">
      <c r="A969" s="4"/>
      <c r="B969" s="4"/>
      <c r="C969" s="4"/>
      <c r="D969" s="4"/>
      <c r="E969" s="4"/>
      <c r="F969" s="4"/>
    </row>
    <row r="970" spans="1:6" ht="15.75" x14ac:dyDescent="0.3">
      <c r="A970" s="4"/>
      <c r="B970" s="4"/>
      <c r="C970" s="4"/>
      <c r="D970" s="4"/>
      <c r="E970" s="4"/>
      <c r="F970" s="4"/>
    </row>
    <row r="971" spans="1:6" ht="15.75" x14ac:dyDescent="0.3">
      <c r="A971" s="4"/>
      <c r="B971" s="4"/>
      <c r="C971" s="4"/>
      <c r="D971" s="4"/>
      <c r="E971" s="4"/>
      <c r="F971" s="4"/>
    </row>
    <row r="972" spans="1:6" ht="15.75" x14ac:dyDescent="0.3">
      <c r="A972" s="4"/>
      <c r="B972" s="4"/>
      <c r="C972" s="4"/>
      <c r="D972" s="4"/>
      <c r="E972" s="4"/>
      <c r="F972" s="4"/>
    </row>
    <row r="973" spans="1:6" ht="15.75" x14ac:dyDescent="0.3">
      <c r="A973" s="4"/>
      <c r="B973" s="4"/>
      <c r="C973" s="4"/>
      <c r="D973" s="4"/>
      <c r="E973" s="4"/>
      <c r="F973" s="4"/>
    </row>
    <row r="974" spans="1:6" ht="15.75" x14ac:dyDescent="0.3">
      <c r="A974" s="4"/>
      <c r="B974" s="4"/>
      <c r="C974" s="4"/>
      <c r="D974" s="4"/>
      <c r="E974" s="4"/>
      <c r="F974" s="4"/>
    </row>
    <row r="975" spans="1:6" ht="15.75" x14ac:dyDescent="0.3">
      <c r="A975" s="4"/>
      <c r="B975" s="4"/>
      <c r="C975" s="4"/>
      <c r="D975" s="4"/>
      <c r="E975" s="4"/>
      <c r="F975" s="4"/>
    </row>
    <row r="976" spans="1:6" ht="15.75" x14ac:dyDescent="0.3">
      <c r="A976" s="4"/>
      <c r="B976" s="4"/>
      <c r="C976" s="4"/>
      <c r="D976" s="4"/>
      <c r="E976" s="4"/>
      <c r="F976" s="4"/>
    </row>
    <row r="977" spans="1:6" ht="15.75" x14ac:dyDescent="0.3">
      <c r="A977" s="4"/>
      <c r="B977" s="4"/>
      <c r="C977" s="4"/>
      <c r="D977" s="4"/>
      <c r="E977" s="4"/>
      <c r="F977" s="4"/>
    </row>
    <row r="978" spans="1:6" ht="15.75" x14ac:dyDescent="0.3">
      <c r="A978" s="4"/>
      <c r="B978" s="4"/>
      <c r="C978" s="4"/>
      <c r="D978" s="4"/>
      <c r="E978" s="4"/>
      <c r="F978" s="4"/>
    </row>
    <row r="979" spans="1:6" ht="15.75" x14ac:dyDescent="0.3">
      <c r="A979" s="4"/>
      <c r="B979" s="4"/>
      <c r="C979" s="4"/>
      <c r="D979" s="4"/>
      <c r="E979" s="4"/>
      <c r="F979" s="4"/>
    </row>
    <row r="980" spans="1:6" ht="15.75" x14ac:dyDescent="0.3">
      <c r="A980" s="4"/>
      <c r="B980" s="4"/>
      <c r="C980" s="4"/>
      <c r="D980" s="4"/>
      <c r="E980" s="4"/>
      <c r="F980" s="4"/>
    </row>
    <row r="981" spans="1:6" ht="15.75" x14ac:dyDescent="0.3">
      <c r="A981" s="4"/>
      <c r="B981" s="4"/>
      <c r="C981" s="4"/>
      <c r="D981" s="4"/>
      <c r="E981" s="4"/>
      <c r="F981" s="4"/>
    </row>
    <row r="982" spans="1:6" ht="15.75" x14ac:dyDescent="0.3">
      <c r="A982" s="4"/>
      <c r="B982" s="4"/>
      <c r="C982" s="4"/>
      <c r="D982" s="4"/>
      <c r="E982" s="4"/>
      <c r="F982" s="4"/>
    </row>
    <row r="983" spans="1:6" ht="15.75" x14ac:dyDescent="0.3">
      <c r="A983" s="4"/>
      <c r="B983" s="4"/>
      <c r="C983" s="4"/>
      <c r="D983" s="4"/>
      <c r="E983" s="4"/>
      <c r="F983" s="4"/>
    </row>
    <row r="984" spans="1:6" ht="15.75" x14ac:dyDescent="0.3">
      <c r="A984" s="4"/>
      <c r="B984" s="4"/>
      <c r="C984" s="4"/>
      <c r="D984" s="4"/>
      <c r="E984" s="4"/>
      <c r="F984" s="4"/>
    </row>
    <row r="985" spans="1:6" ht="15.75" x14ac:dyDescent="0.3">
      <c r="A985" s="4"/>
      <c r="B985" s="4"/>
      <c r="C985" s="4"/>
      <c r="D985" s="4"/>
      <c r="E985" s="4"/>
      <c r="F985" s="4"/>
    </row>
    <row r="986" spans="1:6" ht="15.75" x14ac:dyDescent="0.3">
      <c r="A986" s="4"/>
      <c r="B986" s="4"/>
      <c r="C986" s="4"/>
      <c r="D986" s="4"/>
      <c r="E986" s="4"/>
      <c r="F986" s="4"/>
    </row>
    <row r="987" spans="1:6" ht="15.75" x14ac:dyDescent="0.3">
      <c r="A987" s="4"/>
      <c r="B987" s="4"/>
      <c r="C987" s="4"/>
      <c r="D987" s="4"/>
      <c r="E987" s="4"/>
      <c r="F987" s="4"/>
    </row>
    <row r="988" spans="1:6" ht="15.75" x14ac:dyDescent="0.3">
      <c r="A988" s="4"/>
      <c r="B988" s="4"/>
      <c r="C988" s="4"/>
      <c r="D988" s="4"/>
      <c r="E988" s="4"/>
      <c r="F988" s="4"/>
    </row>
    <row r="989" spans="1:6" ht="15.75" x14ac:dyDescent="0.3">
      <c r="A989" s="4"/>
      <c r="B989" s="4"/>
      <c r="C989" s="4"/>
      <c r="D989" s="4"/>
      <c r="E989" s="4"/>
      <c r="F989" s="4"/>
    </row>
    <row r="990" spans="1:6" ht="15.75" x14ac:dyDescent="0.3">
      <c r="A990" s="4"/>
      <c r="B990" s="4"/>
      <c r="C990" s="4"/>
      <c r="D990" s="4"/>
      <c r="E990" s="4"/>
      <c r="F990" s="4"/>
    </row>
    <row r="991" spans="1:6" ht="15.75" x14ac:dyDescent="0.3">
      <c r="A991" s="4"/>
      <c r="B991" s="4"/>
      <c r="C991" s="4"/>
      <c r="D991" s="4"/>
      <c r="E991" s="4"/>
      <c r="F991" s="4"/>
    </row>
    <row r="992" spans="1:6" ht="15.75" x14ac:dyDescent="0.3">
      <c r="A992" s="4"/>
      <c r="B992" s="4"/>
      <c r="C992" s="4"/>
      <c r="D992" s="4"/>
      <c r="E992" s="4"/>
      <c r="F992" s="4"/>
    </row>
    <row r="993" spans="1:6" ht="15.75" x14ac:dyDescent="0.3">
      <c r="A993" s="4"/>
      <c r="B993" s="4"/>
      <c r="C993" s="4"/>
      <c r="D993" s="4"/>
      <c r="E993" s="4"/>
      <c r="F993" s="4"/>
    </row>
    <row r="994" spans="1:6" ht="15.75" x14ac:dyDescent="0.3">
      <c r="A994" s="4"/>
      <c r="B994" s="4"/>
      <c r="C994" s="4"/>
      <c r="D994" s="4"/>
      <c r="E994" s="4"/>
      <c r="F994" s="4"/>
    </row>
    <row r="995" spans="1:6" ht="15.75" x14ac:dyDescent="0.3">
      <c r="A995" s="4"/>
      <c r="B995" s="4"/>
      <c r="C995" s="4"/>
      <c r="D995" s="4"/>
      <c r="E995" s="4"/>
      <c r="F995" s="4"/>
    </row>
    <row r="996" spans="1:6" ht="15.75" x14ac:dyDescent="0.3">
      <c r="A996" s="4"/>
      <c r="B996" s="4"/>
      <c r="C996" s="4"/>
      <c r="D996" s="4"/>
      <c r="E996" s="4"/>
      <c r="F996" s="4"/>
    </row>
    <row r="997" spans="1:6" ht="15.75" x14ac:dyDescent="0.3">
      <c r="A997" s="4"/>
      <c r="B997" s="4"/>
      <c r="C997" s="4"/>
      <c r="D997" s="4"/>
      <c r="E997" s="4"/>
      <c r="F997" s="4"/>
    </row>
    <row r="998" spans="1:6" ht="15.75" x14ac:dyDescent="0.3">
      <c r="A998" s="4"/>
      <c r="B998" s="4"/>
      <c r="C998" s="4"/>
      <c r="D998" s="4"/>
      <c r="E998" s="4"/>
      <c r="F998" s="4"/>
    </row>
    <row r="999" spans="1:6" ht="15.75" x14ac:dyDescent="0.3">
      <c r="A999" s="4"/>
      <c r="B999" s="4"/>
      <c r="C999" s="4"/>
      <c r="D999" s="4"/>
      <c r="E999" s="4"/>
      <c r="F999" s="4"/>
    </row>
    <row r="1000" spans="1:6" ht="15.75" x14ac:dyDescent="0.3">
      <c r="A1000" s="4"/>
      <c r="B1000" s="4"/>
      <c r="C1000" s="4"/>
      <c r="D1000" s="4"/>
      <c r="E1000" s="4"/>
      <c r="F1000" s="4"/>
    </row>
    <row r="1001" spans="1:6" ht="15.75" x14ac:dyDescent="0.3">
      <c r="A1001" s="4"/>
      <c r="B1001" s="4"/>
      <c r="C1001" s="4"/>
      <c r="D1001" s="4"/>
      <c r="E1001" s="4"/>
      <c r="F1001" s="4"/>
    </row>
    <row r="1002" spans="1:6" ht="15.75" x14ac:dyDescent="0.3">
      <c r="A1002" s="4"/>
      <c r="B1002" s="4"/>
      <c r="C1002" s="4"/>
      <c r="D1002" s="4"/>
      <c r="E1002" s="4"/>
      <c r="F1002" s="4"/>
    </row>
    <row r="1003" spans="1:6" ht="15.75" x14ac:dyDescent="0.3">
      <c r="A1003" s="4"/>
      <c r="B1003" s="4"/>
      <c r="C1003" s="4"/>
      <c r="D1003" s="4"/>
      <c r="E1003" s="4"/>
      <c r="F1003" s="4"/>
    </row>
    <row r="1004" spans="1:6" ht="15.75" x14ac:dyDescent="0.3">
      <c r="A1004" s="4"/>
      <c r="B1004" s="4"/>
      <c r="C1004" s="4"/>
      <c r="D1004" s="4"/>
      <c r="E1004" s="4"/>
      <c r="F1004" s="4"/>
    </row>
    <row r="1005" spans="1:6" ht="15.75" x14ac:dyDescent="0.3">
      <c r="A1005" s="4"/>
      <c r="B1005" s="4"/>
      <c r="C1005" s="4"/>
      <c r="D1005" s="4"/>
      <c r="E1005" s="4"/>
      <c r="F1005" s="4"/>
    </row>
    <row r="1006" spans="1:6" ht="15.75" x14ac:dyDescent="0.3">
      <c r="A1006" s="4"/>
      <c r="B1006" s="4"/>
      <c r="C1006" s="4"/>
      <c r="D1006" s="4"/>
      <c r="E1006" s="4"/>
      <c r="F1006" s="4"/>
    </row>
    <row r="1007" spans="1:6" ht="15.75" x14ac:dyDescent="0.3">
      <c r="A1007" s="4"/>
      <c r="B1007" s="4"/>
      <c r="C1007" s="4"/>
      <c r="D1007" s="4"/>
      <c r="E1007" s="4"/>
      <c r="F1007" s="4"/>
    </row>
    <row r="1008" spans="1:6" ht="15.75" x14ac:dyDescent="0.3">
      <c r="A1008" s="4"/>
      <c r="B1008" s="4"/>
      <c r="C1008" s="4"/>
      <c r="D1008" s="4"/>
      <c r="E1008" s="4"/>
      <c r="F1008" s="4"/>
    </row>
    <row r="1009" spans="1:6" ht="15.75" x14ac:dyDescent="0.3">
      <c r="A1009" s="4"/>
      <c r="B1009" s="4"/>
      <c r="C1009" s="4"/>
      <c r="D1009" s="4"/>
      <c r="E1009" s="4"/>
      <c r="F1009" s="4"/>
    </row>
    <row r="1010" spans="1:6" ht="15.75" x14ac:dyDescent="0.3">
      <c r="A1010" s="4"/>
      <c r="B1010" s="4"/>
      <c r="C1010" s="4"/>
      <c r="D1010" s="4"/>
      <c r="E1010" s="4"/>
      <c r="F1010" s="4"/>
    </row>
    <row r="1011" spans="1:6" ht="15.75" x14ac:dyDescent="0.3">
      <c r="A1011" s="4"/>
      <c r="B1011" s="4"/>
      <c r="C1011" s="4"/>
      <c r="D1011" s="4"/>
      <c r="E1011" s="4"/>
      <c r="F1011" s="4"/>
    </row>
    <row r="1012" spans="1:6" ht="15.75" x14ac:dyDescent="0.3">
      <c r="A1012" s="4"/>
      <c r="B1012" s="4"/>
      <c r="C1012" s="4"/>
      <c r="D1012" s="4"/>
      <c r="E1012" s="4"/>
      <c r="F1012" s="4"/>
    </row>
    <row r="1013" spans="1:6" ht="15.75" x14ac:dyDescent="0.3">
      <c r="A1013" s="4"/>
      <c r="B1013" s="4"/>
      <c r="C1013" s="4"/>
      <c r="D1013" s="4"/>
      <c r="E1013" s="4"/>
      <c r="F1013" s="4"/>
    </row>
    <row r="1014" spans="1:6" ht="15.75" x14ac:dyDescent="0.3">
      <c r="A1014" s="4"/>
      <c r="B1014" s="4"/>
      <c r="C1014" s="4"/>
      <c r="D1014" s="4"/>
      <c r="E1014" s="4"/>
      <c r="F1014" s="4"/>
    </row>
    <row r="1015" spans="1:6" ht="15.75" x14ac:dyDescent="0.3">
      <c r="A1015" s="4"/>
      <c r="B1015" s="4"/>
      <c r="C1015" s="4"/>
      <c r="D1015" s="4"/>
      <c r="E1015" s="4"/>
      <c r="F1015" s="4"/>
    </row>
    <row r="1016" spans="1:6" ht="15.75" x14ac:dyDescent="0.3">
      <c r="A1016" s="4"/>
      <c r="B1016" s="4"/>
      <c r="C1016" s="4"/>
      <c r="D1016" s="4"/>
      <c r="E1016" s="4"/>
      <c r="F1016" s="4"/>
    </row>
    <row r="1017" spans="1:6" ht="15.75" x14ac:dyDescent="0.3">
      <c r="A1017" s="4"/>
      <c r="B1017" s="4"/>
      <c r="C1017" s="4"/>
      <c r="D1017" s="4"/>
      <c r="E1017" s="4"/>
      <c r="F1017" s="4"/>
    </row>
    <row r="1018" spans="1:6" ht="15.75" x14ac:dyDescent="0.3">
      <c r="A1018" s="4"/>
      <c r="B1018" s="4"/>
      <c r="C1018" s="4"/>
      <c r="D1018" s="4"/>
      <c r="E1018" s="4"/>
      <c r="F1018" s="4"/>
    </row>
    <row r="1019" spans="1:6" ht="15.75" x14ac:dyDescent="0.3">
      <c r="A1019" s="4"/>
      <c r="B1019" s="4"/>
      <c r="C1019" s="4"/>
      <c r="D1019" s="4"/>
      <c r="E1019" s="4"/>
      <c r="F1019" s="4"/>
    </row>
    <row r="1020" spans="1:6" ht="15.75" x14ac:dyDescent="0.3">
      <c r="A1020" s="4"/>
      <c r="B1020" s="4"/>
      <c r="C1020" s="4"/>
      <c r="D1020" s="4"/>
      <c r="E1020" s="4"/>
      <c r="F1020" s="4"/>
    </row>
    <row r="1021" spans="1:6" ht="15.75" x14ac:dyDescent="0.3">
      <c r="A1021" s="4"/>
      <c r="B1021" s="4"/>
      <c r="C1021" s="4"/>
      <c r="D1021" s="4"/>
      <c r="E1021" s="4"/>
      <c r="F1021" s="4"/>
    </row>
    <row r="1022" spans="1:6" ht="15.75" x14ac:dyDescent="0.3">
      <c r="A1022" s="4"/>
      <c r="B1022" s="4"/>
      <c r="C1022" s="4"/>
      <c r="D1022" s="4"/>
      <c r="E1022" s="4"/>
      <c r="F1022" s="4"/>
    </row>
    <row r="1023" spans="1:6" ht="15.75" x14ac:dyDescent="0.3">
      <c r="A1023" s="4"/>
      <c r="B1023" s="4"/>
      <c r="C1023" s="4"/>
      <c r="D1023" s="4"/>
      <c r="E1023" s="4"/>
      <c r="F1023" s="4"/>
    </row>
    <row r="1024" spans="1:6" ht="15.75" x14ac:dyDescent="0.3">
      <c r="A1024" s="4"/>
      <c r="B1024" s="4"/>
      <c r="C1024" s="4"/>
      <c r="D1024" s="4"/>
      <c r="E1024" s="4"/>
      <c r="F1024" s="4"/>
    </row>
    <row r="1025" spans="1:6" ht="15.75" x14ac:dyDescent="0.3">
      <c r="A1025" s="4"/>
      <c r="B1025" s="4"/>
      <c r="C1025" s="4"/>
      <c r="D1025" s="4"/>
      <c r="E1025" s="4"/>
      <c r="F1025" s="4"/>
    </row>
    <row r="1026" spans="1:6" ht="15.75" x14ac:dyDescent="0.3">
      <c r="A1026" s="4"/>
      <c r="B1026" s="4"/>
      <c r="C1026" s="4"/>
      <c r="D1026" s="4"/>
      <c r="E1026" s="4"/>
      <c r="F1026" s="4"/>
    </row>
    <row r="1027" spans="1:6" ht="15.75" x14ac:dyDescent="0.3">
      <c r="A1027" s="4"/>
      <c r="B1027" s="4"/>
      <c r="C1027" s="4"/>
      <c r="D1027" s="4"/>
      <c r="E1027" s="4"/>
      <c r="F1027" s="4"/>
    </row>
    <row r="1028" spans="1:6" ht="15.75" x14ac:dyDescent="0.3">
      <c r="A1028" s="4"/>
      <c r="B1028" s="4"/>
      <c r="C1028" s="4"/>
      <c r="D1028" s="4"/>
      <c r="E1028" s="4"/>
      <c r="F1028" s="4"/>
    </row>
    <row r="1029" spans="1:6" ht="15.75" x14ac:dyDescent="0.3">
      <c r="A1029" s="4"/>
      <c r="B1029" s="4"/>
      <c r="C1029" s="4"/>
      <c r="D1029" s="4"/>
      <c r="E1029" s="4"/>
      <c r="F1029" s="4"/>
    </row>
    <row r="1030" spans="1:6" ht="15.75" x14ac:dyDescent="0.3">
      <c r="A1030" s="4"/>
      <c r="B1030" s="4"/>
      <c r="C1030" s="4"/>
      <c r="D1030" s="4"/>
      <c r="E1030" s="4"/>
      <c r="F1030" s="4"/>
    </row>
    <row r="1031" spans="1:6" ht="15.75" x14ac:dyDescent="0.3">
      <c r="A1031" s="4"/>
      <c r="B1031" s="4"/>
      <c r="C1031" s="4"/>
      <c r="D1031" s="4"/>
      <c r="E1031" s="4"/>
      <c r="F1031" s="4"/>
    </row>
    <row r="1032" spans="1:6" ht="15.75" x14ac:dyDescent="0.3">
      <c r="A1032" s="4"/>
      <c r="B1032" s="4"/>
      <c r="C1032" s="4"/>
      <c r="D1032" s="4"/>
      <c r="E1032" s="4"/>
      <c r="F1032" s="4"/>
    </row>
    <row r="1033" spans="1:6" ht="15.75" x14ac:dyDescent="0.3">
      <c r="A1033" s="4"/>
      <c r="B1033" s="4"/>
      <c r="C1033" s="4"/>
      <c r="D1033" s="4"/>
      <c r="E1033" s="4"/>
      <c r="F1033" s="4"/>
    </row>
    <row r="1034" spans="1:6" ht="15.75" x14ac:dyDescent="0.3">
      <c r="A1034" s="4"/>
      <c r="B1034" s="4"/>
      <c r="C1034" s="4"/>
      <c r="D1034" s="4"/>
      <c r="E1034" s="4"/>
      <c r="F1034" s="4"/>
    </row>
    <row r="1035" spans="1:6" ht="15.75" x14ac:dyDescent="0.3">
      <c r="A1035" s="4"/>
      <c r="B1035" s="4"/>
      <c r="C1035" s="4"/>
      <c r="D1035" s="4"/>
      <c r="E1035" s="4"/>
      <c r="F1035" s="4"/>
    </row>
    <row r="1036" spans="1:6" ht="15.75" x14ac:dyDescent="0.3">
      <c r="A1036" s="4"/>
      <c r="B1036" s="4"/>
      <c r="C1036" s="4"/>
      <c r="D1036" s="4"/>
      <c r="E1036" s="4"/>
      <c r="F1036" s="4"/>
    </row>
    <row r="1037" spans="1:6" ht="15.75" x14ac:dyDescent="0.3">
      <c r="A1037" s="4"/>
      <c r="B1037" s="4"/>
      <c r="C1037" s="4"/>
      <c r="D1037" s="4"/>
      <c r="E1037" s="4"/>
      <c r="F1037" s="4"/>
    </row>
    <row r="1038" spans="1:6" ht="15.75" x14ac:dyDescent="0.3">
      <c r="A1038" s="4"/>
      <c r="B1038" s="4"/>
      <c r="C1038" s="4"/>
      <c r="D1038" s="4"/>
      <c r="E1038" s="4"/>
      <c r="F1038" s="4"/>
    </row>
    <row r="1039" spans="1:6" ht="15.75" x14ac:dyDescent="0.3">
      <c r="A1039" s="4"/>
      <c r="B1039" s="4"/>
      <c r="C1039" s="4"/>
      <c r="D1039" s="4"/>
      <c r="E1039" s="4"/>
      <c r="F1039" s="4"/>
    </row>
    <row r="1040" spans="1:6" ht="15.75" x14ac:dyDescent="0.3">
      <c r="A1040" s="4"/>
      <c r="B1040" s="4"/>
      <c r="C1040" s="4"/>
      <c r="D1040" s="4"/>
      <c r="E1040" s="4"/>
      <c r="F1040" s="4"/>
    </row>
    <row r="1041" spans="1:6" ht="15.75" x14ac:dyDescent="0.3">
      <c r="A1041" s="4"/>
      <c r="B1041" s="4"/>
      <c r="C1041" s="4"/>
      <c r="D1041" s="4"/>
      <c r="E1041" s="4"/>
      <c r="F1041" s="4"/>
    </row>
    <row r="1042" spans="1:6" ht="15.75" x14ac:dyDescent="0.3">
      <c r="A1042" s="4"/>
      <c r="B1042" s="4"/>
      <c r="C1042" s="4"/>
      <c r="D1042" s="4"/>
      <c r="E1042" s="4"/>
      <c r="F1042" s="4"/>
    </row>
    <row r="1043" spans="1:6" ht="15.75" x14ac:dyDescent="0.3">
      <c r="A1043" s="4"/>
      <c r="B1043" s="4"/>
      <c r="C1043" s="4"/>
      <c r="D1043" s="4"/>
      <c r="E1043" s="4"/>
      <c r="F1043" s="4"/>
    </row>
    <row r="1044" spans="1:6" ht="15.75" x14ac:dyDescent="0.3">
      <c r="A1044" s="4"/>
      <c r="B1044" s="4"/>
      <c r="C1044" s="4"/>
      <c r="D1044" s="4"/>
      <c r="E1044" s="4"/>
      <c r="F1044" s="4"/>
    </row>
    <row r="1045" spans="1:6" ht="15.75" x14ac:dyDescent="0.3">
      <c r="A1045" s="4"/>
      <c r="B1045" s="4"/>
      <c r="C1045" s="4"/>
      <c r="D1045" s="4"/>
      <c r="E1045" s="4"/>
      <c r="F1045" s="4"/>
    </row>
    <row r="1046" spans="1:6" ht="15.75" x14ac:dyDescent="0.3">
      <c r="A1046" s="4"/>
      <c r="B1046" s="4"/>
      <c r="C1046" s="4"/>
      <c r="D1046" s="4"/>
      <c r="E1046" s="4"/>
      <c r="F1046" s="4"/>
    </row>
    <row r="1047" spans="1:6" ht="15.75" x14ac:dyDescent="0.3">
      <c r="A1047" s="4"/>
      <c r="B1047" s="4"/>
      <c r="C1047" s="4"/>
      <c r="D1047" s="4"/>
      <c r="E1047" s="4"/>
      <c r="F1047" s="4"/>
    </row>
    <row r="1048" spans="1:6" ht="15.75" x14ac:dyDescent="0.3">
      <c r="A1048" s="4"/>
      <c r="B1048" s="4"/>
      <c r="C1048" s="4"/>
      <c r="D1048" s="4"/>
      <c r="E1048" s="4"/>
      <c r="F1048" s="4"/>
    </row>
    <row r="1049" spans="1:6" ht="15.75" x14ac:dyDescent="0.3">
      <c r="A1049" s="4"/>
      <c r="B1049" s="4"/>
      <c r="C1049" s="4"/>
      <c r="D1049" s="4"/>
      <c r="E1049" s="4"/>
      <c r="F1049" s="4"/>
    </row>
    <row r="1050" spans="1:6" ht="15.75" x14ac:dyDescent="0.3">
      <c r="A1050" s="4"/>
      <c r="B1050" s="4"/>
      <c r="C1050" s="4"/>
      <c r="D1050" s="4"/>
      <c r="E1050" s="4"/>
      <c r="F1050" s="4"/>
    </row>
    <row r="1051" spans="1:6" ht="15.75" x14ac:dyDescent="0.3">
      <c r="A1051" s="4"/>
      <c r="B1051" s="4"/>
      <c r="C1051" s="4"/>
      <c r="D1051" s="4"/>
      <c r="E1051" s="4"/>
      <c r="F1051" s="4"/>
    </row>
    <row r="1052" spans="1:6" ht="15.75" x14ac:dyDescent="0.3">
      <c r="A1052" s="4"/>
      <c r="B1052" s="4"/>
      <c r="C1052" s="4"/>
      <c r="D1052" s="4"/>
      <c r="E1052" s="4"/>
      <c r="F1052" s="4"/>
    </row>
    <row r="1053" spans="1:6" ht="15.75" x14ac:dyDescent="0.3">
      <c r="A1053" s="4"/>
      <c r="B1053" s="4"/>
      <c r="C1053" s="4"/>
      <c r="D1053" s="4"/>
      <c r="E1053" s="4"/>
      <c r="F1053" s="4"/>
    </row>
    <row r="1054" spans="1:6" ht="15.75" x14ac:dyDescent="0.3">
      <c r="A1054" s="4"/>
      <c r="B1054" s="4"/>
      <c r="C1054" s="4"/>
      <c r="D1054" s="4"/>
      <c r="E1054" s="4"/>
      <c r="F1054" s="4"/>
    </row>
    <row r="1055" spans="1:6" ht="15.75" x14ac:dyDescent="0.3">
      <c r="A1055" s="4"/>
      <c r="B1055" s="4"/>
      <c r="C1055" s="4"/>
      <c r="D1055" s="4"/>
      <c r="E1055" s="4"/>
      <c r="F1055" s="4"/>
    </row>
    <row r="1056" spans="1:6" ht="15.75" x14ac:dyDescent="0.3">
      <c r="A1056" s="4"/>
      <c r="B1056" s="4"/>
      <c r="C1056" s="4"/>
      <c r="D1056" s="4"/>
      <c r="E1056" s="4"/>
      <c r="F1056" s="4"/>
    </row>
    <row r="1057" spans="1:6" ht="15.75" x14ac:dyDescent="0.3">
      <c r="A1057" s="4"/>
      <c r="B1057" s="4"/>
      <c r="C1057" s="4"/>
      <c r="D1057" s="4"/>
      <c r="E1057" s="4"/>
      <c r="F1057" s="4"/>
    </row>
    <row r="1058" spans="1:6" ht="15.75" x14ac:dyDescent="0.3">
      <c r="A1058" s="4"/>
      <c r="B1058" s="4"/>
      <c r="C1058" s="4"/>
      <c r="D1058" s="4"/>
      <c r="E1058" s="4"/>
      <c r="F1058" s="4"/>
    </row>
    <row r="1059" spans="1:6" ht="15.75" x14ac:dyDescent="0.3">
      <c r="A1059" s="4"/>
      <c r="B1059" s="4"/>
      <c r="C1059" s="4"/>
      <c r="D1059" s="4"/>
      <c r="E1059" s="4"/>
      <c r="F1059" s="4"/>
    </row>
    <row r="1060" spans="1:6" ht="15.75" x14ac:dyDescent="0.3">
      <c r="A1060" s="4"/>
      <c r="B1060" s="4"/>
      <c r="C1060" s="4"/>
      <c r="D1060" s="4"/>
      <c r="E1060" s="4"/>
      <c r="F1060" s="4"/>
    </row>
    <row r="1061" spans="1:6" ht="15.75" x14ac:dyDescent="0.3">
      <c r="A1061" s="4"/>
      <c r="B1061" s="4"/>
      <c r="C1061" s="4"/>
      <c r="D1061" s="4"/>
      <c r="E1061" s="4"/>
      <c r="F1061" s="4"/>
    </row>
    <row r="1062" spans="1:6" ht="15.75" x14ac:dyDescent="0.3">
      <c r="A1062" s="4"/>
      <c r="B1062" s="4"/>
      <c r="C1062" s="4"/>
      <c r="D1062" s="4"/>
      <c r="E1062" s="4"/>
      <c r="F1062" s="4"/>
    </row>
    <row r="1063" spans="1:6" ht="15.75" x14ac:dyDescent="0.3">
      <c r="A1063" s="4"/>
      <c r="B1063" s="4"/>
      <c r="C1063" s="4"/>
      <c r="D1063" s="4"/>
      <c r="E1063" s="4"/>
      <c r="F1063" s="4"/>
    </row>
    <row r="1064" spans="1:6" ht="15.75" x14ac:dyDescent="0.3">
      <c r="A1064" s="4"/>
      <c r="B1064" s="4"/>
      <c r="C1064" s="4"/>
      <c r="D1064" s="4"/>
      <c r="E1064" s="4"/>
      <c r="F1064" s="4"/>
    </row>
    <row r="1065" spans="1:6" ht="15.75" x14ac:dyDescent="0.3">
      <c r="A1065" s="4"/>
      <c r="B1065" s="4"/>
      <c r="C1065" s="4"/>
      <c r="D1065" s="4"/>
      <c r="E1065" s="4"/>
      <c r="F1065" s="4"/>
    </row>
    <row r="1066" spans="1:6" ht="15.75" x14ac:dyDescent="0.3">
      <c r="A1066" s="4"/>
      <c r="B1066" s="4"/>
      <c r="C1066" s="4"/>
      <c r="D1066" s="4"/>
      <c r="E1066" s="4"/>
      <c r="F1066" s="4"/>
    </row>
    <row r="1067" spans="1:6" ht="15.75" x14ac:dyDescent="0.3">
      <c r="A1067" s="4"/>
      <c r="B1067" s="4"/>
      <c r="C1067" s="4"/>
      <c r="D1067" s="4"/>
      <c r="E1067" s="4"/>
      <c r="F1067" s="4"/>
    </row>
    <row r="1068" spans="1:6" ht="15.75" x14ac:dyDescent="0.3">
      <c r="A1068" s="4"/>
      <c r="B1068" s="4"/>
      <c r="C1068" s="4"/>
      <c r="D1068" s="4"/>
      <c r="E1068" s="4"/>
      <c r="F1068" s="4"/>
    </row>
    <row r="1069" spans="1:6" ht="15.75" x14ac:dyDescent="0.3">
      <c r="A1069" s="4"/>
      <c r="B1069" s="4"/>
      <c r="C1069" s="4"/>
      <c r="D1069" s="4"/>
      <c r="E1069" s="4"/>
      <c r="F1069" s="4"/>
    </row>
    <row r="1070" spans="1:6" ht="15.75" x14ac:dyDescent="0.3">
      <c r="A1070" s="4"/>
      <c r="B1070" s="4"/>
      <c r="C1070" s="4"/>
      <c r="D1070" s="4"/>
      <c r="E1070" s="4"/>
      <c r="F1070" s="4"/>
    </row>
    <row r="1071" spans="1:6" ht="15.75" x14ac:dyDescent="0.3">
      <c r="A1071" s="4"/>
      <c r="B1071" s="4"/>
      <c r="C1071" s="4"/>
      <c r="D1071" s="4"/>
      <c r="E1071" s="4"/>
      <c r="F1071" s="4"/>
    </row>
    <row r="1072" spans="1:6" ht="15.75" x14ac:dyDescent="0.3">
      <c r="A1072" s="4"/>
      <c r="B1072" s="4"/>
      <c r="C1072" s="4"/>
      <c r="D1072" s="4"/>
      <c r="E1072" s="4"/>
      <c r="F1072" s="4"/>
    </row>
    <row r="1073" spans="1:6" ht="15.75" x14ac:dyDescent="0.3">
      <c r="A1073" s="4"/>
      <c r="B1073" s="4"/>
      <c r="C1073" s="4"/>
      <c r="D1073" s="4"/>
      <c r="E1073" s="4"/>
      <c r="F1073" s="4"/>
    </row>
    <row r="1074" spans="1:6" ht="15.75" x14ac:dyDescent="0.3">
      <c r="A1074" s="4"/>
      <c r="B1074" s="4"/>
      <c r="C1074" s="4"/>
      <c r="D1074" s="4"/>
      <c r="E1074" s="4"/>
      <c r="F1074" s="4"/>
    </row>
    <row r="1075" spans="1:6" ht="15.75" x14ac:dyDescent="0.3">
      <c r="A1075" s="4"/>
      <c r="B1075" s="4"/>
      <c r="C1075" s="4"/>
      <c r="D1075" s="4"/>
      <c r="E1075" s="4"/>
      <c r="F1075" s="4"/>
    </row>
    <row r="1076" spans="1:6" ht="15.75" x14ac:dyDescent="0.3">
      <c r="A1076" s="4"/>
      <c r="B1076" s="4"/>
      <c r="C1076" s="4"/>
      <c r="D1076" s="4"/>
      <c r="E1076" s="4"/>
      <c r="F1076" s="4"/>
    </row>
    <row r="1077" spans="1:6" ht="15.75" x14ac:dyDescent="0.3">
      <c r="A1077" s="4"/>
      <c r="B1077" s="4"/>
      <c r="C1077" s="4"/>
      <c r="D1077" s="4"/>
      <c r="E1077" s="4"/>
      <c r="F1077" s="4"/>
    </row>
    <row r="1078" spans="1:6" ht="15.75" x14ac:dyDescent="0.3">
      <c r="A1078" s="4"/>
      <c r="B1078" s="4"/>
      <c r="C1078" s="4"/>
      <c r="D1078" s="4"/>
      <c r="E1078" s="4"/>
      <c r="F1078" s="4"/>
    </row>
    <row r="1079" spans="1:6" ht="15.75" x14ac:dyDescent="0.3">
      <c r="A1079" s="4"/>
      <c r="B1079" s="4"/>
      <c r="C1079" s="4"/>
      <c r="D1079" s="4"/>
      <c r="E1079" s="4"/>
      <c r="F1079" s="4"/>
    </row>
    <row r="1080" spans="1:6" ht="15.75" x14ac:dyDescent="0.3">
      <c r="A1080" s="4"/>
      <c r="B1080" s="4"/>
      <c r="C1080" s="4"/>
      <c r="D1080" s="4"/>
      <c r="E1080" s="4"/>
      <c r="F1080" s="4"/>
    </row>
    <row r="1081" spans="1:6" ht="15.75" x14ac:dyDescent="0.3">
      <c r="A1081" s="4"/>
      <c r="B1081" s="4"/>
      <c r="C1081" s="4"/>
      <c r="D1081" s="4"/>
      <c r="E1081" s="4"/>
      <c r="F1081" s="4"/>
    </row>
    <row r="1082" spans="1:6" ht="15.75" x14ac:dyDescent="0.3">
      <c r="A1082" s="4"/>
      <c r="B1082" s="4"/>
      <c r="C1082" s="4"/>
      <c r="D1082" s="4"/>
      <c r="E1082" s="4"/>
      <c r="F1082" s="4"/>
    </row>
    <row r="1083" spans="1:6" ht="15.75" x14ac:dyDescent="0.3">
      <c r="A1083" s="4"/>
      <c r="B1083" s="4"/>
      <c r="C1083" s="4"/>
      <c r="D1083" s="4"/>
      <c r="E1083" s="4"/>
      <c r="F1083" s="4"/>
    </row>
    <row r="1084" spans="1:6" ht="15.75" x14ac:dyDescent="0.3">
      <c r="A1084" s="4"/>
      <c r="B1084" s="4"/>
      <c r="C1084" s="4"/>
      <c r="D1084" s="4"/>
      <c r="E1084" s="4"/>
      <c r="F1084" s="4"/>
    </row>
    <row r="1085" spans="1:6" ht="15.75" x14ac:dyDescent="0.3">
      <c r="A1085" s="4"/>
      <c r="B1085" s="4"/>
      <c r="C1085" s="4"/>
      <c r="D1085" s="4"/>
      <c r="E1085" s="4"/>
      <c r="F1085" s="4"/>
    </row>
    <row r="1086" spans="1:6" ht="15.75" x14ac:dyDescent="0.3">
      <c r="A1086" s="4"/>
      <c r="B1086" s="4"/>
      <c r="C1086" s="4"/>
      <c r="D1086" s="4"/>
      <c r="E1086" s="4"/>
      <c r="F1086" s="4"/>
    </row>
    <row r="1087" spans="1:6" ht="15.75" x14ac:dyDescent="0.3">
      <c r="A1087" s="4"/>
      <c r="B1087" s="4"/>
      <c r="C1087" s="4"/>
      <c r="D1087" s="4"/>
      <c r="E1087" s="4"/>
      <c r="F1087" s="4"/>
    </row>
    <row r="1088" spans="1:6" ht="15.75" x14ac:dyDescent="0.3">
      <c r="A1088" s="4"/>
      <c r="B1088" s="4"/>
      <c r="C1088" s="4"/>
      <c r="D1088" s="4"/>
      <c r="E1088" s="4"/>
      <c r="F1088" s="4"/>
    </row>
    <row r="1089" spans="1:6" ht="15.75" x14ac:dyDescent="0.3">
      <c r="A1089" s="4"/>
      <c r="B1089" s="4"/>
      <c r="C1089" s="4"/>
      <c r="D1089" s="4"/>
      <c r="E1089" s="4"/>
      <c r="F1089" s="4"/>
    </row>
    <row r="1090" spans="1:6" ht="15.75" x14ac:dyDescent="0.3">
      <c r="A1090" s="4"/>
      <c r="B1090" s="4"/>
      <c r="C1090" s="4"/>
      <c r="D1090" s="4"/>
      <c r="E1090" s="4"/>
      <c r="F1090" s="4"/>
    </row>
    <row r="1091" spans="1:6" ht="15.75" x14ac:dyDescent="0.3">
      <c r="A1091" s="4"/>
      <c r="B1091" s="4"/>
      <c r="C1091" s="4"/>
      <c r="D1091" s="4"/>
      <c r="E1091" s="4"/>
      <c r="F1091" s="4"/>
    </row>
    <row r="1092" spans="1:6" ht="15.75" x14ac:dyDescent="0.3">
      <c r="A1092" s="4"/>
      <c r="B1092" s="4"/>
      <c r="C1092" s="4"/>
      <c r="D1092" s="4"/>
      <c r="E1092" s="4"/>
      <c r="F1092" s="4"/>
    </row>
    <row r="1093" spans="1:6" ht="15.75" x14ac:dyDescent="0.3">
      <c r="A1093" s="4"/>
      <c r="B1093" s="4"/>
      <c r="C1093" s="4"/>
      <c r="D1093" s="4"/>
      <c r="E1093" s="4"/>
      <c r="F1093" s="4"/>
    </row>
    <row r="1094" spans="1:6" ht="15.75" x14ac:dyDescent="0.3">
      <c r="A1094" s="4"/>
      <c r="B1094" s="4"/>
      <c r="C1094" s="4"/>
      <c r="D1094" s="4"/>
      <c r="E1094" s="4"/>
      <c r="F1094" s="4"/>
    </row>
    <row r="1095" spans="1:6" ht="15.75" x14ac:dyDescent="0.3">
      <c r="A1095" s="4"/>
      <c r="B1095" s="4"/>
      <c r="C1095" s="4"/>
      <c r="D1095" s="4"/>
      <c r="E1095" s="4"/>
      <c r="F1095" s="4"/>
    </row>
    <row r="1096" spans="1:6" ht="15.75" x14ac:dyDescent="0.3">
      <c r="A1096" s="4"/>
      <c r="B1096" s="4"/>
      <c r="C1096" s="4"/>
      <c r="D1096" s="4"/>
      <c r="E1096" s="4"/>
      <c r="F1096" s="4"/>
    </row>
    <row r="1097" spans="1:6" ht="15.75" x14ac:dyDescent="0.3">
      <c r="A1097" s="4"/>
      <c r="B1097" s="4"/>
      <c r="C1097" s="4"/>
      <c r="D1097" s="4"/>
      <c r="E1097" s="4"/>
      <c r="F1097" s="4"/>
    </row>
    <row r="1098" spans="1:6" ht="15.75" x14ac:dyDescent="0.3">
      <c r="A1098" s="4"/>
      <c r="B1098" s="4"/>
      <c r="C1098" s="4"/>
      <c r="D1098" s="4"/>
      <c r="E1098" s="4"/>
      <c r="F1098" s="4"/>
    </row>
    <row r="1099" spans="1:6" ht="15.75" x14ac:dyDescent="0.3">
      <c r="A1099" s="4"/>
      <c r="B1099" s="4"/>
      <c r="C1099" s="4"/>
      <c r="D1099" s="4"/>
      <c r="E1099" s="4"/>
      <c r="F1099" s="4"/>
    </row>
    <row r="1100" spans="1:6" ht="15.75" x14ac:dyDescent="0.3">
      <c r="A1100" s="4"/>
      <c r="B1100" s="4"/>
      <c r="C1100" s="4"/>
      <c r="D1100" s="4"/>
      <c r="E1100" s="4"/>
      <c r="F1100" s="4"/>
    </row>
    <row r="1101" spans="1:6" ht="15.75" x14ac:dyDescent="0.3">
      <c r="A1101" s="4"/>
      <c r="B1101" s="4"/>
      <c r="C1101" s="4"/>
      <c r="D1101" s="4"/>
      <c r="E1101" s="4"/>
      <c r="F1101" s="4"/>
    </row>
    <row r="1102" spans="1:6" ht="15.75" x14ac:dyDescent="0.3">
      <c r="A1102" s="4"/>
      <c r="B1102" s="4"/>
      <c r="C1102" s="4"/>
      <c r="D1102" s="4"/>
      <c r="E1102" s="4"/>
      <c r="F1102" s="4"/>
    </row>
    <row r="1103" spans="1:6" ht="15.75" x14ac:dyDescent="0.3">
      <c r="A1103" s="4"/>
      <c r="B1103" s="4"/>
      <c r="C1103" s="4"/>
      <c r="D1103" s="4"/>
      <c r="E1103" s="4"/>
      <c r="F1103" s="4"/>
    </row>
    <row r="1104" spans="1:6" ht="15.75" x14ac:dyDescent="0.3">
      <c r="A1104" s="4"/>
      <c r="B1104" s="4"/>
      <c r="C1104" s="4"/>
      <c r="D1104" s="4"/>
      <c r="E1104" s="4"/>
      <c r="F1104" s="4"/>
    </row>
    <row r="1105" spans="1:6" ht="15.75" x14ac:dyDescent="0.3">
      <c r="A1105" s="4"/>
      <c r="B1105" s="4"/>
      <c r="C1105" s="4"/>
      <c r="D1105" s="4"/>
      <c r="E1105" s="4"/>
      <c r="F1105" s="4"/>
    </row>
    <row r="1106" spans="1:6" ht="15.75" x14ac:dyDescent="0.3">
      <c r="A1106" s="4"/>
      <c r="B1106" s="4"/>
      <c r="C1106" s="4"/>
      <c r="D1106" s="4"/>
      <c r="E1106" s="4"/>
      <c r="F1106" s="4"/>
    </row>
    <row r="1107" spans="1:6" ht="15.75" x14ac:dyDescent="0.3">
      <c r="A1107" s="4"/>
      <c r="B1107" s="4"/>
      <c r="C1107" s="4"/>
      <c r="D1107" s="4"/>
      <c r="E1107" s="4"/>
      <c r="F1107" s="4"/>
    </row>
    <row r="1108" spans="1:6" ht="15.75" x14ac:dyDescent="0.3">
      <c r="A1108" s="4"/>
      <c r="B1108" s="4"/>
      <c r="C1108" s="4"/>
      <c r="D1108" s="4"/>
      <c r="E1108" s="4"/>
      <c r="F1108" s="4"/>
    </row>
    <row r="1109" spans="1:6" ht="15.75" x14ac:dyDescent="0.3">
      <c r="A1109" s="4"/>
      <c r="B1109" s="4"/>
      <c r="C1109" s="4"/>
      <c r="D1109" s="4"/>
      <c r="E1109" s="4"/>
      <c r="F1109" s="4"/>
    </row>
    <row r="1110" spans="1:6" ht="15.75" x14ac:dyDescent="0.3">
      <c r="A1110" s="4"/>
      <c r="B1110" s="4"/>
      <c r="C1110" s="4"/>
      <c r="D1110" s="4"/>
      <c r="E1110" s="4"/>
      <c r="F1110" s="4"/>
    </row>
    <row r="1111" spans="1:6" ht="15.75" x14ac:dyDescent="0.3">
      <c r="A1111" s="4"/>
      <c r="B1111" s="4"/>
      <c r="C1111" s="4"/>
      <c r="D1111" s="4"/>
      <c r="E1111" s="4"/>
      <c r="F1111" s="4"/>
    </row>
    <row r="1112" spans="1:6" ht="15.75" x14ac:dyDescent="0.3">
      <c r="A1112" s="4"/>
      <c r="B1112" s="4"/>
      <c r="C1112" s="4"/>
      <c r="D1112" s="4"/>
      <c r="E1112" s="4"/>
      <c r="F1112" s="4"/>
    </row>
    <row r="1113" spans="1:6" ht="15.75" x14ac:dyDescent="0.3">
      <c r="A1113" s="4"/>
      <c r="B1113" s="4"/>
      <c r="C1113" s="4"/>
      <c r="D1113" s="4"/>
      <c r="E1113" s="4"/>
      <c r="F1113" s="4"/>
    </row>
    <row r="1114" spans="1:6" ht="15.75" x14ac:dyDescent="0.3">
      <c r="A1114" s="4"/>
      <c r="B1114" s="4"/>
      <c r="C1114" s="4"/>
      <c r="D1114" s="4"/>
      <c r="E1114" s="4"/>
      <c r="F1114" s="4"/>
    </row>
    <row r="1115" spans="1:6" ht="15.75" x14ac:dyDescent="0.3">
      <c r="A1115" s="4"/>
      <c r="B1115" s="4"/>
      <c r="C1115" s="4"/>
      <c r="D1115" s="4"/>
      <c r="E1115" s="4"/>
      <c r="F1115" s="4"/>
    </row>
    <row r="1116" spans="1:6" ht="15.75" x14ac:dyDescent="0.3">
      <c r="A1116" s="4"/>
      <c r="B1116" s="4"/>
      <c r="C1116" s="4"/>
      <c r="D1116" s="4"/>
      <c r="E1116" s="4"/>
      <c r="F1116" s="4"/>
    </row>
    <row r="1117" spans="1:6" ht="15.75" x14ac:dyDescent="0.3">
      <c r="A1117" s="4"/>
      <c r="B1117" s="4"/>
      <c r="C1117" s="4"/>
      <c r="D1117" s="4"/>
      <c r="E1117" s="4"/>
      <c r="F1117" s="4"/>
    </row>
    <row r="1118" spans="1:6" ht="15.75" x14ac:dyDescent="0.3">
      <c r="A1118" s="4"/>
      <c r="B1118" s="4"/>
      <c r="C1118" s="4"/>
      <c r="D1118" s="4"/>
      <c r="E1118" s="4"/>
      <c r="F1118" s="4"/>
    </row>
    <row r="1119" spans="1:6" ht="15.75" x14ac:dyDescent="0.3">
      <c r="A1119" s="4"/>
      <c r="B1119" s="4"/>
      <c r="C1119" s="4"/>
      <c r="D1119" s="4"/>
      <c r="E1119" s="4"/>
      <c r="F1119" s="4"/>
    </row>
    <row r="1120" spans="1:6" ht="15.75" x14ac:dyDescent="0.3">
      <c r="A1120" s="4"/>
      <c r="B1120" s="4"/>
      <c r="C1120" s="4"/>
      <c r="D1120" s="4"/>
      <c r="E1120" s="4"/>
      <c r="F1120" s="4"/>
    </row>
    <row r="1121" spans="1:6" ht="15.75" x14ac:dyDescent="0.3">
      <c r="A1121" s="4"/>
      <c r="B1121" s="4"/>
      <c r="C1121" s="4"/>
      <c r="D1121" s="4"/>
      <c r="E1121" s="4"/>
      <c r="F1121" s="4"/>
    </row>
    <row r="1122" spans="1:6" ht="15.75" x14ac:dyDescent="0.3">
      <c r="A1122" s="4"/>
      <c r="B1122" s="4"/>
      <c r="C1122" s="4"/>
      <c r="D1122" s="4"/>
      <c r="E1122" s="4"/>
      <c r="F1122" s="4"/>
    </row>
    <row r="1123" spans="1:6" ht="15.75" x14ac:dyDescent="0.3">
      <c r="A1123" s="4"/>
      <c r="B1123" s="4"/>
      <c r="C1123" s="4"/>
      <c r="D1123" s="4"/>
      <c r="E1123" s="4"/>
      <c r="F1123" s="4"/>
    </row>
    <row r="1124" spans="1:6" ht="15.75" x14ac:dyDescent="0.3">
      <c r="A1124" s="4"/>
      <c r="B1124" s="4"/>
      <c r="C1124" s="4"/>
      <c r="D1124" s="4"/>
      <c r="E1124" s="4"/>
      <c r="F1124" s="4"/>
    </row>
    <row r="1125" spans="1:6" ht="15.75" x14ac:dyDescent="0.3">
      <c r="A1125" s="4"/>
      <c r="B1125" s="4"/>
      <c r="C1125" s="4"/>
      <c r="D1125" s="4"/>
      <c r="E1125" s="4"/>
      <c r="F1125" s="4"/>
    </row>
    <row r="1126" spans="1:6" ht="15.75" x14ac:dyDescent="0.3">
      <c r="A1126" s="4"/>
      <c r="B1126" s="4"/>
      <c r="C1126" s="4"/>
      <c r="D1126" s="4"/>
      <c r="E1126" s="4"/>
      <c r="F1126" s="4"/>
    </row>
    <row r="1127" spans="1:6" ht="15.75" x14ac:dyDescent="0.3">
      <c r="A1127" s="4"/>
      <c r="B1127" s="4"/>
      <c r="C1127" s="4"/>
      <c r="D1127" s="4"/>
      <c r="E1127" s="4"/>
      <c r="F1127" s="4"/>
    </row>
    <row r="1128" spans="1:6" ht="15.75" x14ac:dyDescent="0.3">
      <c r="A1128" s="4"/>
      <c r="B1128" s="4"/>
      <c r="C1128" s="4"/>
      <c r="D1128" s="4"/>
      <c r="E1128" s="4"/>
      <c r="F1128" s="4"/>
    </row>
    <row r="1129" spans="1:6" ht="15.75" x14ac:dyDescent="0.3">
      <c r="A1129" s="4"/>
      <c r="B1129" s="4"/>
      <c r="C1129" s="4"/>
      <c r="D1129" s="4"/>
      <c r="E1129" s="4"/>
      <c r="F1129" s="4"/>
    </row>
    <row r="1130" spans="1:6" ht="15.75" x14ac:dyDescent="0.3">
      <c r="A1130" s="4"/>
      <c r="B1130" s="4"/>
      <c r="C1130" s="4"/>
      <c r="D1130" s="4"/>
      <c r="E1130" s="4"/>
      <c r="F1130" s="4"/>
    </row>
    <row r="1131" spans="1:6" ht="15.75" x14ac:dyDescent="0.3">
      <c r="A1131" s="4"/>
      <c r="B1131" s="4"/>
      <c r="C1131" s="4"/>
      <c r="D1131" s="4"/>
      <c r="E1131" s="4"/>
      <c r="F1131" s="4"/>
    </row>
    <row r="1132" spans="1:6" ht="15.75" x14ac:dyDescent="0.3">
      <c r="A1132" s="4"/>
      <c r="B1132" s="4"/>
      <c r="C1132" s="4"/>
      <c r="D1132" s="4"/>
      <c r="E1132" s="4"/>
      <c r="F1132" s="4"/>
    </row>
    <row r="1133" spans="1:6" ht="15.75" x14ac:dyDescent="0.3">
      <c r="A1133" s="4"/>
      <c r="B1133" s="4"/>
      <c r="C1133" s="4"/>
      <c r="D1133" s="4"/>
      <c r="E1133" s="4"/>
      <c r="F1133" s="4"/>
    </row>
    <row r="1134" spans="1:6" ht="15.75" x14ac:dyDescent="0.3">
      <c r="A1134" s="4"/>
      <c r="B1134" s="4"/>
      <c r="C1134" s="4"/>
      <c r="D1134" s="4"/>
      <c r="E1134" s="4"/>
      <c r="F1134" s="4"/>
    </row>
    <row r="1135" spans="1:6" ht="15.75" x14ac:dyDescent="0.3">
      <c r="A1135" s="4"/>
      <c r="B1135" s="4"/>
      <c r="C1135" s="4"/>
      <c r="D1135" s="4"/>
      <c r="E1135" s="4"/>
      <c r="F1135" s="4"/>
    </row>
    <row r="1136" spans="1:6" ht="15.75" x14ac:dyDescent="0.3">
      <c r="A1136" s="4"/>
      <c r="B1136" s="4"/>
      <c r="C1136" s="4"/>
      <c r="D1136" s="4"/>
      <c r="E1136" s="4"/>
      <c r="F1136" s="4"/>
    </row>
    <row r="1137" spans="1:6" ht="15.75" x14ac:dyDescent="0.3">
      <c r="A1137" s="4"/>
      <c r="B1137" s="4"/>
      <c r="C1137" s="4"/>
      <c r="D1137" s="4"/>
      <c r="E1137" s="4"/>
      <c r="F1137" s="4"/>
    </row>
    <row r="1138" spans="1:6" ht="15.75" x14ac:dyDescent="0.3">
      <c r="A1138" s="4"/>
      <c r="B1138" s="4"/>
      <c r="C1138" s="4"/>
      <c r="D1138" s="4"/>
      <c r="E1138" s="4"/>
      <c r="F1138" s="4"/>
    </row>
    <row r="1139" spans="1:6" ht="15.75" x14ac:dyDescent="0.3">
      <c r="A1139" s="4"/>
      <c r="B1139" s="4"/>
      <c r="C1139" s="4"/>
      <c r="D1139" s="4"/>
      <c r="E1139" s="4"/>
      <c r="F1139" s="4"/>
    </row>
    <row r="1140" spans="1:6" ht="15.75" x14ac:dyDescent="0.3">
      <c r="A1140" s="4"/>
      <c r="B1140" s="4"/>
      <c r="C1140" s="4"/>
      <c r="D1140" s="4"/>
      <c r="E1140" s="4"/>
      <c r="F1140" s="4"/>
    </row>
    <row r="1141" spans="1:6" ht="15.75" x14ac:dyDescent="0.3">
      <c r="A1141" s="4"/>
      <c r="B1141" s="4"/>
      <c r="C1141" s="4"/>
      <c r="D1141" s="4"/>
      <c r="E1141" s="4"/>
      <c r="F1141" s="4"/>
    </row>
    <row r="1142" spans="1:6" ht="15.75" x14ac:dyDescent="0.3">
      <c r="A1142" s="4"/>
      <c r="B1142" s="4"/>
      <c r="C1142" s="4"/>
      <c r="D1142" s="4"/>
      <c r="E1142" s="4"/>
      <c r="F1142" s="4"/>
    </row>
    <row r="1143" spans="1:6" ht="15.75" x14ac:dyDescent="0.3">
      <c r="A1143" s="4"/>
      <c r="B1143" s="4"/>
      <c r="C1143" s="4"/>
      <c r="D1143" s="4"/>
      <c r="E1143" s="4"/>
      <c r="F1143" s="4"/>
    </row>
    <row r="1144" spans="1:6" ht="15.75" x14ac:dyDescent="0.3">
      <c r="A1144" s="4"/>
      <c r="B1144" s="4"/>
      <c r="C1144" s="4"/>
      <c r="D1144" s="4"/>
      <c r="E1144" s="4"/>
      <c r="F1144" s="4"/>
    </row>
    <row r="1145" spans="1:6" ht="15.75" x14ac:dyDescent="0.3">
      <c r="A1145" s="4"/>
      <c r="B1145" s="4"/>
      <c r="C1145" s="4"/>
      <c r="D1145" s="4"/>
      <c r="E1145" s="4"/>
      <c r="F1145" s="4"/>
    </row>
    <row r="1146" spans="1:6" ht="15.75" x14ac:dyDescent="0.3">
      <c r="A1146" s="4"/>
      <c r="B1146" s="4"/>
      <c r="C1146" s="4"/>
      <c r="D1146" s="4"/>
      <c r="E1146" s="4"/>
      <c r="F1146" s="4"/>
    </row>
    <row r="1147" spans="1:6" ht="15.75" x14ac:dyDescent="0.3">
      <c r="A1147" s="4"/>
      <c r="B1147" s="4"/>
      <c r="C1147" s="4"/>
      <c r="D1147" s="4"/>
      <c r="E1147" s="4"/>
      <c r="F1147" s="4"/>
    </row>
    <row r="1148" spans="1:6" ht="15.75" x14ac:dyDescent="0.3">
      <c r="A1148" s="4"/>
      <c r="B1148" s="4"/>
      <c r="C1148" s="4"/>
      <c r="D1148" s="4"/>
      <c r="E1148" s="4"/>
      <c r="F1148" s="4"/>
    </row>
    <row r="1149" spans="1:6" ht="15.75" x14ac:dyDescent="0.3">
      <c r="A1149" s="4"/>
      <c r="B1149" s="4"/>
      <c r="C1149" s="4"/>
      <c r="D1149" s="4"/>
      <c r="E1149" s="4"/>
      <c r="F1149" s="4"/>
    </row>
    <row r="1150" spans="1:6" ht="15.75" x14ac:dyDescent="0.3">
      <c r="A1150" s="4"/>
      <c r="B1150" s="4"/>
      <c r="C1150" s="4"/>
      <c r="D1150" s="4"/>
      <c r="E1150" s="4"/>
      <c r="F1150" s="4"/>
    </row>
    <row r="1151" spans="1:6" ht="15.75" x14ac:dyDescent="0.3">
      <c r="A1151" s="4"/>
      <c r="B1151" s="4"/>
      <c r="C1151" s="4"/>
      <c r="D1151" s="4"/>
      <c r="E1151" s="4"/>
      <c r="F1151" s="4"/>
    </row>
    <row r="1152" spans="1:6" ht="15.75" x14ac:dyDescent="0.3">
      <c r="A1152" s="4"/>
      <c r="B1152" s="4"/>
      <c r="C1152" s="4"/>
      <c r="D1152" s="4"/>
      <c r="E1152" s="4"/>
      <c r="F1152" s="4"/>
    </row>
    <row r="1153" spans="1:6" ht="15.75" x14ac:dyDescent="0.3">
      <c r="A1153" s="4"/>
      <c r="B1153" s="4"/>
      <c r="C1153" s="4"/>
      <c r="D1153" s="4"/>
      <c r="E1153" s="4"/>
      <c r="F1153" s="4"/>
    </row>
    <row r="1154" spans="1:6" ht="15.75" x14ac:dyDescent="0.3">
      <c r="A1154" s="4"/>
      <c r="B1154" s="4"/>
      <c r="C1154" s="4"/>
      <c r="D1154" s="4"/>
      <c r="E1154" s="4"/>
      <c r="F1154" s="4"/>
    </row>
    <row r="1155" spans="1:6" ht="15.75" x14ac:dyDescent="0.3">
      <c r="A1155" s="4"/>
      <c r="B1155" s="4"/>
      <c r="C1155" s="4"/>
      <c r="D1155" s="4"/>
      <c r="E1155" s="4"/>
      <c r="F1155" s="4"/>
    </row>
    <row r="1156" spans="1:6" ht="15.75" x14ac:dyDescent="0.3">
      <c r="A1156" s="4"/>
      <c r="B1156" s="4"/>
      <c r="C1156" s="4"/>
      <c r="D1156" s="4"/>
      <c r="E1156" s="4"/>
      <c r="F1156" s="4"/>
    </row>
    <row r="1157" spans="1:6" ht="15.75" x14ac:dyDescent="0.3">
      <c r="A1157" s="4"/>
      <c r="B1157" s="4"/>
      <c r="C1157" s="4"/>
      <c r="D1157" s="4"/>
      <c r="E1157" s="4"/>
      <c r="F1157" s="4"/>
    </row>
    <row r="1158" spans="1:6" ht="15.75" x14ac:dyDescent="0.3">
      <c r="A1158" s="4"/>
      <c r="B1158" s="4"/>
      <c r="C1158" s="4"/>
      <c r="D1158" s="4"/>
      <c r="E1158" s="4"/>
      <c r="F1158" s="4"/>
    </row>
    <row r="1159" spans="1:6" ht="15.75" x14ac:dyDescent="0.3">
      <c r="A1159" s="4"/>
      <c r="B1159" s="4"/>
      <c r="C1159" s="4"/>
      <c r="D1159" s="4"/>
      <c r="E1159" s="4"/>
      <c r="F1159" s="4"/>
    </row>
    <row r="1160" spans="1:6" ht="15.75" x14ac:dyDescent="0.3">
      <c r="A1160" s="4"/>
      <c r="B1160" s="4"/>
      <c r="C1160" s="4"/>
      <c r="D1160" s="4"/>
      <c r="E1160" s="4"/>
      <c r="F1160" s="4"/>
    </row>
    <row r="1161" spans="1:6" ht="15.75" x14ac:dyDescent="0.3">
      <c r="A1161" s="4"/>
      <c r="B1161" s="4"/>
      <c r="C1161" s="4"/>
      <c r="D1161" s="4"/>
      <c r="E1161" s="4"/>
      <c r="F1161" s="4"/>
    </row>
    <row r="1162" spans="1:6" ht="15.75" x14ac:dyDescent="0.3">
      <c r="A1162" s="4"/>
      <c r="B1162" s="4"/>
      <c r="C1162" s="4"/>
      <c r="D1162" s="4"/>
      <c r="E1162" s="4"/>
      <c r="F1162" s="4"/>
    </row>
    <row r="1163" spans="1:6" ht="15.75" x14ac:dyDescent="0.3">
      <c r="A1163" s="4"/>
      <c r="B1163" s="4"/>
      <c r="C1163" s="4"/>
      <c r="D1163" s="4"/>
      <c r="E1163" s="4"/>
      <c r="F1163" s="4"/>
    </row>
    <row r="1164" spans="1:6" ht="15.75" x14ac:dyDescent="0.3">
      <c r="A1164" s="4"/>
      <c r="B1164" s="4"/>
      <c r="C1164" s="4"/>
      <c r="D1164" s="4"/>
      <c r="E1164" s="4"/>
      <c r="F1164" s="4"/>
    </row>
    <row r="1165" spans="1:6" ht="15.75" x14ac:dyDescent="0.3">
      <c r="A1165" s="4"/>
      <c r="B1165" s="4"/>
      <c r="C1165" s="4"/>
      <c r="D1165" s="4"/>
      <c r="E1165" s="4"/>
      <c r="F1165" s="4"/>
    </row>
    <row r="1166" spans="1:6" ht="15.75" x14ac:dyDescent="0.3">
      <c r="A1166" s="4"/>
      <c r="B1166" s="4"/>
      <c r="C1166" s="4"/>
      <c r="D1166" s="4"/>
      <c r="E1166" s="4"/>
      <c r="F1166" s="4"/>
    </row>
    <row r="1167" spans="1:6" ht="15.75" x14ac:dyDescent="0.3">
      <c r="A1167" s="4"/>
      <c r="B1167" s="4"/>
      <c r="C1167" s="4"/>
      <c r="D1167" s="4"/>
      <c r="E1167" s="4"/>
      <c r="F1167" s="4"/>
    </row>
    <row r="1168" spans="1:6" ht="15.75" x14ac:dyDescent="0.3">
      <c r="A1168" s="4"/>
      <c r="B1168" s="4"/>
      <c r="C1168" s="4"/>
      <c r="D1168" s="4"/>
      <c r="E1168" s="4"/>
      <c r="F1168" s="4"/>
    </row>
    <row r="1169" spans="1:6" ht="15.75" x14ac:dyDescent="0.3">
      <c r="A1169" s="4"/>
      <c r="B1169" s="4"/>
      <c r="C1169" s="4"/>
      <c r="D1169" s="4"/>
      <c r="E1169" s="4"/>
      <c r="F1169" s="4"/>
    </row>
    <row r="1170" spans="1:6" ht="15.75" x14ac:dyDescent="0.3">
      <c r="A1170" s="4"/>
      <c r="B1170" s="4"/>
      <c r="C1170" s="4"/>
      <c r="D1170" s="4"/>
      <c r="E1170" s="4"/>
      <c r="F1170" s="4"/>
    </row>
    <row r="1171" spans="1:6" ht="15.75" x14ac:dyDescent="0.3">
      <c r="A1171" s="4"/>
      <c r="B1171" s="4"/>
      <c r="C1171" s="4"/>
      <c r="D1171" s="4"/>
      <c r="E1171" s="4"/>
      <c r="F1171" s="4"/>
    </row>
    <row r="1172" spans="1:6" ht="15.75" x14ac:dyDescent="0.3">
      <c r="A1172" s="4"/>
      <c r="B1172" s="4"/>
      <c r="C1172" s="4"/>
      <c r="D1172" s="4"/>
      <c r="E1172" s="4"/>
      <c r="F1172" s="4"/>
    </row>
    <row r="1173" spans="1:6" ht="15.75" x14ac:dyDescent="0.3">
      <c r="A1173" s="4"/>
      <c r="B1173" s="4"/>
      <c r="C1173" s="4"/>
      <c r="D1173" s="4"/>
      <c r="E1173" s="4"/>
      <c r="F1173" s="4"/>
    </row>
    <row r="1174" spans="1:6" ht="15.75" x14ac:dyDescent="0.3">
      <c r="A1174" s="4"/>
      <c r="B1174" s="4"/>
      <c r="C1174" s="4"/>
      <c r="D1174" s="4"/>
      <c r="E1174" s="4"/>
      <c r="F1174" s="4"/>
    </row>
    <row r="1175" spans="1:6" ht="15.75" x14ac:dyDescent="0.3">
      <c r="A1175" s="4"/>
      <c r="B1175" s="4"/>
      <c r="C1175" s="4"/>
      <c r="D1175" s="4"/>
      <c r="E1175" s="4"/>
      <c r="F1175" s="4"/>
    </row>
    <row r="1176" spans="1:6" ht="15.75" x14ac:dyDescent="0.3">
      <c r="A1176" s="4"/>
      <c r="B1176" s="4"/>
      <c r="C1176" s="4"/>
      <c r="D1176" s="4"/>
      <c r="E1176" s="4"/>
      <c r="F1176" s="4"/>
    </row>
    <row r="1177" spans="1:6" ht="15.75" x14ac:dyDescent="0.3">
      <c r="A1177" s="4"/>
      <c r="B1177" s="4"/>
      <c r="C1177" s="4"/>
      <c r="D1177" s="4"/>
      <c r="E1177" s="4"/>
      <c r="F1177" s="4"/>
    </row>
    <row r="1178" spans="1:6" ht="15.75" x14ac:dyDescent="0.3">
      <c r="A1178" s="4"/>
      <c r="B1178" s="4"/>
      <c r="C1178" s="4"/>
      <c r="D1178" s="4"/>
      <c r="E1178" s="4"/>
      <c r="F1178" s="4"/>
    </row>
    <row r="1179" spans="1:6" ht="15.75" x14ac:dyDescent="0.3">
      <c r="A1179" s="4"/>
      <c r="B1179" s="4"/>
      <c r="C1179" s="4"/>
      <c r="D1179" s="4"/>
      <c r="E1179" s="4"/>
      <c r="F1179" s="4"/>
    </row>
    <row r="1180" spans="1:6" ht="15.75" x14ac:dyDescent="0.3">
      <c r="A1180" s="4"/>
      <c r="B1180" s="4"/>
      <c r="C1180" s="4"/>
      <c r="D1180" s="4"/>
      <c r="E1180" s="4"/>
      <c r="F1180" s="4"/>
    </row>
    <row r="1181" spans="1:6" ht="15.75" x14ac:dyDescent="0.3">
      <c r="A1181" s="4"/>
      <c r="B1181" s="4"/>
      <c r="C1181" s="4"/>
      <c r="D1181" s="4"/>
      <c r="E1181" s="4"/>
      <c r="F1181" s="4"/>
    </row>
    <row r="1182" spans="1:6" ht="15.75" x14ac:dyDescent="0.3">
      <c r="A1182" s="4"/>
      <c r="B1182" s="4"/>
      <c r="C1182" s="4"/>
      <c r="D1182" s="4"/>
      <c r="E1182" s="4"/>
      <c r="F1182" s="4"/>
    </row>
    <row r="1183" spans="1:6" ht="15.75" x14ac:dyDescent="0.3">
      <c r="A1183" s="4"/>
      <c r="B1183" s="4"/>
      <c r="C1183" s="4"/>
      <c r="D1183" s="4"/>
      <c r="E1183" s="4"/>
      <c r="F1183" s="4"/>
    </row>
    <row r="1184" spans="1:6" ht="15.75" x14ac:dyDescent="0.3">
      <c r="A1184" s="4"/>
      <c r="B1184" s="4"/>
      <c r="C1184" s="4"/>
      <c r="D1184" s="4"/>
      <c r="E1184" s="4"/>
      <c r="F1184" s="4"/>
    </row>
    <row r="1185" spans="1:6" ht="15.75" x14ac:dyDescent="0.3">
      <c r="A1185" s="4"/>
      <c r="B1185" s="4"/>
      <c r="C1185" s="4"/>
      <c r="D1185" s="4"/>
      <c r="E1185" s="4"/>
      <c r="F1185" s="4"/>
    </row>
    <row r="1186" spans="1:6" ht="15.75" x14ac:dyDescent="0.3">
      <c r="A1186" s="4"/>
      <c r="B1186" s="4"/>
      <c r="C1186" s="4"/>
      <c r="D1186" s="4"/>
      <c r="E1186" s="4"/>
      <c r="F1186" s="4"/>
    </row>
    <row r="1187" spans="1:6" ht="15.75" x14ac:dyDescent="0.3">
      <c r="A1187" s="4"/>
      <c r="B1187" s="4"/>
      <c r="C1187" s="4"/>
      <c r="D1187" s="4"/>
      <c r="E1187" s="4"/>
      <c r="F1187" s="4"/>
    </row>
    <row r="1188" spans="1:6" ht="15.75" x14ac:dyDescent="0.3">
      <c r="A1188" s="4"/>
      <c r="B1188" s="4"/>
      <c r="C1188" s="4"/>
      <c r="D1188" s="4"/>
      <c r="E1188" s="4"/>
      <c r="F1188" s="4"/>
    </row>
    <row r="1189" spans="1:6" ht="15.75" x14ac:dyDescent="0.3">
      <c r="A1189" s="4"/>
      <c r="B1189" s="4"/>
      <c r="C1189" s="4"/>
      <c r="D1189" s="4"/>
      <c r="E1189" s="4"/>
      <c r="F1189" s="4"/>
    </row>
    <row r="1190" spans="1:6" ht="15.75" x14ac:dyDescent="0.3">
      <c r="A1190" s="4"/>
      <c r="B1190" s="4"/>
      <c r="C1190" s="4"/>
      <c r="D1190" s="4"/>
      <c r="E1190" s="4"/>
      <c r="F1190" s="4"/>
    </row>
    <row r="1191" spans="1:6" ht="15.75" x14ac:dyDescent="0.3">
      <c r="A1191" s="4"/>
      <c r="B1191" s="4"/>
      <c r="C1191" s="4"/>
      <c r="D1191" s="4"/>
      <c r="E1191" s="4"/>
      <c r="F1191" s="4"/>
    </row>
    <row r="1192" spans="1:6" ht="15.75" x14ac:dyDescent="0.3">
      <c r="A1192" s="4"/>
      <c r="B1192" s="4"/>
      <c r="C1192" s="4"/>
      <c r="D1192" s="4"/>
      <c r="E1192" s="4"/>
      <c r="F1192" s="4"/>
    </row>
    <row r="1193" spans="1:6" ht="15.75" x14ac:dyDescent="0.3">
      <c r="A1193" s="4"/>
      <c r="B1193" s="4"/>
      <c r="C1193" s="4"/>
      <c r="D1193" s="4"/>
      <c r="E1193" s="4"/>
      <c r="F1193" s="4"/>
    </row>
    <row r="1194" spans="1:6" ht="15.75" x14ac:dyDescent="0.3">
      <c r="A1194" s="4"/>
      <c r="B1194" s="4"/>
      <c r="C1194" s="4"/>
      <c r="D1194" s="4"/>
      <c r="E1194" s="4"/>
      <c r="F1194" s="4"/>
    </row>
    <row r="1195" spans="1:6" ht="15.75" x14ac:dyDescent="0.3">
      <c r="A1195" s="4"/>
      <c r="B1195" s="4"/>
      <c r="C1195" s="4"/>
      <c r="D1195" s="4"/>
      <c r="E1195" s="4"/>
      <c r="F1195" s="4"/>
    </row>
    <row r="1196" spans="1:6" ht="15.75" x14ac:dyDescent="0.3">
      <c r="A1196" s="4"/>
      <c r="B1196" s="4"/>
      <c r="C1196" s="4"/>
      <c r="D1196" s="4"/>
      <c r="E1196" s="4"/>
      <c r="F1196" s="4"/>
    </row>
    <row r="1197" spans="1:6" ht="15.75" x14ac:dyDescent="0.3">
      <c r="A1197" s="4"/>
      <c r="B1197" s="4"/>
      <c r="C1197" s="4"/>
      <c r="D1197" s="4"/>
      <c r="E1197" s="4"/>
      <c r="F1197" s="4"/>
    </row>
    <row r="1198" spans="1:6" ht="15.75" x14ac:dyDescent="0.3">
      <c r="A1198" s="4"/>
      <c r="B1198" s="4"/>
      <c r="C1198" s="4"/>
      <c r="D1198" s="4"/>
      <c r="E1198" s="4"/>
      <c r="F1198" s="4"/>
    </row>
    <row r="1199" spans="1:6" ht="15.75" x14ac:dyDescent="0.3">
      <c r="A1199" s="4"/>
      <c r="B1199" s="4"/>
      <c r="C1199" s="4"/>
      <c r="D1199" s="4"/>
      <c r="E1199" s="4"/>
      <c r="F1199" s="4"/>
    </row>
    <row r="1200" spans="1:6" ht="15.75" x14ac:dyDescent="0.3">
      <c r="A1200" s="4"/>
      <c r="B1200" s="4"/>
      <c r="C1200" s="4"/>
      <c r="D1200" s="4"/>
      <c r="E1200" s="4"/>
      <c r="F1200" s="4"/>
    </row>
    <row r="1201" spans="1:6" ht="15.75" x14ac:dyDescent="0.3">
      <c r="A1201" s="4"/>
      <c r="B1201" s="4"/>
      <c r="C1201" s="4"/>
      <c r="D1201" s="4"/>
      <c r="E1201" s="4"/>
      <c r="F1201" s="4"/>
    </row>
    <row r="1202" spans="1:6" ht="15.75" x14ac:dyDescent="0.3">
      <c r="A1202" s="4"/>
      <c r="B1202" s="4"/>
      <c r="C1202" s="4"/>
      <c r="D1202" s="4"/>
      <c r="E1202" s="4"/>
      <c r="F1202" s="4"/>
    </row>
    <row r="1203" spans="1:6" ht="15.75" x14ac:dyDescent="0.3">
      <c r="A1203" s="4"/>
      <c r="B1203" s="4"/>
      <c r="C1203" s="4"/>
      <c r="D1203" s="4"/>
      <c r="E1203" s="4"/>
      <c r="F1203" s="4"/>
    </row>
    <row r="1204" spans="1:6" ht="15.75" x14ac:dyDescent="0.3">
      <c r="A1204" s="4"/>
      <c r="B1204" s="4"/>
      <c r="C1204" s="4"/>
      <c r="D1204" s="4"/>
      <c r="E1204" s="4"/>
      <c r="F1204" s="4"/>
    </row>
    <row r="1205" spans="1:6" ht="15.75" x14ac:dyDescent="0.3">
      <c r="A1205" s="4"/>
      <c r="B1205" s="4"/>
      <c r="C1205" s="4"/>
      <c r="D1205" s="4"/>
      <c r="E1205" s="4"/>
      <c r="F1205" s="4"/>
    </row>
    <row r="1206" spans="1:6" ht="15.75" x14ac:dyDescent="0.3">
      <c r="A1206" s="4"/>
      <c r="B1206" s="4"/>
      <c r="C1206" s="4"/>
      <c r="D1206" s="4"/>
      <c r="E1206" s="4"/>
      <c r="F1206" s="4"/>
    </row>
    <row r="1207" spans="1:6" ht="15.75" x14ac:dyDescent="0.3">
      <c r="A1207" s="4"/>
      <c r="B1207" s="4"/>
      <c r="C1207" s="4"/>
      <c r="D1207" s="4"/>
      <c r="E1207" s="4"/>
      <c r="F1207" s="4"/>
    </row>
    <row r="1208" spans="1:6" ht="15.75" x14ac:dyDescent="0.3">
      <c r="A1208" s="4"/>
      <c r="B1208" s="4"/>
      <c r="C1208" s="4"/>
      <c r="D1208" s="4"/>
      <c r="E1208" s="4"/>
      <c r="F1208" s="4"/>
    </row>
    <row r="1209" spans="1:6" ht="15.75" x14ac:dyDescent="0.3">
      <c r="A1209" s="4"/>
      <c r="B1209" s="4"/>
      <c r="C1209" s="4"/>
      <c r="D1209" s="4"/>
      <c r="E1209" s="4"/>
      <c r="F1209" s="4"/>
    </row>
    <row r="1210" spans="1:6" ht="15.75" x14ac:dyDescent="0.3">
      <c r="A1210" s="4"/>
      <c r="B1210" s="4"/>
      <c r="C1210" s="4"/>
      <c r="D1210" s="4"/>
      <c r="E1210" s="4"/>
      <c r="F1210" s="4"/>
    </row>
    <row r="1211" spans="1:6" ht="15.75" x14ac:dyDescent="0.3">
      <c r="A1211" s="4"/>
      <c r="B1211" s="4"/>
      <c r="C1211" s="4"/>
      <c r="D1211" s="4"/>
      <c r="E1211" s="4"/>
      <c r="F1211" s="4"/>
    </row>
    <row r="1212" spans="1:6" ht="15.75" x14ac:dyDescent="0.3">
      <c r="A1212" s="4"/>
      <c r="B1212" s="4"/>
      <c r="C1212" s="4"/>
      <c r="D1212" s="4"/>
      <c r="E1212" s="4"/>
      <c r="F1212" s="4"/>
    </row>
    <row r="1213" spans="1:6" ht="15.75" x14ac:dyDescent="0.3">
      <c r="A1213" s="4"/>
      <c r="B1213" s="4"/>
      <c r="C1213" s="4"/>
      <c r="D1213" s="4"/>
      <c r="E1213" s="4"/>
      <c r="F1213" s="4"/>
    </row>
    <row r="1214" spans="1:6" ht="15.75" x14ac:dyDescent="0.3">
      <c r="A1214" s="4"/>
      <c r="B1214" s="4"/>
      <c r="C1214" s="4"/>
      <c r="D1214" s="4"/>
      <c r="E1214" s="4"/>
      <c r="F1214" s="4"/>
    </row>
    <row r="1215" spans="1:6" ht="15.75" x14ac:dyDescent="0.3">
      <c r="A1215" s="4"/>
      <c r="B1215" s="4"/>
      <c r="C1215" s="4"/>
      <c r="D1215" s="4"/>
      <c r="E1215" s="4"/>
      <c r="F1215" s="4"/>
    </row>
    <row r="1216" spans="1:6" ht="15.75" x14ac:dyDescent="0.3">
      <c r="A1216" s="4"/>
      <c r="B1216" s="4"/>
      <c r="C1216" s="4"/>
      <c r="D1216" s="4"/>
      <c r="E1216" s="4"/>
      <c r="F1216" s="4"/>
    </row>
    <row r="1217" spans="1:6" ht="15.75" x14ac:dyDescent="0.3">
      <c r="A1217" s="4"/>
      <c r="B1217" s="4"/>
      <c r="C1217" s="4"/>
      <c r="D1217" s="4"/>
      <c r="E1217" s="4"/>
      <c r="F1217" s="4"/>
    </row>
    <row r="1218" spans="1:6" ht="15.75" x14ac:dyDescent="0.3">
      <c r="A1218" s="4"/>
      <c r="B1218" s="4"/>
      <c r="C1218" s="4"/>
      <c r="D1218" s="4"/>
      <c r="E1218" s="4"/>
      <c r="F1218" s="4"/>
    </row>
    <row r="1219" spans="1:6" ht="15.75" x14ac:dyDescent="0.3">
      <c r="A1219" s="4"/>
      <c r="B1219" s="4"/>
      <c r="C1219" s="4"/>
      <c r="D1219" s="4"/>
      <c r="E1219" s="4"/>
      <c r="F1219" s="4"/>
    </row>
    <row r="1220" spans="1:6" ht="15.75" x14ac:dyDescent="0.3">
      <c r="A1220" s="4"/>
      <c r="B1220" s="4"/>
      <c r="C1220" s="4"/>
      <c r="D1220" s="4"/>
      <c r="E1220" s="4"/>
      <c r="F1220" s="4"/>
    </row>
    <row r="1221" spans="1:6" ht="15.75" x14ac:dyDescent="0.3">
      <c r="A1221" s="4"/>
      <c r="B1221" s="4"/>
      <c r="C1221" s="4"/>
      <c r="D1221" s="4"/>
      <c r="E1221" s="4"/>
      <c r="F1221" s="4"/>
    </row>
    <row r="1222" spans="1:6" ht="15.75" x14ac:dyDescent="0.3">
      <c r="A1222" s="4"/>
      <c r="B1222" s="4"/>
      <c r="C1222" s="4"/>
      <c r="D1222" s="4"/>
      <c r="E1222" s="4"/>
      <c r="F1222" s="4"/>
    </row>
    <row r="1223" spans="1:6" ht="15.75" x14ac:dyDescent="0.3">
      <c r="A1223" s="4"/>
      <c r="B1223" s="4"/>
      <c r="C1223" s="4"/>
      <c r="D1223" s="4"/>
      <c r="E1223" s="4"/>
      <c r="F1223" s="4"/>
    </row>
    <row r="1224" spans="1:6" ht="15.75" x14ac:dyDescent="0.3">
      <c r="A1224" s="4"/>
      <c r="B1224" s="4"/>
      <c r="C1224" s="4"/>
      <c r="D1224" s="4"/>
      <c r="E1224" s="4"/>
      <c r="F1224" s="4"/>
    </row>
    <row r="1225" spans="1:6" ht="15.75" x14ac:dyDescent="0.3">
      <c r="A1225" s="4"/>
      <c r="B1225" s="4"/>
      <c r="C1225" s="4"/>
      <c r="D1225" s="4"/>
      <c r="E1225" s="4"/>
      <c r="F1225" s="4"/>
    </row>
    <row r="1226" spans="1:6" ht="15.75" x14ac:dyDescent="0.3">
      <c r="A1226" s="4"/>
      <c r="B1226" s="4"/>
      <c r="C1226" s="4"/>
      <c r="D1226" s="4"/>
      <c r="E1226" s="4"/>
      <c r="F1226" s="4"/>
    </row>
    <row r="1227" spans="1:6" ht="15.75" x14ac:dyDescent="0.3">
      <c r="A1227" s="4"/>
      <c r="B1227" s="4"/>
      <c r="C1227" s="4"/>
      <c r="D1227" s="4"/>
      <c r="E1227" s="4"/>
      <c r="F1227" s="4"/>
    </row>
    <row r="1228" spans="1:6" ht="15.75" x14ac:dyDescent="0.3">
      <c r="A1228" s="4"/>
      <c r="B1228" s="4"/>
      <c r="C1228" s="4"/>
      <c r="D1228" s="4"/>
      <c r="E1228" s="4"/>
      <c r="F1228" s="4"/>
    </row>
    <row r="1229" spans="1:6" ht="15.75" x14ac:dyDescent="0.3">
      <c r="A1229" s="4"/>
      <c r="B1229" s="4"/>
      <c r="C1229" s="4"/>
      <c r="D1229" s="4"/>
      <c r="E1229" s="4"/>
      <c r="F1229" s="4"/>
    </row>
    <row r="1230" spans="1:6" ht="15.75" x14ac:dyDescent="0.3">
      <c r="A1230" s="4"/>
      <c r="B1230" s="4"/>
      <c r="C1230" s="4"/>
      <c r="D1230" s="4"/>
      <c r="E1230" s="4"/>
      <c r="F1230" s="4"/>
    </row>
    <row r="1231" spans="1:6" ht="15.75" x14ac:dyDescent="0.3">
      <c r="A1231" s="4"/>
      <c r="B1231" s="4"/>
      <c r="C1231" s="4"/>
      <c r="D1231" s="4"/>
      <c r="E1231" s="4"/>
      <c r="F1231" s="4"/>
    </row>
  </sheetData>
  <mergeCells count="1">
    <mergeCell ref="A4:C4"/>
  </mergeCells>
  <pageMargins left="0.70866141732283472" right="0.70866141732283472" top="0.74803149606299213" bottom="0.74803149606299213" header="0.31496062992125984" footer="0.31496062992125984"/>
  <pageSetup paperSize="9" scale="90" orientation="portrait" r:id="rId1"/>
  <headerFooter>
    <oddHeader xml:space="preserve">&amp;C
</oddHeader>
    <oddFooter>Página &amp;P</oddFooter>
  </headerFooter>
  <rowBreaks count="1" manualBreakCount="1">
    <brk id="17" max="5" man="1"/>
  </rowBreak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1251"/>
  <sheetViews>
    <sheetView view="pageBreakPreview" zoomScale="130" zoomScaleNormal="100" zoomScaleSheetLayoutView="130" workbookViewId="0">
      <selection activeCell="E13" sqref="E13"/>
    </sheetView>
  </sheetViews>
  <sheetFormatPr baseColWidth="10" defaultRowHeight="15" x14ac:dyDescent="0.25"/>
  <cols>
    <col min="1" max="2" width="6.7109375" customWidth="1"/>
    <col min="3" max="3" width="46.7109375" customWidth="1"/>
    <col min="4" max="6" width="11.42578125" customWidth="1"/>
    <col min="9" max="13" width="11.5703125" bestFit="1" customWidth="1"/>
  </cols>
  <sheetData>
    <row r="2" spans="1:10" x14ac:dyDescent="0.25">
      <c r="A2" s="3" t="s">
        <v>305</v>
      </c>
    </row>
    <row r="4" spans="1:10" x14ac:dyDescent="0.25">
      <c r="A4" s="161" t="s">
        <v>829</v>
      </c>
      <c r="B4" s="162"/>
      <c r="C4" s="162"/>
    </row>
    <row r="5" spans="1:10" x14ac:dyDescent="0.25">
      <c r="A5" s="1"/>
    </row>
    <row r="6" spans="1:10" s="23" customFormat="1" ht="12.75" x14ac:dyDescent="0.25">
      <c r="A6" s="5" t="s">
        <v>41</v>
      </c>
      <c r="B6" s="24" t="s">
        <v>42</v>
      </c>
      <c r="C6" s="24" t="s">
        <v>43</v>
      </c>
      <c r="D6" s="24" t="s">
        <v>44</v>
      </c>
      <c r="E6" s="5" t="s">
        <v>45</v>
      </c>
      <c r="F6" s="5" t="s">
        <v>64</v>
      </c>
    </row>
    <row r="7" spans="1:10" s="23" customFormat="1" ht="12.75" x14ac:dyDescent="0.25">
      <c r="A7" s="21"/>
      <c r="B7" s="46"/>
      <c r="C7" s="46"/>
      <c r="D7" s="46"/>
      <c r="E7" s="21"/>
      <c r="F7" s="21"/>
    </row>
    <row r="8" spans="1:10" s="23" customFormat="1" ht="13.5" x14ac:dyDescent="0.3">
      <c r="A8" s="111">
        <v>17.100000000000001</v>
      </c>
      <c r="B8" s="4" t="s">
        <v>10</v>
      </c>
      <c r="C8" s="12" t="s">
        <v>124</v>
      </c>
      <c r="D8" s="4"/>
      <c r="E8" s="21"/>
      <c r="F8" s="21"/>
    </row>
    <row r="9" spans="1:10" s="23" customFormat="1" ht="108" x14ac:dyDescent="0.3">
      <c r="A9" s="111"/>
      <c r="B9" s="4"/>
      <c r="C9" s="72" t="s">
        <v>364</v>
      </c>
      <c r="D9" s="7">
        <v>1</v>
      </c>
      <c r="E9" s="17">
        <v>18441.22</v>
      </c>
      <c r="F9" s="17">
        <f>D9*E9</f>
        <v>18441.22</v>
      </c>
    </row>
    <row r="10" spans="1:10" ht="15.75" x14ac:dyDescent="0.3">
      <c r="A10" s="111"/>
      <c r="E10" s="7"/>
    </row>
    <row r="11" spans="1:10" ht="15.75" x14ac:dyDescent="0.3">
      <c r="A11" s="111">
        <v>17.2</v>
      </c>
      <c r="B11" s="4" t="s">
        <v>10</v>
      </c>
      <c r="C11" s="12" t="s">
        <v>53</v>
      </c>
      <c r="D11" s="4"/>
      <c r="E11" s="7"/>
      <c r="F11" s="4"/>
    </row>
    <row r="12" spans="1:10" ht="27" x14ac:dyDescent="0.3">
      <c r="A12" s="111"/>
      <c r="B12" s="4"/>
      <c r="C12" s="9" t="s">
        <v>54</v>
      </c>
      <c r="D12" s="7">
        <v>1</v>
      </c>
      <c r="E12" s="17">
        <v>8100</v>
      </c>
      <c r="F12" s="17">
        <v>8100</v>
      </c>
      <c r="J12" s="17"/>
    </row>
    <row r="13" spans="1:10" ht="15.75" x14ac:dyDescent="0.3">
      <c r="A13" s="111"/>
      <c r="B13" s="4"/>
      <c r="C13" s="9"/>
      <c r="D13" s="4"/>
      <c r="E13" s="7"/>
      <c r="F13" s="17"/>
      <c r="J13" s="4"/>
    </row>
    <row r="14" spans="1:10" ht="15.75" x14ac:dyDescent="0.3">
      <c r="A14" s="111">
        <v>17.3</v>
      </c>
      <c r="B14" s="4" t="s">
        <v>10</v>
      </c>
      <c r="C14" s="12" t="s">
        <v>55</v>
      </c>
      <c r="D14" s="4"/>
      <c r="E14" s="7"/>
      <c r="F14" s="17"/>
      <c r="J14" s="4"/>
    </row>
    <row r="15" spans="1:10" ht="27.95" customHeight="1" x14ac:dyDescent="0.3">
      <c r="A15" s="111"/>
      <c r="B15" s="4"/>
      <c r="C15" s="9" t="s">
        <v>56</v>
      </c>
      <c r="D15" s="7">
        <v>1</v>
      </c>
      <c r="E15" s="17">
        <v>2000</v>
      </c>
      <c r="F15" s="17">
        <f>D15*E15</f>
        <v>2000</v>
      </c>
      <c r="J15" s="17"/>
    </row>
    <row r="16" spans="1:10" ht="15.75" x14ac:dyDescent="0.3">
      <c r="A16" s="111"/>
      <c r="B16" s="4"/>
      <c r="C16" s="9"/>
      <c r="D16" s="7"/>
      <c r="E16" s="7"/>
      <c r="F16" s="17"/>
      <c r="J16" s="17"/>
    </row>
    <row r="17" spans="1:10" ht="15.75" x14ac:dyDescent="0.3">
      <c r="A17" s="111">
        <v>17.399999999999999</v>
      </c>
      <c r="B17" s="4" t="s">
        <v>10</v>
      </c>
      <c r="C17" s="29" t="s">
        <v>122</v>
      </c>
      <c r="D17" s="71"/>
      <c r="E17" s="7"/>
      <c r="F17" s="17"/>
      <c r="J17" s="17"/>
    </row>
    <row r="18" spans="1:10" ht="27" x14ac:dyDescent="0.3">
      <c r="A18" s="4"/>
      <c r="B18" s="4"/>
      <c r="C18" s="72" t="s">
        <v>123</v>
      </c>
      <c r="D18" s="73">
        <v>1</v>
      </c>
      <c r="E18" s="17">
        <v>2000</v>
      </c>
      <c r="F18" s="17">
        <f>D18*E18</f>
        <v>2000</v>
      </c>
      <c r="J18" s="17"/>
    </row>
    <row r="19" spans="1:10" ht="15.75" x14ac:dyDescent="0.3">
      <c r="A19" s="4"/>
      <c r="B19" s="4"/>
      <c r="C19" s="72"/>
      <c r="D19" s="73"/>
      <c r="E19" s="4"/>
      <c r="F19" s="4"/>
    </row>
    <row r="20" spans="1:10" ht="15.75" thickBot="1" x14ac:dyDescent="0.3">
      <c r="A20" s="13"/>
      <c r="B20" s="13"/>
      <c r="C20" s="13" t="s">
        <v>830</v>
      </c>
      <c r="D20" s="13"/>
      <c r="E20" s="13"/>
      <c r="F20" s="18">
        <f>SUM(F9:F19)</f>
        <v>30541.22</v>
      </c>
    </row>
    <row r="21" spans="1:10" ht="15.75" x14ac:dyDescent="0.3">
      <c r="A21" s="4"/>
      <c r="B21" s="4"/>
      <c r="C21" s="9"/>
      <c r="D21" s="4"/>
      <c r="E21" s="4"/>
      <c r="F21" s="4"/>
    </row>
    <row r="22" spans="1:10" ht="15.75" x14ac:dyDescent="0.3">
      <c r="A22" s="4"/>
      <c r="B22" s="4"/>
      <c r="C22" s="9"/>
      <c r="D22" s="7"/>
      <c r="E22" s="4"/>
      <c r="F22" s="4"/>
    </row>
    <row r="23" spans="1:10" ht="15.75" x14ac:dyDescent="0.3">
      <c r="A23" s="4"/>
      <c r="B23" s="4"/>
      <c r="C23" s="9"/>
      <c r="D23" s="4"/>
      <c r="E23" s="4"/>
      <c r="F23" s="4"/>
    </row>
    <row r="24" spans="1:10" ht="15.75" x14ac:dyDescent="0.3">
      <c r="A24" s="4"/>
      <c r="B24" s="4"/>
      <c r="C24" s="9"/>
      <c r="D24" s="4"/>
      <c r="E24" s="4"/>
      <c r="F24" s="4"/>
    </row>
    <row r="25" spans="1:10" ht="15.75" x14ac:dyDescent="0.3">
      <c r="A25" s="4"/>
      <c r="B25" s="4"/>
      <c r="C25" s="9"/>
      <c r="D25" s="7"/>
      <c r="E25" s="4"/>
      <c r="F25" s="4"/>
    </row>
    <row r="26" spans="1:10" ht="15.75" x14ac:dyDescent="0.3">
      <c r="A26" s="4"/>
      <c r="B26" s="4"/>
      <c r="C26" s="9"/>
      <c r="D26" s="4"/>
      <c r="E26" s="4"/>
      <c r="F26" s="4"/>
    </row>
    <row r="27" spans="1:10" ht="15.75" x14ac:dyDescent="0.3">
      <c r="A27" s="4"/>
      <c r="B27" s="4"/>
      <c r="C27" s="9"/>
      <c r="D27" s="4"/>
      <c r="E27" s="4"/>
      <c r="F27" s="4"/>
    </row>
    <row r="28" spans="1:10" ht="15.75" x14ac:dyDescent="0.3">
      <c r="A28" s="4"/>
      <c r="B28" s="4"/>
      <c r="C28" s="9"/>
      <c r="D28" s="7"/>
      <c r="E28" s="4"/>
      <c r="F28" s="4"/>
    </row>
    <row r="29" spans="1:10" ht="15.75" x14ac:dyDescent="0.3">
      <c r="A29" s="4"/>
      <c r="B29" s="4"/>
      <c r="C29" s="9"/>
      <c r="D29" s="4"/>
      <c r="E29" s="4"/>
      <c r="F29" s="4"/>
    </row>
    <row r="30" spans="1:10" ht="15.75" x14ac:dyDescent="0.3">
      <c r="A30" s="4"/>
      <c r="B30" s="4"/>
      <c r="C30" s="9"/>
      <c r="D30" s="4"/>
      <c r="E30" s="4"/>
      <c r="F30" s="4"/>
    </row>
    <row r="31" spans="1:10" ht="15.75" x14ac:dyDescent="0.3">
      <c r="A31" s="4"/>
      <c r="B31" s="4"/>
      <c r="C31" s="9"/>
      <c r="D31" s="4"/>
      <c r="E31" s="4"/>
      <c r="F31" s="4"/>
    </row>
    <row r="32" spans="1:10" ht="15.75" x14ac:dyDescent="0.3">
      <c r="A32" s="4"/>
      <c r="B32" s="4"/>
      <c r="C32" s="4"/>
      <c r="D32" s="4"/>
      <c r="E32" s="4"/>
      <c r="F32" s="4"/>
    </row>
    <row r="33" spans="1:6" ht="15.75" x14ac:dyDescent="0.3">
      <c r="A33" s="4"/>
      <c r="B33" s="4"/>
      <c r="C33" s="4"/>
      <c r="D33" s="4"/>
      <c r="E33" s="4"/>
      <c r="F33" s="4"/>
    </row>
    <row r="34" spans="1:6" ht="15.75" x14ac:dyDescent="0.3">
      <c r="A34" s="4"/>
      <c r="B34" s="4"/>
      <c r="C34" s="4"/>
      <c r="D34" s="4"/>
      <c r="E34" s="4"/>
      <c r="F34" s="4"/>
    </row>
    <row r="35" spans="1:6" ht="15.75" x14ac:dyDescent="0.3">
      <c r="A35" s="4"/>
      <c r="B35" s="4"/>
      <c r="C35" s="4"/>
      <c r="D35" s="4"/>
      <c r="E35" s="4"/>
      <c r="F35" s="4"/>
    </row>
    <row r="36" spans="1:6" ht="15.75" x14ac:dyDescent="0.3">
      <c r="A36" s="4"/>
      <c r="B36" s="4"/>
      <c r="C36" s="4"/>
      <c r="D36" s="4"/>
      <c r="E36" s="4"/>
      <c r="F36" s="4"/>
    </row>
    <row r="37" spans="1:6" ht="15.75" x14ac:dyDescent="0.3">
      <c r="A37" s="4"/>
      <c r="B37" s="4"/>
      <c r="C37" s="4"/>
      <c r="D37" s="4"/>
      <c r="E37" s="4"/>
      <c r="F37" s="4"/>
    </row>
    <row r="38" spans="1:6" ht="15.75" x14ac:dyDescent="0.3">
      <c r="A38" s="4"/>
      <c r="B38" s="4"/>
      <c r="C38" s="4"/>
      <c r="D38" s="4"/>
      <c r="E38" s="4"/>
      <c r="F38" s="4"/>
    </row>
    <row r="39" spans="1:6" ht="15.75" x14ac:dyDescent="0.3">
      <c r="A39" s="4"/>
      <c r="B39" s="4"/>
      <c r="C39" s="4"/>
      <c r="D39" s="4"/>
      <c r="E39" s="4"/>
      <c r="F39" s="4"/>
    </row>
    <row r="40" spans="1:6" ht="15.75" x14ac:dyDescent="0.3">
      <c r="A40" s="4"/>
      <c r="B40" s="4"/>
      <c r="C40" s="4"/>
      <c r="D40" s="4"/>
      <c r="E40" s="4"/>
      <c r="F40" s="4"/>
    </row>
    <row r="41" spans="1:6" ht="15.75" x14ac:dyDescent="0.3">
      <c r="A41" s="4"/>
      <c r="B41" s="4"/>
      <c r="C41" s="4"/>
      <c r="D41" s="4"/>
      <c r="E41" s="4"/>
      <c r="F41" s="4"/>
    </row>
    <row r="42" spans="1:6" ht="15.75" x14ac:dyDescent="0.3">
      <c r="A42" s="4"/>
      <c r="B42" s="4"/>
      <c r="C42" s="4"/>
      <c r="D42" s="4"/>
      <c r="E42" s="4"/>
      <c r="F42" s="4"/>
    </row>
    <row r="43" spans="1:6" ht="15.75" x14ac:dyDescent="0.3">
      <c r="A43" s="4"/>
      <c r="B43" s="4"/>
      <c r="C43" s="4"/>
      <c r="D43" s="4"/>
      <c r="E43" s="4"/>
      <c r="F43" s="4"/>
    </row>
    <row r="44" spans="1:6" ht="15.75" x14ac:dyDescent="0.3">
      <c r="A44" s="4"/>
      <c r="B44" s="4"/>
      <c r="C44" s="4"/>
      <c r="D44" s="4"/>
      <c r="E44" s="4"/>
      <c r="F44" s="4"/>
    </row>
    <row r="45" spans="1:6" ht="15.75" x14ac:dyDescent="0.3">
      <c r="A45" s="4"/>
      <c r="B45" s="4"/>
      <c r="C45" s="4"/>
      <c r="D45" s="4"/>
      <c r="E45" s="4"/>
      <c r="F45" s="4"/>
    </row>
    <row r="46" spans="1:6" ht="15.75" x14ac:dyDescent="0.3">
      <c r="A46" s="4"/>
      <c r="B46" s="4"/>
      <c r="C46" s="4"/>
      <c r="D46" s="4"/>
      <c r="E46" s="4"/>
      <c r="F46" s="4"/>
    </row>
    <row r="47" spans="1:6" ht="15.75" x14ac:dyDescent="0.3">
      <c r="A47" s="4"/>
      <c r="B47" s="4"/>
      <c r="C47" s="4"/>
      <c r="D47" s="4"/>
      <c r="E47" s="4"/>
      <c r="F47" s="4"/>
    </row>
    <row r="48" spans="1:6" ht="15.75" x14ac:dyDescent="0.3">
      <c r="A48" s="4"/>
      <c r="B48" s="4"/>
      <c r="C48" s="4"/>
      <c r="D48" s="4"/>
      <c r="E48" s="4"/>
      <c r="F48" s="4"/>
    </row>
    <row r="49" spans="1:6" ht="15.75" x14ac:dyDescent="0.3">
      <c r="A49" s="4"/>
      <c r="B49" s="4"/>
      <c r="C49" s="4"/>
      <c r="D49" s="4"/>
      <c r="E49" s="4"/>
      <c r="F49" s="4"/>
    </row>
    <row r="50" spans="1:6" ht="15.75" x14ac:dyDescent="0.3">
      <c r="A50" s="4"/>
      <c r="B50" s="4"/>
      <c r="C50" s="4"/>
      <c r="D50" s="4"/>
      <c r="E50" s="4"/>
      <c r="F50" s="4"/>
    </row>
    <row r="51" spans="1:6" ht="15.75" x14ac:dyDescent="0.3">
      <c r="A51" s="4"/>
      <c r="B51" s="4"/>
      <c r="C51" s="4"/>
      <c r="D51" s="4"/>
      <c r="E51" s="4"/>
      <c r="F51" s="4"/>
    </row>
    <row r="52" spans="1:6" ht="15.75" x14ac:dyDescent="0.3">
      <c r="A52" s="4"/>
      <c r="B52" s="4"/>
      <c r="C52" s="4"/>
      <c r="D52" s="4"/>
      <c r="E52" s="4"/>
      <c r="F52" s="4"/>
    </row>
    <row r="53" spans="1:6" ht="15.75" x14ac:dyDescent="0.3">
      <c r="A53" s="4"/>
      <c r="B53" s="4"/>
      <c r="C53" s="4"/>
      <c r="D53" s="4"/>
      <c r="E53" s="4"/>
      <c r="F53" s="4"/>
    </row>
    <row r="54" spans="1:6" ht="15.75" x14ac:dyDescent="0.3">
      <c r="A54" s="4"/>
      <c r="B54" s="4"/>
      <c r="C54" s="4"/>
      <c r="D54" s="4"/>
      <c r="E54" s="4"/>
      <c r="F54" s="4"/>
    </row>
    <row r="55" spans="1:6" ht="15.75" x14ac:dyDescent="0.3">
      <c r="A55" s="4"/>
      <c r="B55" s="4"/>
      <c r="C55" s="4"/>
      <c r="D55" s="4"/>
      <c r="E55" s="4"/>
      <c r="F55" s="4"/>
    </row>
    <row r="56" spans="1:6" ht="15.75" x14ac:dyDescent="0.3">
      <c r="A56" s="4"/>
      <c r="B56" s="4"/>
      <c r="C56" s="4"/>
      <c r="D56" s="4"/>
      <c r="E56" s="4"/>
      <c r="F56" s="4"/>
    </row>
    <row r="57" spans="1:6" ht="15.75" x14ac:dyDescent="0.3">
      <c r="A57" s="4"/>
      <c r="B57" s="4"/>
      <c r="C57" s="4"/>
      <c r="D57" s="4"/>
      <c r="E57" s="4"/>
      <c r="F57" s="4"/>
    </row>
    <row r="58" spans="1:6" ht="15.75" x14ac:dyDescent="0.3">
      <c r="A58" s="4"/>
      <c r="B58" s="4"/>
      <c r="C58" s="4"/>
      <c r="D58" s="4"/>
      <c r="E58" s="4"/>
      <c r="F58" s="4"/>
    </row>
    <row r="59" spans="1:6" ht="15.75" x14ac:dyDescent="0.3">
      <c r="A59" s="4"/>
      <c r="B59" s="4"/>
      <c r="C59" s="4"/>
      <c r="D59" s="4"/>
      <c r="E59" s="4"/>
      <c r="F59" s="4"/>
    </row>
    <row r="60" spans="1:6" ht="15.75" x14ac:dyDescent="0.3">
      <c r="A60" s="4"/>
      <c r="B60" s="4"/>
      <c r="C60" s="4"/>
      <c r="D60" s="4"/>
      <c r="E60" s="4"/>
      <c r="F60" s="4"/>
    </row>
    <row r="61" spans="1:6" ht="15.75" x14ac:dyDescent="0.3">
      <c r="A61" s="4"/>
      <c r="B61" s="4"/>
      <c r="C61" s="4"/>
      <c r="D61" s="4"/>
      <c r="E61" s="4"/>
      <c r="F61" s="4"/>
    </row>
    <row r="62" spans="1:6" ht="15.75" x14ac:dyDescent="0.3">
      <c r="A62" s="4"/>
      <c r="B62" s="4"/>
      <c r="C62" s="4"/>
      <c r="D62" s="4"/>
      <c r="E62" s="4"/>
      <c r="F62" s="4"/>
    </row>
    <row r="63" spans="1:6" ht="15.75" x14ac:dyDescent="0.3">
      <c r="A63" s="4"/>
      <c r="B63" s="4"/>
      <c r="C63" s="4"/>
      <c r="D63" s="4"/>
      <c r="E63" s="4"/>
      <c r="F63" s="4"/>
    </row>
    <row r="64" spans="1:6" ht="15.75" x14ac:dyDescent="0.3">
      <c r="A64" s="4"/>
      <c r="B64" s="4"/>
      <c r="C64" s="4"/>
      <c r="D64" s="4"/>
      <c r="E64" s="4"/>
      <c r="F64" s="4"/>
    </row>
    <row r="65" spans="1:6" ht="15.75" x14ac:dyDescent="0.3">
      <c r="A65" s="4"/>
      <c r="B65" s="4"/>
      <c r="C65" s="4"/>
      <c r="D65" s="4"/>
      <c r="E65" s="4"/>
      <c r="F65" s="4"/>
    </row>
    <row r="66" spans="1:6" ht="15.75" x14ac:dyDescent="0.3">
      <c r="A66" s="4"/>
      <c r="B66" s="4"/>
      <c r="C66" s="4"/>
      <c r="D66" s="4"/>
      <c r="E66" s="4"/>
      <c r="F66" s="4"/>
    </row>
    <row r="67" spans="1:6" ht="15.75" x14ac:dyDescent="0.3">
      <c r="A67" s="4"/>
      <c r="B67" s="4"/>
      <c r="C67" s="4"/>
      <c r="D67" s="4"/>
      <c r="E67" s="4"/>
      <c r="F67" s="4"/>
    </row>
    <row r="68" spans="1:6" ht="15.75" x14ac:dyDescent="0.3">
      <c r="A68" s="4"/>
      <c r="B68" s="4"/>
      <c r="C68" s="4"/>
      <c r="D68" s="4"/>
      <c r="E68" s="4"/>
      <c r="F68" s="4"/>
    </row>
    <row r="69" spans="1:6" ht="15.75" x14ac:dyDescent="0.3">
      <c r="A69" s="4"/>
      <c r="B69" s="4"/>
      <c r="C69" s="4"/>
      <c r="D69" s="4"/>
      <c r="E69" s="4"/>
      <c r="F69" s="4"/>
    </row>
    <row r="70" spans="1:6" ht="15.75" x14ac:dyDescent="0.3">
      <c r="A70" s="4"/>
      <c r="B70" s="4"/>
      <c r="C70" s="4"/>
      <c r="D70" s="4"/>
      <c r="E70" s="4"/>
      <c r="F70" s="4"/>
    </row>
    <row r="71" spans="1:6" ht="15.75" x14ac:dyDescent="0.3">
      <c r="A71" s="4"/>
      <c r="B71" s="4"/>
      <c r="C71" s="4"/>
      <c r="D71" s="4"/>
      <c r="E71" s="4"/>
      <c r="F71" s="4"/>
    </row>
    <row r="72" spans="1:6" ht="15.75" x14ac:dyDescent="0.3">
      <c r="A72" s="4"/>
      <c r="B72" s="4"/>
      <c r="C72" s="4"/>
      <c r="D72" s="4"/>
      <c r="E72" s="4"/>
      <c r="F72" s="4"/>
    </row>
    <row r="73" spans="1:6" ht="15.75" x14ac:dyDescent="0.3">
      <c r="A73" s="4"/>
      <c r="B73" s="4"/>
      <c r="C73" s="4"/>
      <c r="D73" s="4"/>
      <c r="E73" s="4"/>
      <c r="F73" s="4"/>
    </row>
    <row r="74" spans="1:6" ht="15.75" x14ac:dyDescent="0.3">
      <c r="A74" s="4"/>
      <c r="B74" s="4"/>
      <c r="C74" s="4"/>
      <c r="D74" s="4"/>
      <c r="E74" s="4"/>
      <c r="F74" s="4"/>
    </row>
    <row r="75" spans="1:6" ht="15.75" x14ac:dyDescent="0.3">
      <c r="A75" s="4"/>
      <c r="B75" s="4"/>
      <c r="C75" s="4"/>
      <c r="D75" s="4"/>
      <c r="E75" s="4"/>
      <c r="F75" s="4"/>
    </row>
    <row r="76" spans="1:6" ht="15.75" x14ac:dyDescent="0.3">
      <c r="A76" s="4"/>
      <c r="B76" s="4"/>
      <c r="C76" s="4"/>
      <c r="D76" s="4"/>
      <c r="E76" s="4"/>
      <c r="F76" s="4"/>
    </row>
    <row r="77" spans="1:6" ht="15.75" x14ac:dyDescent="0.3">
      <c r="A77" s="4"/>
      <c r="B77" s="4"/>
      <c r="C77" s="4"/>
      <c r="D77" s="4"/>
      <c r="E77" s="4"/>
      <c r="F77" s="4"/>
    </row>
    <row r="78" spans="1:6" ht="15.75" x14ac:dyDescent="0.3">
      <c r="A78" s="4"/>
      <c r="B78" s="4"/>
      <c r="C78" s="4"/>
      <c r="D78" s="4"/>
      <c r="E78" s="4"/>
      <c r="F78" s="4"/>
    </row>
    <row r="79" spans="1:6" ht="15.75" x14ac:dyDescent="0.3">
      <c r="A79" s="4"/>
      <c r="B79" s="4"/>
      <c r="C79" s="4"/>
      <c r="D79" s="4"/>
      <c r="E79" s="4"/>
      <c r="F79" s="4"/>
    </row>
    <row r="80" spans="1:6" ht="15.75" x14ac:dyDescent="0.3">
      <c r="A80" s="4"/>
      <c r="B80" s="4"/>
      <c r="C80" s="4"/>
      <c r="D80" s="4"/>
      <c r="E80" s="4"/>
      <c r="F80" s="4"/>
    </row>
    <row r="81" spans="1:6" ht="15.75" x14ac:dyDescent="0.3">
      <c r="A81" s="4"/>
      <c r="B81" s="4"/>
      <c r="C81" s="4"/>
      <c r="D81" s="4"/>
      <c r="E81" s="4"/>
      <c r="F81" s="4"/>
    </row>
    <row r="82" spans="1:6" ht="15.75" x14ac:dyDescent="0.3">
      <c r="A82" s="4"/>
      <c r="B82" s="4"/>
      <c r="C82" s="4"/>
      <c r="D82" s="4"/>
      <c r="E82" s="4"/>
      <c r="F82" s="4"/>
    </row>
    <row r="83" spans="1:6" ht="15.75" x14ac:dyDescent="0.3">
      <c r="A83" s="4"/>
      <c r="B83" s="4"/>
      <c r="C83" s="4"/>
      <c r="D83" s="4"/>
      <c r="E83" s="4"/>
      <c r="F83" s="4"/>
    </row>
    <row r="84" spans="1:6" ht="15.75" x14ac:dyDescent="0.3">
      <c r="A84" s="4"/>
      <c r="B84" s="4"/>
      <c r="C84" s="4"/>
      <c r="D84" s="4"/>
      <c r="E84" s="4"/>
      <c r="F84" s="4"/>
    </row>
    <row r="85" spans="1:6" ht="15.75" x14ac:dyDescent="0.3">
      <c r="A85" s="4"/>
      <c r="B85" s="4"/>
      <c r="C85" s="4"/>
      <c r="D85" s="4"/>
      <c r="E85" s="4"/>
      <c r="F85" s="4"/>
    </row>
    <row r="86" spans="1:6" ht="15.75" x14ac:dyDescent="0.3">
      <c r="A86" s="4"/>
      <c r="B86" s="4"/>
      <c r="C86" s="4"/>
      <c r="D86" s="4"/>
      <c r="E86" s="4"/>
      <c r="F86" s="4"/>
    </row>
    <row r="87" spans="1:6" ht="15.75" x14ac:dyDescent="0.3">
      <c r="A87" s="4"/>
      <c r="B87" s="4"/>
      <c r="C87" s="4"/>
      <c r="D87" s="4"/>
      <c r="E87" s="4"/>
      <c r="F87" s="4"/>
    </row>
    <row r="88" spans="1:6" ht="15.75" x14ac:dyDescent="0.3">
      <c r="A88" s="4"/>
      <c r="B88" s="4"/>
      <c r="C88" s="4"/>
      <c r="D88" s="4"/>
      <c r="E88" s="4"/>
      <c r="F88" s="4"/>
    </row>
    <row r="89" spans="1:6" ht="15.75" x14ac:dyDescent="0.3">
      <c r="A89" s="4"/>
      <c r="B89" s="4"/>
      <c r="C89" s="4"/>
      <c r="D89" s="4"/>
      <c r="E89" s="4"/>
      <c r="F89" s="4"/>
    </row>
    <row r="90" spans="1:6" ht="15.75" x14ac:dyDescent="0.3">
      <c r="A90" s="4"/>
      <c r="B90" s="4"/>
      <c r="C90" s="4"/>
      <c r="D90" s="4"/>
      <c r="E90" s="4"/>
      <c r="F90" s="4"/>
    </row>
    <row r="91" spans="1:6" ht="15.75" x14ac:dyDescent="0.3">
      <c r="A91" s="4"/>
      <c r="B91" s="4"/>
      <c r="C91" s="4"/>
      <c r="D91" s="4"/>
      <c r="E91" s="4"/>
      <c r="F91" s="4"/>
    </row>
    <row r="92" spans="1:6" ht="15.75" x14ac:dyDescent="0.3">
      <c r="A92" s="4"/>
      <c r="B92" s="4"/>
      <c r="C92" s="4"/>
      <c r="D92" s="4"/>
      <c r="E92" s="4"/>
      <c r="F92" s="4"/>
    </row>
    <row r="93" spans="1:6" ht="15.75" x14ac:dyDescent="0.3">
      <c r="A93" s="4"/>
      <c r="B93" s="4"/>
      <c r="C93" s="4"/>
      <c r="D93" s="4"/>
      <c r="E93" s="4"/>
      <c r="F93" s="4"/>
    </row>
    <row r="94" spans="1:6" ht="15.75" x14ac:dyDescent="0.3">
      <c r="A94" s="4"/>
      <c r="B94" s="4"/>
      <c r="C94" s="4"/>
      <c r="D94" s="4"/>
      <c r="E94" s="4"/>
      <c r="F94" s="4"/>
    </row>
    <row r="95" spans="1:6" ht="15.75" x14ac:dyDescent="0.3">
      <c r="A95" s="4"/>
      <c r="B95" s="4"/>
      <c r="C95" s="4"/>
      <c r="D95" s="4"/>
      <c r="E95" s="4"/>
      <c r="F95" s="4"/>
    </row>
    <row r="96" spans="1:6" ht="15.75" x14ac:dyDescent="0.3">
      <c r="A96" s="4"/>
      <c r="B96" s="4"/>
      <c r="C96" s="4"/>
      <c r="D96" s="4"/>
      <c r="E96" s="4"/>
      <c r="F96" s="4"/>
    </row>
    <row r="97" spans="1:6" ht="15.75" x14ac:dyDescent="0.3">
      <c r="A97" s="4"/>
      <c r="B97" s="4"/>
      <c r="C97" s="4"/>
      <c r="D97" s="4"/>
      <c r="E97" s="4"/>
      <c r="F97" s="4"/>
    </row>
    <row r="98" spans="1:6" ht="15.75" x14ac:dyDescent="0.3">
      <c r="A98" s="4"/>
      <c r="B98" s="4"/>
      <c r="C98" s="4"/>
      <c r="D98" s="4"/>
      <c r="E98" s="4"/>
      <c r="F98" s="4"/>
    </row>
    <row r="99" spans="1:6" ht="15.75" x14ac:dyDescent="0.3">
      <c r="A99" s="4"/>
      <c r="B99" s="4"/>
      <c r="C99" s="4"/>
      <c r="D99" s="4"/>
      <c r="E99" s="4"/>
      <c r="F99" s="4"/>
    </row>
    <row r="100" spans="1:6" ht="15.75" x14ac:dyDescent="0.3">
      <c r="A100" s="4"/>
      <c r="B100" s="4"/>
      <c r="C100" s="4"/>
      <c r="D100" s="4"/>
      <c r="E100" s="4"/>
      <c r="F100" s="4"/>
    </row>
    <row r="101" spans="1:6" ht="15.75" x14ac:dyDescent="0.3">
      <c r="A101" s="4"/>
      <c r="B101" s="4"/>
      <c r="C101" s="4"/>
      <c r="D101" s="4"/>
      <c r="E101" s="4"/>
      <c r="F101" s="4"/>
    </row>
    <row r="102" spans="1:6" ht="15.75" x14ac:dyDescent="0.3">
      <c r="A102" s="4"/>
      <c r="B102" s="4"/>
      <c r="C102" s="4"/>
      <c r="D102" s="4"/>
      <c r="E102" s="4"/>
      <c r="F102" s="4"/>
    </row>
    <row r="103" spans="1:6" ht="15.75" x14ac:dyDescent="0.3">
      <c r="A103" s="4"/>
      <c r="B103" s="4"/>
      <c r="C103" s="4"/>
      <c r="D103" s="4"/>
      <c r="E103" s="4"/>
      <c r="F103" s="4"/>
    </row>
    <row r="104" spans="1:6" ht="15.75" x14ac:dyDescent="0.3">
      <c r="A104" s="4"/>
      <c r="B104" s="4"/>
      <c r="C104" s="4"/>
      <c r="D104" s="4"/>
      <c r="E104" s="4"/>
      <c r="F104" s="4"/>
    </row>
    <row r="105" spans="1:6" ht="15.75" x14ac:dyDescent="0.3">
      <c r="A105" s="4"/>
      <c r="B105" s="4"/>
      <c r="C105" s="4"/>
      <c r="D105" s="4"/>
      <c r="E105" s="4"/>
      <c r="F105" s="4"/>
    </row>
    <row r="106" spans="1:6" ht="15.75" x14ac:dyDescent="0.3">
      <c r="A106" s="4"/>
      <c r="B106" s="4"/>
      <c r="C106" s="4"/>
      <c r="D106" s="4"/>
      <c r="E106" s="4"/>
      <c r="F106" s="4"/>
    </row>
    <row r="107" spans="1:6" ht="15.75" x14ac:dyDescent="0.3">
      <c r="A107" s="4"/>
      <c r="B107" s="4"/>
      <c r="C107" s="4"/>
      <c r="D107" s="4"/>
      <c r="E107" s="4"/>
      <c r="F107" s="4"/>
    </row>
    <row r="108" spans="1:6" ht="15.75" x14ac:dyDescent="0.3">
      <c r="A108" s="4"/>
      <c r="B108" s="4"/>
      <c r="C108" s="4"/>
      <c r="D108" s="4"/>
      <c r="E108" s="4"/>
      <c r="F108" s="4"/>
    </row>
    <row r="109" spans="1:6" ht="15.75" x14ac:dyDescent="0.3">
      <c r="A109" s="4"/>
      <c r="B109" s="4"/>
      <c r="C109" s="4"/>
      <c r="D109" s="4"/>
      <c r="E109" s="4"/>
      <c r="F109" s="4"/>
    </row>
    <row r="110" spans="1:6" ht="15.75" x14ac:dyDescent="0.3">
      <c r="A110" s="4"/>
      <c r="B110" s="4"/>
      <c r="C110" s="4"/>
      <c r="D110" s="4"/>
      <c r="E110" s="4"/>
      <c r="F110" s="4"/>
    </row>
    <row r="111" spans="1:6" ht="15.75" x14ac:dyDescent="0.3">
      <c r="A111" s="4"/>
      <c r="B111" s="4"/>
      <c r="C111" s="4"/>
      <c r="D111" s="4"/>
      <c r="E111" s="4"/>
      <c r="F111" s="4"/>
    </row>
    <row r="112" spans="1:6" ht="15.75" x14ac:dyDescent="0.3">
      <c r="A112" s="4"/>
      <c r="B112" s="4"/>
      <c r="C112" s="4"/>
      <c r="D112" s="4"/>
      <c r="E112" s="4"/>
      <c r="F112" s="4"/>
    </row>
    <row r="113" spans="1:6" ht="15.75" x14ac:dyDescent="0.3">
      <c r="A113" s="4"/>
      <c r="B113" s="4"/>
      <c r="C113" s="4"/>
      <c r="D113" s="4"/>
      <c r="E113" s="4"/>
      <c r="F113" s="4"/>
    </row>
    <row r="114" spans="1:6" ht="15.75" x14ac:dyDescent="0.3">
      <c r="A114" s="4"/>
      <c r="B114" s="4"/>
      <c r="C114" s="4"/>
      <c r="D114" s="4"/>
      <c r="E114" s="4"/>
      <c r="F114" s="4"/>
    </row>
    <row r="115" spans="1:6" ht="15.75" x14ac:dyDescent="0.3">
      <c r="A115" s="4"/>
      <c r="B115" s="4"/>
      <c r="C115" s="4"/>
      <c r="D115" s="4"/>
      <c r="E115" s="4"/>
      <c r="F115" s="4"/>
    </row>
    <row r="116" spans="1:6" ht="15.75" x14ac:dyDescent="0.3">
      <c r="A116" s="4"/>
      <c r="B116" s="4"/>
      <c r="C116" s="4"/>
      <c r="D116" s="4"/>
      <c r="E116" s="4"/>
      <c r="F116" s="4"/>
    </row>
    <row r="117" spans="1:6" ht="15.75" x14ac:dyDescent="0.3">
      <c r="A117" s="4"/>
      <c r="B117" s="4"/>
      <c r="C117" s="4"/>
      <c r="D117" s="4"/>
      <c r="E117" s="4"/>
      <c r="F117" s="4"/>
    </row>
    <row r="118" spans="1:6" ht="15.75" x14ac:dyDescent="0.3">
      <c r="A118" s="4"/>
      <c r="B118" s="4"/>
      <c r="C118" s="4"/>
      <c r="D118" s="4"/>
      <c r="E118" s="4"/>
      <c r="F118" s="4"/>
    </row>
    <row r="119" spans="1:6" ht="15.75" x14ac:dyDescent="0.3">
      <c r="A119" s="4"/>
      <c r="B119" s="4"/>
      <c r="C119" s="4"/>
      <c r="D119" s="4"/>
      <c r="E119" s="4"/>
      <c r="F119" s="4"/>
    </row>
    <row r="120" spans="1:6" ht="15.75" x14ac:dyDescent="0.3">
      <c r="A120" s="4"/>
      <c r="B120" s="4"/>
      <c r="C120" s="4"/>
      <c r="D120" s="4"/>
      <c r="E120" s="4"/>
      <c r="F120" s="4"/>
    </row>
    <row r="121" spans="1:6" ht="15.75" x14ac:dyDescent="0.3">
      <c r="A121" s="4"/>
      <c r="B121" s="4"/>
      <c r="C121" s="4"/>
      <c r="D121" s="4"/>
      <c r="E121" s="4"/>
      <c r="F121" s="4"/>
    </row>
    <row r="122" spans="1:6" ht="15.75" x14ac:dyDescent="0.3">
      <c r="A122" s="4"/>
      <c r="B122" s="4"/>
      <c r="C122" s="4"/>
      <c r="D122" s="4"/>
      <c r="E122" s="4"/>
      <c r="F122" s="4"/>
    </row>
    <row r="123" spans="1:6" ht="15.75" x14ac:dyDescent="0.3">
      <c r="A123" s="4"/>
      <c r="B123" s="4"/>
      <c r="C123" s="4"/>
      <c r="D123" s="4"/>
      <c r="E123" s="4"/>
      <c r="F123" s="4"/>
    </row>
    <row r="124" spans="1:6" ht="15.75" x14ac:dyDescent="0.3">
      <c r="A124" s="4"/>
      <c r="B124" s="4"/>
      <c r="C124" s="4"/>
      <c r="D124" s="4"/>
      <c r="E124" s="4"/>
      <c r="F124" s="4"/>
    </row>
    <row r="125" spans="1:6" ht="15.75" x14ac:dyDescent="0.3">
      <c r="A125" s="4"/>
      <c r="B125" s="4"/>
      <c r="C125" s="4"/>
      <c r="D125" s="4"/>
      <c r="E125" s="4"/>
      <c r="F125" s="4"/>
    </row>
    <row r="126" spans="1:6" ht="15.75" x14ac:dyDescent="0.3">
      <c r="A126" s="4"/>
      <c r="B126" s="4"/>
      <c r="C126" s="4"/>
      <c r="D126" s="4"/>
      <c r="E126" s="4"/>
      <c r="F126" s="4"/>
    </row>
    <row r="127" spans="1:6" ht="15.75" x14ac:dyDescent="0.3">
      <c r="A127" s="4"/>
      <c r="B127" s="4"/>
      <c r="C127" s="4"/>
      <c r="D127" s="4"/>
      <c r="E127" s="4"/>
      <c r="F127" s="4"/>
    </row>
    <row r="128" spans="1:6" ht="15.75" x14ac:dyDescent="0.3">
      <c r="A128" s="4"/>
      <c r="B128" s="4"/>
      <c r="C128" s="4"/>
      <c r="D128" s="4"/>
      <c r="E128" s="4"/>
      <c r="F128" s="4"/>
    </row>
    <row r="129" spans="1:6" ht="15.75" x14ac:dyDescent="0.3">
      <c r="A129" s="4"/>
      <c r="B129" s="4"/>
      <c r="C129" s="4"/>
      <c r="D129" s="4"/>
      <c r="E129" s="4"/>
      <c r="F129" s="4"/>
    </row>
    <row r="130" spans="1:6" ht="15.75" x14ac:dyDescent="0.3">
      <c r="A130" s="4"/>
      <c r="B130" s="4"/>
      <c r="C130" s="4"/>
      <c r="D130" s="4"/>
      <c r="E130" s="4"/>
      <c r="F130" s="4"/>
    </row>
    <row r="131" spans="1:6" ht="15.75" x14ac:dyDescent="0.3">
      <c r="A131" s="4"/>
      <c r="B131" s="4"/>
      <c r="C131" s="4"/>
      <c r="D131" s="4"/>
      <c r="E131" s="4"/>
      <c r="F131" s="4"/>
    </row>
    <row r="132" spans="1:6" ht="15.75" x14ac:dyDescent="0.3">
      <c r="A132" s="4"/>
      <c r="B132" s="4"/>
      <c r="C132" s="4"/>
      <c r="D132" s="4"/>
      <c r="E132" s="4"/>
      <c r="F132" s="4"/>
    </row>
    <row r="133" spans="1:6" ht="15.75" x14ac:dyDescent="0.3">
      <c r="A133" s="4"/>
      <c r="B133" s="4"/>
      <c r="C133" s="4"/>
      <c r="D133" s="4"/>
      <c r="E133" s="4"/>
      <c r="F133" s="4"/>
    </row>
    <row r="134" spans="1:6" ht="15.75" x14ac:dyDescent="0.3">
      <c r="A134" s="4"/>
      <c r="B134" s="4"/>
      <c r="C134" s="4"/>
      <c r="D134" s="4"/>
      <c r="E134" s="4"/>
      <c r="F134" s="4"/>
    </row>
    <row r="135" spans="1:6" ht="15.75" x14ac:dyDescent="0.3">
      <c r="A135" s="4"/>
      <c r="B135" s="4"/>
      <c r="C135" s="4"/>
      <c r="D135" s="4"/>
      <c r="E135" s="4"/>
      <c r="F135" s="4"/>
    </row>
    <row r="136" spans="1:6" ht="15.75" x14ac:dyDescent="0.3">
      <c r="A136" s="4"/>
      <c r="B136" s="4"/>
      <c r="C136" s="4"/>
      <c r="D136" s="4"/>
      <c r="E136" s="4"/>
      <c r="F136" s="4"/>
    </row>
    <row r="137" spans="1:6" ht="15.75" x14ac:dyDescent="0.3">
      <c r="A137" s="4"/>
      <c r="B137" s="4"/>
      <c r="C137" s="4"/>
      <c r="D137" s="4"/>
      <c r="E137" s="4"/>
      <c r="F137" s="4"/>
    </row>
    <row r="138" spans="1:6" ht="15.75" x14ac:dyDescent="0.3">
      <c r="A138" s="4"/>
      <c r="B138" s="4"/>
      <c r="C138" s="4"/>
      <c r="D138" s="4"/>
      <c r="E138" s="4"/>
      <c r="F138" s="4"/>
    </row>
    <row r="139" spans="1:6" ht="15.75" x14ac:dyDescent="0.3">
      <c r="A139" s="4"/>
      <c r="B139" s="4"/>
      <c r="C139" s="4"/>
      <c r="D139" s="4"/>
      <c r="E139" s="4"/>
      <c r="F139" s="4"/>
    </row>
    <row r="140" spans="1:6" ht="15.75" x14ac:dyDescent="0.3">
      <c r="A140" s="4"/>
      <c r="B140" s="4"/>
      <c r="C140" s="4"/>
      <c r="D140" s="4"/>
      <c r="E140" s="4"/>
      <c r="F140" s="4"/>
    </row>
    <row r="141" spans="1:6" ht="15.75" x14ac:dyDescent="0.3">
      <c r="A141" s="4"/>
      <c r="B141" s="4"/>
      <c r="C141" s="4"/>
      <c r="D141" s="4"/>
      <c r="E141" s="4"/>
      <c r="F141" s="4"/>
    </row>
    <row r="142" spans="1:6" ht="15.75" x14ac:dyDescent="0.3">
      <c r="A142" s="4"/>
      <c r="B142" s="4"/>
      <c r="C142" s="4"/>
      <c r="D142" s="4"/>
      <c r="E142" s="4"/>
      <c r="F142" s="4"/>
    </row>
    <row r="143" spans="1:6" ht="15.75" x14ac:dyDescent="0.3">
      <c r="A143" s="4"/>
      <c r="B143" s="4"/>
      <c r="C143" s="4"/>
      <c r="D143" s="4"/>
      <c r="E143" s="4"/>
      <c r="F143" s="4"/>
    </row>
    <row r="144" spans="1:6" ht="15.75" x14ac:dyDescent="0.3">
      <c r="A144" s="4"/>
      <c r="B144" s="4"/>
      <c r="C144" s="4"/>
      <c r="D144" s="4"/>
      <c r="E144" s="4"/>
      <c r="F144" s="4"/>
    </row>
    <row r="145" spans="1:6" ht="15.75" x14ac:dyDescent="0.3">
      <c r="A145" s="4"/>
      <c r="B145" s="4"/>
      <c r="C145" s="4"/>
      <c r="D145" s="4"/>
      <c r="E145" s="4"/>
      <c r="F145" s="4"/>
    </row>
    <row r="146" spans="1:6" ht="15.75" x14ac:dyDescent="0.3">
      <c r="A146" s="4"/>
      <c r="B146" s="4"/>
      <c r="C146" s="4"/>
      <c r="D146" s="4"/>
      <c r="E146" s="4"/>
      <c r="F146" s="4"/>
    </row>
    <row r="147" spans="1:6" ht="15.75" x14ac:dyDescent="0.3">
      <c r="A147" s="4"/>
      <c r="B147" s="4"/>
      <c r="C147" s="4"/>
      <c r="D147" s="4"/>
      <c r="E147" s="4"/>
      <c r="F147" s="4"/>
    </row>
    <row r="148" spans="1:6" ht="15.75" x14ac:dyDescent="0.3">
      <c r="A148" s="4"/>
      <c r="B148" s="4"/>
      <c r="C148" s="4"/>
      <c r="D148" s="4"/>
      <c r="E148" s="4"/>
      <c r="F148" s="4"/>
    </row>
    <row r="149" spans="1:6" ht="15.75" x14ac:dyDescent="0.3">
      <c r="A149" s="4"/>
      <c r="B149" s="4"/>
      <c r="C149" s="4"/>
      <c r="D149" s="4"/>
      <c r="E149" s="4"/>
      <c r="F149" s="4"/>
    </row>
    <row r="150" spans="1:6" ht="15.75" x14ac:dyDescent="0.3">
      <c r="A150" s="4"/>
      <c r="B150" s="4"/>
      <c r="C150" s="4"/>
      <c r="D150" s="4"/>
      <c r="E150" s="4"/>
      <c r="F150" s="4"/>
    </row>
    <row r="151" spans="1:6" ht="15.75" x14ac:dyDescent="0.3">
      <c r="A151" s="4"/>
      <c r="B151" s="4"/>
      <c r="C151" s="4"/>
      <c r="D151" s="4"/>
      <c r="E151" s="4"/>
      <c r="F151" s="4"/>
    </row>
    <row r="152" spans="1:6" ht="15.75" x14ac:dyDescent="0.3">
      <c r="A152" s="4"/>
      <c r="B152" s="4"/>
      <c r="C152" s="4"/>
      <c r="D152" s="4"/>
      <c r="E152" s="4"/>
      <c r="F152" s="4"/>
    </row>
    <row r="153" spans="1:6" ht="15.75" x14ac:dyDescent="0.3">
      <c r="A153" s="4"/>
      <c r="B153" s="4"/>
      <c r="C153" s="4"/>
      <c r="D153" s="4"/>
      <c r="E153" s="4"/>
      <c r="F153" s="4"/>
    </row>
    <row r="154" spans="1:6" ht="15.75" x14ac:dyDescent="0.3">
      <c r="A154" s="4"/>
      <c r="B154" s="4"/>
      <c r="C154" s="4"/>
      <c r="D154" s="4"/>
      <c r="E154" s="4"/>
      <c r="F154" s="4"/>
    </row>
    <row r="155" spans="1:6" ht="15.75" x14ac:dyDescent="0.3">
      <c r="A155" s="4"/>
      <c r="B155" s="4"/>
      <c r="C155" s="4"/>
      <c r="D155" s="4"/>
      <c r="E155" s="4"/>
      <c r="F155" s="4"/>
    </row>
    <row r="156" spans="1:6" ht="15.75" x14ac:dyDescent="0.3">
      <c r="A156" s="4"/>
      <c r="B156" s="4"/>
      <c r="C156" s="4"/>
      <c r="D156" s="4"/>
      <c r="E156" s="4"/>
      <c r="F156" s="4"/>
    </row>
    <row r="157" spans="1:6" ht="15.75" x14ac:dyDescent="0.3">
      <c r="A157" s="4"/>
      <c r="B157" s="4"/>
      <c r="C157" s="4"/>
      <c r="D157" s="4"/>
      <c r="E157" s="4"/>
      <c r="F157" s="4"/>
    </row>
    <row r="158" spans="1:6" ht="15.75" x14ac:dyDescent="0.3">
      <c r="A158" s="4"/>
      <c r="B158" s="4"/>
      <c r="C158" s="4"/>
      <c r="D158" s="4"/>
      <c r="E158" s="4"/>
      <c r="F158" s="4"/>
    </row>
    <row r="159" spans="1:6" ht="15.75" x14ac:dyDescent="0.3">
      <c r="A159" s="4"/>
      <c r="B159" s="4"/>
      <c r="C159" s="4"/>
      <c r="D159" s="4"/>
      <c r="E159" s="4"/>
      <c r="F159" s="4"/>
    </row>
    <row r="160" spans="1:6" ht="15.75" x14ac:dyDescent="0.3">
      <c r="A160" s="4"/>
      <c r="B160" s="4"/>
      <c r="C160" s="4"/>
      <c r="D160" s="4"/>
      <c r="E160" s="4"/>
      <c r="F160" s="4"/>
    </row>
    <row r="161" spans="1:6" ht="15.75" x14ac:dyDescent="0.3">
      <c r="A161" s="4"/>
      <c r="B161" s="4"/>
      <c r="C161" s="4"/>
      <c r="D161" s="4"/>
      <c r="E161" s="4"/>
      <c r="F161" s="4"/>
    </row>
    <row r="162" spans="1:6" ht="15.75" x14ac:dyDescent="0.3">
      <c r="A162" s="4"/>
      <c r="B162" s="4"/>
      <c r="C162" s="4"/>
      <c r="D162" s="4"/>
      <c r="E162" s="4"/>
      <c r="F162" s="4"/>
    </row>
    <row r="163" spans="1:6" ht="15.75" x14ac:dyDescent="0.3">
      <c r="A163" s="4"/>
      <c r="B163" s="4"/>
      <c r="C163" s="4"/>
      <c r="D163" s="4"/>
      <c r="E163" s="4"/>
      <c r="F163" s="4"/>
    </row>
    <row r="164" spans="1:6" ht="15.75" x14ac:dyDescent="0.3">
      <c r="A164" s="4"/>
      <c r="B164" s="4"/>
      <c r="C164" s="4"/>
      <c r="D164" s="4"/>
      <c r="E164" s="4"/>
      <c r="F164" s="4"/>
    </row>
    <row r="165" spans="1:6" ht="15.75" x14ac:dyDescent="0.3">
      <c r="A165" s="4"/>
      <c r="B165" s="4"/>
      <c r="C165" s="4"/>
      <c r="D165" s="4"/>
      <c r="E165" s="4"/>
      <c r="F165" s="4"/>
    </row>
    <row r="166" spans="1:6" ht="15.75" x14ac:dyDescent="0.3">
      <c r="A166" s="4"/>
      <c r="B166" s="4"/>
      <c r="C166" s="4"/>
      <c r="D166" s="4"/>
      <c r="E166" s="4"/>
      <c r="F166" s="4"/>
    </row>
    <row r="167" spans="1:6" ht="15.75" x14ac:dyDescent="0.3">
      <c r="A167" s="4"/>
      <c r="B167" s="4"/>
      <c r="C167" s="4"/>
      <c r="D167" s="4"/>
      <c r="E167" s="4"/>
      <c r="F167" s="4"/>
    </row>
    <row r="168" spans="1:6" ht="15.75" x14ac:dyDescent="0.3">
      <c r="A168" s="4"/>
      <c r="B168" s="4"/>
      <c r="C168" s="4"/>
      <c r="D168" s="4"/>
      <c r="E168" s="4"/>
      <c r="F168" s="4"/>
    </row>
    <row r="169" spans="1:6" ht="15.75" x14ac:dyDescent="0.3">
      <c r="A169" s="4"/>
      <c r="B169" s="4"/>
      <c r="C169" s="4"/>
      <c r="D169" s="4"/>
      <c r="E169" s="4"/>
      <c r="F169" s="4"/>
    </row>
    <row r="170" spans="1:6" ht="15.75" x14ac:dyDescent="0.3">
      <c r="A170" s="4"/>
      <c r="B170" s="4"/>
      <c r="C170" s="4"/>
      <c r="D170" s="4"/>
      <c r="E170" s="4"/>
      <c r="F170" s="4"/>
    </row>
    <row r="171" spans="1:6" ht="15.75" x14ac:dyDescent="0.3">
      <c r="A171" s="4"/>
      <c r="B171" s="4"/>
      <c r="C171" s="4"/>
      <c r="D171" s="4"/>
      <c r="E171" s="4"/>
      <c r="F171" s="4"/>
    </row>
    <row r="172" spans="1:6" ht="15.75" x14ac:dyDescent="0.3">
      <c r="A172" s="4"/>
      <c r="B172" s="4"/>
      <c r="C172" s="4"/>
      <c r="D172" s="4"/>
      <c r="E172" s="4"/>
      <c r="F172" s="4"/>
    </row>
    <row r="173" spans="1:6" ht="15.75" x14ac:dyDescent="0.3">
      <c r="A173" s="4"/>
      <c r="B173" s="4"/>
      <c r="C173" s="4"/>
      <c r="D173" s="4"/>
      <c r="E173" s="4"/>
      <c r="F173" s="4"/>
    </row>
    <row r="174" spans="1:6" ht="15.75" x14ac:dyDescent="0.3">
      <c r="A174" s="4"/>
      <c r="B174" s="4"/>
      <c r="C174" s="4"/>
      <c r="D174" s="4"/>
      <c r="E174" s="4"/>
      <c r="F174" s="4"/>
    </row>
    <row r="175" spans="1:6" ht="15.75" x14ac:dyDescent="0.3">
      <c r="A175" s="4"/>
      <c r="B175" s="4"/>
      <c r="C175" s="4"/>
      <c r="D175" s="4"/>
      <c r="E175" s="4"/>
      <c r="F175" s="4"/>
    </row>
    <row r="176" spans="1:6" ht="15.75" x14ac:dyDescent="0.3">
      <c r="A176" s="4"/>
      <c r="B176" s="4"/>
      <c r="C176" s="4"/>
      <c r="D176" s="4"/>
      <c r="E176" s="4"/>
      <c r="F176" s="4"/>
    </row>
    <row r="177" spans="1:6" ht="15.75" x14ac:dyDescent="0.3">
      <c r="A177" s="4"/>
      <c r="B177" s="4"/>
      <c r="C177" s="4"/>
      <c r="D177" s="4"/>
      <c r="E177" s="4"/>
      <c r="F177" s="4"/>
    </row>
    <row r="178" spans="1:6" ht="15.75" x14ac:dyDescent="0.3">
      <c r="A178" s="4"/>
      <c r="B178" s="4"/>
      <c r="C178" s="4"/>
      <c r="D178" s="4"/>
      <c r="E178" s="4"/>
      <c r="F178" s="4"/>
    </row>
    <row r="179" spans="1:6" ht="15.75" x14ac:dyDescent="0.3">
      <c r="A179" s="4"/>
      <c r="B179" s="4"/>
      <c r="C179" s="4"/>
      <c r="D179" s="4"/>
      <c r="E179" s="4"/>
      <c r="F179" s="4"/>
    </row>
    <row r="180" spans="1:6" ht="15.75" x14ac:dyDescent="0.3">
      <c r="A180" s="4"/>
      <c r="B180" s="4"/>
      <c r="C180" s="4"/>
      <c r="D180" s="4"/>
      <c r="E180" s="4"/>
      <c r="F180" s="4"/>
    </row>
    <row r="181" spans="1:6" ht="15.75" x14ac:dyDescent="0.3">
      <c r="A181" s="4"/>
      <c r="B181" s="4"/>
      <c r="C181" s="4"/>
      <c r="D181" s="4"/>
      <c r="E181" s="4"/>
      <c r="F181" s="4"/>
    </row>
    <row r="182" spans="1:6" ht="15.75" x14ac:dyDescent="0.3">
      <c r="A182" s="4"/>
      <c r="B182" s="4"/>
      <c r="C182" s="4"/>
      <c r="D182" s="4"/>
      <c r="E182" s="4"/>
      <c r="F182" s="4"/>
    </row>
    <row r="183" spans="1:6" ht="15.75" x14ac:dyDescent="0.3">
      <c r="A183" s="4"/>
      <c r="B183" s="4"/>
      <c r="C183" s="4"/>
      <c r="D183" s="4"/>
      <c r="E183" s="4"/>
      <c r="F183" s="4"/>
    </row>
    <row r="184" spans="1:6" ht="15.75" x14ac:dyDescent="0.3">
      <c r="A184" s="4"/>
      <c r="B184" s="4"/>
      <c r="C184" s="4"/>
      <c r="D184" s="4"/>
      <c r="E184" s="4"/>
      <c r="F184" s="4"/>
    </row>
    <row r="185" spans="1:6" ht="15.75" x14ac:dyDescent="0.3">
      <c r="A185" s="4"/>
      <c r="B185" s="4"/>
      <c r="C185" s="4"/>
      <c r="D185" s="4"/>
      <c r="E185" s="4"/>
      <c r="F185" s="4"/>
    </row>
    <row r="186" spans="1:6" ht="15.75" x14ac:dyDescent="0.3">
      <c r="A186" s="4"/>
      <c r="B186" s="4"/>
      <c r="C186" s="4"/>
      <c r="D186" s="4"/>
      <c r="E186" s="4"/>
      <c r="F186" s="4"/>
    </row>
    <row r="187" spans="1:6" ht="15.75" x14ac:dyDescent="0.3">
      <c r="A187" s="4"/>
      <c r="B187" s="4"/>
      <c r="C187" s="4"/>
      <c r="D187" s="4"/>
      <c r="E187" s="4"/>
      <c r="F187" s="4"/>
    </row>
    <row r="188" spans="1:6" ht="15.75" x14ac:dyDescent="0.3">
      <c r="A188" s="4"/>
      <c r="B188" s="4"/>
      <c r="C188" s="4"/>
      <c r="D188" s="4"/>
      <c r="E188" s="4"/>
      <c r="F188" s="4"/>
    </row>
    <row r="189" spans="1:6" ht="15.75" x14ac:dyDescent="0.3">
      <c r="A189" s="4"/>
      <c r="B189" s="4"/>
      <c r="C189" s="4"/>
      <c r="D189" s="4"/>
      <c r="E189" s="4"/>
      <c r="F189" s="4"/>
    </row>
    <row r="190" spans="1:6" ht="15.75" x14ac:dyDescent="0.3">
      <c r="A190" s="4"/>
      <c r="B190" s="4"/>
      <c r="C190" s="4"/>
      <c r="D190" s="4"/>
      <c r="E190" s="4"/>
      <c r="F190" s="4"/>
    </row>
    <row r="191" spans="1:6" ht="15.75" x14ac:dyDescent="0.3">
      <c r="A191" s="4"/>
      <c r="B191" s="4"/>
      <c r="C191" s="4"/>
      <c r="D191" s="4"/>
      <c r="E191" s="4"/>
      <c r="F191" s="4"/>
    </row>
    <row r="192" spans="1:6" ht="15.75" x14ac:dyDescent="0.3">
      <c r="A192" s="4"/>
      <c r="B192" s="4"/>
      <c r="C192" s="4"/>
      <c r="D192" s="4"/>
      <c r="E192" s="4"/>
      <c r="F192" s="4"/>
    </row>
    <row r="193" spans="1:6" ht="15.75" x14ac:dyDescent="0.3">
      <c r="A193" s="4"/>
      <c r="B193" s="4"/>
      <c r="C193" s="4"/>
      <c r="D193" s="4"/>
      <c r="E193" s="4"/>
      <c r="F193" s="4"/>
    </row>
    <row r="194" spans="1:6" ht="15.75" x14ac:dyDescent="0.3">
      <c r="A194" s="4"/>
      <c r="B194" s="4"/>
      <c r="C194" s="4"/>
      <c r="D194" s="4"/>
      <c r="E194" s="4"/>
      <c r="F194" s="4"/>
    </row>
    <row r="195" spans="1:6" ht="15.75" x14ac:dyDescent="0.3">
      <c r="A195" s="4"/>
      <c r="B195" s="4"/>
      <c r="C195" s="4"/>
      <c r="D195" s="4"/>
      <c r="E195" s="4"/>
      <c r="F195" s="4"/>
    </row>
    <row r="196" spans="1:6" ht="15.75" x14ac:dyDescent="0.3">
      <c r="A196" s="4"/>
      <c r="B196" s="4"/>
      <c r="C196" s="4"/>
      <c r="D196" s="4"/>
      <c r="E196" s="4"/>
      <c r="F196" s="4"/>
    </row>
    <row r="197" spans="1:6" ht="15.75" x14ac:dyDescent="0.3">
      <c r="A197" s="4"/>
      <c r="B197" s="4"/>
      <c r="C197" s="4"/>
      <c r="D197" s="4"/>
      <c r="E197" s="4"/>
      <c r="F197" s="4"/>
    </row>
    <row r="198" spans="1:6" ht="15.75" x14ac:dyDescent="0.3">
      <c r="A198" s="4"/>
      <c r="B198" s="4"/>
      <c r="C198" s="4"/>
      <c r="D198" s="4"/>
      <c r="E198" s="4"/>
      <c r="F198" s="4"/>
    </row>
    <row r="199" spans="1:6" ht="15.75" x14ac:dyDescent="0.3">
      <c r="A199" s="4"/>
      <c r="B199" s="4"/>
      <c r="C199" s="4"/>
      <c r="D199" s="4"/>
      <c r="E199" s="4"/>
      <c r="F199" s="4"/>
    </row>
    <row r="200" spans="1:6" ht="15.75" x14ac:dyDescent="0.3">
      <c r="A200" s="4"/>
      <c r="B200" s="4"/>
      <c r="C200" s="4"/>
      <c r="D200" s="4"/>
      <c r="E200" s="4"/>
      <c r="F200" s="4"/>
    </row>
    <row r="201" spans="1:6" ht="15.75" x14ac:dyDescent="0.3">
      <c r="A201" s="4"/>
      <c r="B201" s="4"/>
      <c r="C201" s="4"/>
      <c r="D201" s="4"/>
      <c r="E201" s="4"/>
      <c r="F201" s="4"/>
    </row>
    <row r="202" spans="1:6" ht="15.75" x14ac:dyDescent="0.3">
      <c r="A202" s="4"/>
      <c r="B202" s="4"/>
      <c r="C202" s="4"/>
      <c r="D202" s="4"/>
      <c r="E202" s="4"/>
      <c r="F202" s="4"/>
    </row>
    <row r="203" spans="1:6" ht="15.75" x14ac:dyDescent="0.3">
      <c r="A203" s="4"/>
      <c r="B203" s="4"/>
      <c r="C203" s="4"/>
      <c r="D203" s="4"/>
      <c r="E203" s="4"/>
      <c r="F203" s="4"/>
    </row>
    <row r="204" spans="1:6" ht="15.75" x14ac:dyDescent="0.3">
      <c r="A204" s="4"/>
      <c r="B204" s="4"/>
      <c r="C204" s="4"/>
      <c r="D204" s="4"/>
      <c r="E204" s="4"/>
      <c r="F204" s="4"/>
    </row>
    <row r="205" spans="1:6" ht="15.75" x14ac:dyDescent="0.3">
      <c r="A205" s="4"/>
      <c r="B205" s="4"/>
      <c r="C205" s="4"/>
      <c r="D205" s="4"/>
      <c r="E205" s="4"/>
      <c r="F205" s="4"/>
    </row>
    <row r="206" spans="1:6" ht="15.75" x14ac:dyDescent="0.3">
      <c r="A206" s="4"/>
      <c r="B206" s="4"/>
      <c r="C206" s="4"/>
      <c r="D206" s="4"/>
      <c r="E206" s="4"/>
      <c r="F206" s="4"/>
    </row>
    <row r="207" spans="1:6" ht="15.75" x14ac:dyDescent="0.3">
      <c r="A207" s="4"/>
      <c r="B207" s="4"/>
      <c r="C207" s="4"/>
      <c r="D207" s="4"/>
      <c r="E207" s="4"/>
      <c r="F207" s="4"/>
    </row>
    <row r="208" spans="1:6" ht="15.75" x14ac:dyDescent="0.3">
      <c r="A208" s="4"/>
      <c r="B208" s="4"/>
      <c r="C208" s="4"/>
      <c r="D208" s="4"/>
      <c r="E208" s="4"/>
      <c r="F208" s="4"/>
    </row>
    <row r="209" spans="1:6" ht="15.75" x14ac:dyDescent="0.3">
      <c r="A209" s="4"/>
      <c r="B209" s="4"/>
      <c r="C209" s="4"/>
      <c r="D209" s="4"/>
      <c r="E209" s="4"/>
      <c r="F209" s="4"/>
    </row>
    <row r="210" spans="1:6" ht="15.75" x14ac:dyDescent="0.3">
      <c r="A210" s="4"/>
      <c r="B210" s="4"/>
      <c r="C210" s="4"/>
      <c r="D210" s="4"/>
      <c r="E210" s="4"/>
      <c r="F210" s="4"/>
    </row>
    <row r="211" spans="1:6" ht="15.75" x14ac:dyDescent="0.3">
      <c r="A211" s="4"/>
      <c r="B211" s="4"/>
      <c r="C211" s="4"/>
      <c r="D211" s="4"/>
      <c r="E211" s="4"/>
      <c r="F211" s="4"/>
    </row>
    <row r="212" spans="1:6" ht="15.75" x14ac:dyDescent="0.3">
      <c r="A212" s="4"/>
      <c r="B212" s="4"/>
      <c r="C212" s="4"/>
      <c r="D212" s="4"/>
      <c r="E212" s="4"/>
      <c r="F212" s="4"/>
    </row>
    <row r="213" spans="1:6" ht="15.75" x14ac:dyDescent="0.3">
      <c r="A213" s="4"/>
      <c r="B213" s="4"/>
      <c r="C213" s="4"/>
      <c r="D213" s="4"/>
      <c r="E213" s="4"/>
      <c r="F213" s="4"/>
    </row>
    <row r="214" spans="1:6" ht="15.75" x14ac:dyDescent="0.3">
      <c r="A214" s="4"/>
      <c r="B214" s="4"/>
      <c r="C214" s="4"/>
      <c r="D214" s="4"/>
      <c r="E214" s="4"/>
      <c r="F214" s="4"/>
    </row>
    <row r="215" spans="1:6" ht="15.75" x14ac:dyDescent="0.3">
      <c r="A215" s="4"/>
      <c r="B215" s="4"/>
      <c r="C215" s="4"/>
      <c r="D215" s="4"/>
      <c r="E215" s="4"/>
      <c r="F215" s="4"/>
    </row>
    <row r="216" spans="1:6" ht="15.75" x14ac:dyDescent="0.3">
      <c r="A216" s="4"/>
      <c r="B216" s="4"/>
      <c r="C216" s="4"/>
      <c r="D216" s="4"/>
      <c r="E216" s="4"/>
      <c r="F216" s="4"/>
    </row>
    <row r="217" spans="1:6" ht="15.75" x14ac:dyDescent="0.3">
      <c r="A217" s="4"/>
      <c r="B217" s="4"/>
      <c r="C217" s="4"/>
      <c r="D217" s="4"/>
      <c r="E217" s="4"/>
      <c r="F217" s="4"/>
    </row>
    <row r="218" spans="1:6" ht="15.75" x14ac:dyDescent="0.3">
      <c r="A218" s="4"/>
      <c r="B218" s="4"/>
      <c r="C218" s="4"/>
      <c r="D218" s="4"/>
      <c r="E218" s="4"/>
      <c r="F218" s="4"/>
    </row>
    <row r="219" spans="1:6" ht="15.75" x14ac:dyDescent="0.3">
      <c r="A219" s="4"/>
      <c r="B219" s="4"/>
      <c r="C219" s="4"/>
      <c r="D219" s="4"/>
      <c r="E219" s="4"/>
      <c r="F219" s="4"/>
    </row>
    <row r="220" spans="1:6" ht="15.75" x14ac:dyDescent="0.3">
      <c r="A220" s="4"/>
      <c r="B220" s="4"/>
      <c r="C220" s="4"/>
      <c r="D220" s="4"/>
      <c r="E220" s="4"/>
      <c r="F220" s="4"/>
    </row>
    <row r="221" spans="1:6" ht="15.75" x14ac:dyDescent="0.3">
      <c r="A221" s="4"/>
      <c r="B221" s="4"/>
      <c r="C221" s="4"/>
      <c r="D221" s="4"/>
      <c r="E221" s="4"/>
      <c r="F221" s="4"/>
    </row>
    <row r="222" spans="1:6" ht="15.75" x14ac:dyDescent="0.3">
      <c r="A222" s="4"/>
      <c r="B222" s="4"/>
      <c r="C222" s="4"/>
      <c r="D222" s="4"/>
      <c r="E222" s="4"/>
      <c r="F222" s="4"/>
    </row>
    <row r="223" spans="1:6" ht="15.75" x14ac:dyDescent="0.3">
      <c r="A223" s="4"/>
      <c r="B223" s="4"/>
      <c r="C223" s="4"/>
      <c r="D223" s="4"/>
      <c r="E223" s="4"/>
      <c r="F223" s="4"/>
    </row>
    <row r="224" spans="1:6" ht="15.75" x14ac:dyDescent="0.3">
      <c r="A224" s="4"/>
      <c r="B224" s="4"/>
      <c r="C224" s="4"/>
      <c r="D224" s="4"/>
      <c r="E224" s="4"/>
      <c r="F224" s="4"/>
    </row>
    <row r="225" spans="1:6" ht="15.75" x14ac:dyDescent="0.3">
      <c r="A225" s="4"/>
      <c r="B225" s="4"/>
      <c r="C225" s="4"/>
      <c r="D225" s="4"/>
      <c r="E225" s="4"/>
      <c r="F225" s="4"/>
    </row>
    <row r="226" spans="1:6" ht="15.75" x14ac:dyDescent="0.3">
      <c r="A226" s="4"/>
      <c r="B226" s="4"/>
      <c r="C226" s="4"/>
      <c r="D226" s="4"/>
      <c r="E226" s="4"/>
      <c r="F226" s="4"/>
    </row>
    <row r="227" spans="1:6" ht="15.75" x14ac:dyDescent="0.3">
      <c r="A227" s="4"/>
      <c r="B227" s="4"/>
      <c r="C227" s="4"/>
      <c r="D227" s="4"/>
      <c r="E227" s="4"/>
      <c r="F227" s="4"/>
    </row>
    <row r="228" spans="1:6" ht="15.75" x14ac:dyDescent="0.3">
      <c r="A228" s="4"/>
      <c r="B228" s="4"/>
      <c r="C228" s="4"/>
      <c r="D228" s="4"/>
      <c r="E228" s="4"/>
      <c r="F228" s="4"/>
    </row>
    <row r="229" spans="1:6" ht="15.75" x14ac:dyDescent="0.3">
      <c r="A229" s="4"/>
      <c r="B229" s="4"/>
      <c r="C229" s="4"/>
      <c r="D229" s="4"/>
      <c r="E229" s="4"/>
      <c r="F229" s="4"/>
    </row>
    <row r="230" spans="1:6" ht="15.75" x14ac:dyDescent="0.3">
      <c r="A230" s="4"/>
      <c r="B230" s="4"/>
      <c r="C230" s="4"/>
      <c r="D230" s="4"/>
      <c r="E230" s="4"/>
      <c r="F230" s="4"/>
    </row>
    <row r="231" spans="1:6" ht="15.75" x14ac:dyDescent="0.3">
      <c r="A231" s="4"/>
      <c r="B231" s="4"/>
      <c r="C231" s="4"/>
      <c r="D231" s="4"/>
      <c r="E231" s="4"/>
      <c r="F231" s="4"/>
    </row>
    <row r="232" spans="1:6" ht="15.75" x14ac:dyDescent="0.3">
      <c r="A232" s="4"/>
      <c r="B232" s="4"/>
      <c r="C232" s="4"/>
      <c r="D232" s="4"/>
      <c r="E232" s="4"/>
      <c r="F232" s="4"/>
    </row>
    <row r="233" spans="1:6" ht="15.75" x14ac:dyDescent="0.3">
      <c r="A233" s="4"/>
      <c r="B233" s="4"/>
      <c r="C233" s="4"/>
      <c r="D233" s="4"/>
      <c r="E233" s="4"/>
      <c r="F233" s="4"/>
    </row>
    <row r="234" spans="1:6" ht="15.75" x14ac:dyDescent="0.3">
      <c r="A234" s="4"/>
      <c r="B234" s="4"/>
      <c r="C234" s="4"/>
      <c r="D234" s="4"/>
      <c r="E234" s="4"/>
      <c r="F234" s="4"/>
    </row>
    <row r="235" spans="1:6" ht="15.75" x14ac:dyDescent="0.3">
      <c r="A235" s="4"/>
      <c r="B235" s="4"/>
      <c r="C235" s="4"/>
      <c r="D235" s="4"/>
      <c r="E235" s="4"/>
      <c r="F235" s="4"/>
    </row>
    <row r="236" spans="1:6" ht="15.75" x14ac:dyDescent="0.3">
      <c r="A236" s="4"/>
      <c r="B236" s="4"/>
      <c r="C236" s="4"/>
      <c r="D236" s="4"/>
      <c r="E236" s="4"/>
      <c r="F236" s="4"/>
    </row>
    <row r="237" spans="1:6" ht="15.75" x14ac:dyDescent="0.3">
      <c r="A237" s="4"/>
      <c r="B237" s="4"/>
      <c r="C237" s="4"/>
      <c r="D237" s="4"/>
      <c r="E237" s="4"/>
      <c r="F237" s="4"/>
    </row>
    <row r="238" spans="1:6" ht="15.75" x14ac:dyDescent="0.3">
      <c r="A238" s="4"/>
      <c r="B238" s="4"/>
      <c r="C238" s="4"/>
      <c r="D238" s="4"/>
      <c r="E238" s="4"/>
      <c r="F238" s="4"/>
    </row>
    <row r="239" spans="1:6" ht="15.75" x14ac:dyDescent="0.3">
      <c r="A239" s="4"/>
      <c r="B239" s="4"/>
      <c r="C239" s="4"/>
      <c r="D239" s="4"/>
      <c r="E239" s="4"/>
      <c r="F239" s="4"/>
    </row>
    <row r="240" spans="1:6" ht="15.75" x14ac:dyDescent="0.3">
      <c r="A240" s="4"/>
      <c r="B240" s="4"/>
      <c r="C240" s="4"/>
      <c r="D240" s="4"/>
      <c r="E240" s="4"/>
      <c r="F240" s="4"/>
    </row>
    <row r="241" spans="1:6" ht="15.75" x14ac:dyDescent="0.3">
      <c r="A241" s="4"/>
      <c r="B241" s="4"/>
      <c r="C241" s="4"/>
      <c r="D241" s="4"/>
      <c r="E241" s="4"/>
      <c r="F241" s="4"/>
    </row>
    <row r="242" spans="1:6" ht="15.75" x14ac:dyDescent="0.3">
      <c r="A242" s="4"/>
      <c r="B242" s="4"/>
      <c r="C242" s="4"/>
      <c r="D242" s="4"/>
      <c r="E242" s="4"/>
      <c r="F242" s="4"/>
    </row>
    <row r="243" spans="1:6" ht="15.75" x14ac:dyDescent="0.3">
      <c r="A243" s="4"/>
      <c r="B243" s="4"/>
      <c r="C243" s="4"/>
      <c r="D243" s="4"/>
      <c r="E243" s="4"/>
      <c r="F243" s="4"/>
    </row>
    <row r="244" spans="1:6" ht="15.75" x14ac:dyDescent="0.3">
      <c r="A244" s="4"/>
      <c r="B244" s="4"/>
      <c r="C244" s="4"/>
      <c r="D244" s="4"/>
      <c r="E244" s="4"/>
      <c r="F244" s="4"/>
    </row>
    <row r="245" spans="1:6" ht="15.75" x14ac:dyDescent="0.3">
      <c r="A245" s="4"/>
      <c r="B245" s="4"/>
      <c r="C245" s="4"/>
      <c r="D245" s="4"/>
      <c r="E245" s="4"/>
      <c r="F245" s="4"/>
    </row>
    <row r="246" spans="1:6" ht="15.75" x14ac:dyDescent="0.3">
      <c r="A246" s="4"/>
      <c r="B246" s="4"/>
      <c r="C246" s="4"/>
      <c r="D246" s="4"/>
      <c r="E246" s="4"/>
      <c r="F246" s="4"/>
    </row>
    <row r="247" spans="1:6" ht="15.75" x14ac:dyDescent="0.3">
      <c r="A247" s="4"/>
      <c r="B247" s="4"/>
      <c r="C247" s="4"/>
      <c r="D247" s="4"/>
      <c r="E247" s="4"/>
      <c r="F247" s="4"/>
    </row>
    <row r="248" spans="1:6" ht="15.75" x14ac:dyDescent="0.3">
      <c r="A248" s="4"/>
      <c r="B248" s="4"/>
      <c r="C248" s="4"/>
      <c r="D248" s="4"/>
      <c r="E248" s="4"/>
      <c r="F248" s="4"/>
    </row>
    <row r="249" spans="1:6" ht="15.75" x14ac:dyDescent="0.3">
      <c r="A249" s="4"/>
      <c r="B249" s="4"/>
      <c r="C249" s="4"/>
      <c r="D249" s="4"/>
      <c r="E249" s="4"/>
      <c r="F249" s="4"/>
    </row>
    <row r="250" spans="1:6" ht="15.75" x14ac:dyDescent="0.3">
      <c r="A250" s="4"/>
      <c r="B250" s="4"/>
      <c r="C250" s="4"/>
      <c r="D250" s="4"/>
      <c r="E250" s="4"/>
      <c r="F250" s="4"/>
    </row>
    <row r="251" spans="1:6" ht="15.75" x14ac:dyDescent="0.3">
      <c r="A251" s="4"/>
      <c r="B251" s="4"/>
      <c r="C251" s="4"/>
      <c r="D251" s="4"/>
      <c r="E251" s="4"/>
      <c r="F251" s="4"/>
    </row>
    <row r="252" spans="1:6" ht="15.75" x14ac:dyDescent="0.3">
      <c r="A252" s="4"/>
      <c r="B252" s="4"/>
      <c r="C252" s="4"/>
      <c r="D252" s="4"/>
      <c r="E252" s="4"/>
      <c r="F252" s="4"/>
    </row>
    <row r="253" spans="1:6" ht="15.75" x14ac:dyDescent="0.3">
      <c r="A253" s="4"/>
      <c r="B253" s="4"/>
      <c r="C253" s="4"/>
      <c r="D253" s="4"/>
      <c r="E253" s="4"/>
      <c r="F253" s="4"/>
    </row>
    <row r="254" spans="1:6" ht="15.75" x14ac:dyDescent="0.3">
      <c r="A254" s="4"/>
      <c r="B254" s="4"/>
      <c r="C254" s="4"/>
      <c r="D254" s="4"/>
      <c r="E254" s="4"/>
      <c r="F254" s="4"/>
    </row>
    <row r="255" spans="1:6" ht="15.75" x14ac:dyDescent="0.3">
      <c r="A255" s="4"/>
      <c r="B255" s="4"/>
      <c r="C255" s="4"/>
      <c r="D255" s="4"/>
      <c r="E255" s="4"/>
      <c r="F255" s="4"/>
    </row>
    <row r="256" spans="1:6" ht="15.75" x14ac:dyDescent="0.3">
      <c r="A256" s="4"/>
      <c r="B256" s="4"/>
      <c r="C256" s="4"/>
      <c r="D256" s="4"/>
      <c r="E256" s="4"/>
      <c r="F256" s="4"/>
    </row>
    <row r="257" spans="1:6" ht="15.75" x14ac:dyDescent="0.3">
      <c r="A257" s="4"/>
      <c r="B257" s="4"/>
      <c r="C257" s="4"/>
      <c r="D257" s="4"/>
      <c r="E257" s="4"/>
      <c r="F257" s="4"/>
    </row>
    <row r="258" spans="1:6" ht="15.75" x14ac:dyDescent="0.3">
      <c r="A258" s="4"/>
      <c r="B258" s="4"/>
      <c r="C258" s="4"/>
      <c r="D258" s="4"/>
      <c r="E258" s="4"/>
      <c r="F258" s="4"/>
    </row>
    <row r="259" spans="1:6" ht="15.75" x14ac:dyDescent="0.3">
      <c r="A259" s="4"/>
      <c r="B259" s="4"/>
      <c r="C259" s="4"/>
      <c r="D259" s="4"/>
      <c r="E259" s="4"/>
      <c r="F259" s="4"/>
    </row>
    <row r="260" spans="1:6" ht="15.75" x14ac:dyDescent="0.3">
      <c r="A260" s="4"/>
      <c r="B260" s="4"/>
      <c r="C260" s="4"/>
      <c r="D260" s="4"/>
      <c r="E260" s="4"/>
      <c r="F260" s="4"/>
    </row>
    <row r="261" spans="1:6" ht="15.75" x14ac:dyDescent="0.3">
      <c r="A261" s="4"/>
      <c r="B261" s="4"/>
      <c r="C261" s="4"/>
      <c r="D261" s="4"/>
      <c r="E261" s="4"/>
      <c r="F261" s="4"/>
    </row>
    <row r="262" spans="1:6" ht="15.75" x14ac:dyDescent="0.3">
      <c r="A262" s="4"/>
      <c r="B262" s="4"/>
      <c r="C262" s="4"/>
      <c r="D262" s="4"/>
      <c r="E262" s="4"/>
      <c r="F262" s="4"/>
    </row>
    <row r="263" spans="1:6" ht="15.75" x14ac:dyDescent="0.3">
      <c r="A263" s="4"/>
      <c r="B263" s="4"/>
      <c r="C263" s="4"/>
      <c r="D263" s="4"/>
      <c r="E263" s="4"/>
      <c r="F263" s="4"/>
    </row>
    <row r="264" spans="1:6" ht="15.75" x14ac:dyDescent="0.3">
      <c r="A264" s="4"/>
      <c r="B264" s="4"/>
      <c r="C264" s="4"/>
      <c r="D264" s="4"/>
      <c r="E264" s="4"/>
      <c r="F264" s="4"/>
    </row>
    <row r="265" spans="1:6" ht="15.75" x14ac:dyDescent="0.3">
      <c r="A265" s="4"/>
      <c r="B265" s="4"/>
      <c r="C265" s="4"/>
      <c r="D265" s="4"/>
      <c r="E265" s="4"/>
      <c r="F265" s="4"/>
    </row>
    <row r="266" spans="1:6" ht="15.75" x14ac:dyDescent="0.3">
      <c r="A266" s="4"/>
      <c r="B266" s="4"/>
      <c r="C266" s="4"/>
      <c r="D266" s="4"/>
      <c r="E266" s="4"/>
      <c r="F266" s="4"/>
    </row>
    <row r="267" spans="1:6" ht="15.75" x14ac:dyDescent="0.3">
      <c r="A267" s="4"/>
      <c r="B267" s="4"/>
      <c r="C267" s="4"/>
      <c r="D267" s="4"/>
      <c r="E267" s="4"/>
      <c r="F267" s="4"/>
    </row>
    <row r="268" spans="1:6" ht="15.75" x14ac:dyDescent="0.3">
      <c r="A268" s="4"/>
      <c r="B268" s="4"/>
      <c r="C268" s="4"/>
      <c r="D268" s="4"/>
      <c r="E268" s="4"/>
      <c r="F268" s="4"/>
    </row>
    <row r="269" spans="1:6" ht="15.75" x14ac:dyDescent="0.3">
      <c r="A269" s="4"/>
      <c r="B269" s="4"/>
      <c r="C269" s="4"/>
      <c r="D269" s="4"/>
      <c r="E269" s="4"/>
      <c r="F269" s="4"/>
    </row>
    <row r="270" spans="1:6" ht="15.75" x14ac:dyDescent="0.3">
      <c r="A270" s="4"/>
      <c r="B270" s="4"/>
      <c r="C270" s="4"/>
      <c r="D270" s="4"/>
      <c r="E270" s="4"/>
      <c r="F270" s="4"/>
    </row>
    <row r="271" spans="1:6" ht="15.75" x14ac:dyDescent="0.3">
      <c r="A271" s="4"/>
      <c r="B271" s="4"/>
      <c r="C271" s="4"/>
      <c r="D271" s="4"/>
      <c r="E271" s="4"/>
      <c r="F271" s="4"/>
    </row>
    <row r="272" spans="1:6" ht="15.75" x14ac:dyDescent="0.3">
      <c r="A272" s="4"/>
      <c r="B272" s="4"/>
      <c r="C272" s="4"/>
      <c r="D272" s="4"/>
      <c r="E272" s="4"/>
      <c r="F272" s="4"/>
    </row>
    <row r="273" spans="1:6" ht="15.75" x14ac:dyDescent="0.3">
      <c r="A273" s="4"/>
      <c r="B273" s="4"/>
      <c r="C273" s="4"/>
      <c r="D273" s="4"/>
      <c r="E273" s="4"/>
      <c r="F273" s="4"/>
    </row>
    <row r="274" spans="1:6" ht="15.75" x14ac:dyDescent="0.3">
      <c r="A274" s="4"/>
      <c r="B274" s="4"/>
      <c r="C274" s="4"/>
      <c r="D274" s="4"/>
      <c r="E274" s="4"/>
      <c r="F274" s="4"/>
    </row>
    <row r="275" spans="1:6" ht="15.75" x14ac:dyDescent="0.3">
      <c r="A275" s="4"/>
      <c r="B275" s="4"/>
      <c r="C275" s="4"/>
      <c r="D275" s="4"/>
      <c r="E275" s="4"/>
      <c r="F275" s="4"/>
    </row>
    <row r="276" spans="1:6" ht="15.75" x14ac:dyDescent="0.3">
      <c r="A276" s="4"/>
      <c r="B276" s="4"/>
      <c r="C276" s="4"/>
      <c r="D276" s="4"/>
      <c r="E276" s="4"/>
      <c r="F276" s="4"/>
    </row>
    <row r="277" spans="1:6" ht="15.75" x14ac:dyDescent="0.3">
      <c r="A277" s="4"/>
      <c r="B277" s="4"/>
      <c r="C277" s="4"/>
      <c r="D277" s="4"/>
      <c r="E277" s="4"/>
      <c r="F277" s="4"/>
    </row>
    <row r="278" spans="1:6" ht="15.75" x14ac:dyDescent="0.3">
      <c r="A278" s="4"/>
      <c r="B278" s="4"/>
      <c r="C278" s="4"/>
      <c r="D278" s="4"/>
      <c r="E278" s="4"/>
      <c r="F278" s="4"/>
    </row>
    <row r="279" spans="1:6" ht="15.75" x14ac:dyDescent="0.3">
      <c r="A279" s="4"/>
      <c r="B279" s="4"/>
      <c r="C279" s="4"/>
      <c r="D279" s="4"/>
      <c r="E279" s="4"/>
      <c r="F279" s="4"/>
    </row>
    <row r="280" spans="1:6" ht="15.75" x14ac:dyDescent="0.3">
      <c r="A280" s="4"/>
      <c r="B280" s="4"/>
      <c r="C280" s="4"/>
      <c r="D280" s="4"/>
      <c r="E280" s="4"/>
      <c r="F280" s="4"/>
    </row>
    <row r="281" spans="1:6" ht="15.75" x14ac:dyDescent="0.3">
      <c r="A281" s="4"/>
      <c r="B281" s="4"/>
      <c r="C281" s="4"/>
      <c r="D281" s="4"/>
      <c r="E281" s="4"/>
      <c r="F281" s="4"/>
    </row>
    <row r="282" spans="1:6" ht="15.75" x14ac:dyDescent="0.3">
      <c r="A282" s="4"/>
      <c r="B282" s="4"/>
      <c r="C282" s="4"/>
      <c r="D282" s="4"/>
      <c r="E282" s="4"/>
      <c r="F282" s="4"/>
    </row>
    <row r="283" spans="1:6" ht="15.75" x14ac:dyDescent="0.3">
      <c r="A283" s="4"/>
      <c r="B283" s="4"/>
      <c r="C283" s="4"/>
      <c r="D283" s="4"/>
      <c r="E283" s="4"/>
      <c r="F283" s="4"/>
    </row>
    <row r="284" spans="1:6" ht="15.75" x14ac:dyDescent="0.3">
      <c r="A284" s="4"/>
      <c r="B284" s="4"/>
      <c r="C284" s="4"/>
      <c r="D284" s="4"/>
      <c r="E284" s="4"/>
      <c r="F284" s="4"/>
    </row>
    <row r="285" spans="1:6" ht="15.75" x14ac:dyDescent="0.3">
      <c r="A285" s="4"/>
      <c r="B285" s="4"/>
      <c r="C285" s="4"/>
      <c r="D285" s="4"/>
      <c r="E285" s="4"/>
      <c r="F285" s="4"/>
    </row>
    <row r="286" spans="1:6" ht="15.75" x14ac:dyDescent="0.3">
      <c r="A286" s="4"/>
      <c r="B286" s="4"/>
      <c r="C286" s="4"/>
      <c r="D286" s="4"/>
      <c r="E286" s="4"/>
      <c r="F286" s="4"/>
    </row>
    <row r="287" spans="1:6" ht="15.75" x14ac:dyDescent="0.3">
      <c r="A287" s="4"/>
      <c r="B287" s="4"/>
      <c r="C287" s="4"/>
      <c r="D287" s="4"/>
      <c r="E287" s="4"/>
      <c r="F287" s="4"/>
    </row>
    <row r="288" spans="1:6" ht="15.75" x14ac:dyDescent="0.3">
      <c r="A288" s="4"/>
      <c r="B288" s="4"/>
      <c r="C288" s="4"/>
      <c r="D288" s="4"/>
      <c r="E288" s="4"/>
      <c r="F288" s="4"/>
    </row>
    <row r="289" spans="1:6" ht="15.75" x14ac:dyDescent="0.3">
      <c r="A289" s="4"/>
      <c r="B289" s="4"/>
      <c r="C289" s="4"/>
      <c r="D289" s="4"/>
      <c r="E289" s="4"/>
      <c r="F289" s="4"/>
    </row>
    <row r="290" spans="1:6" ht="15.75" x14ac:dyDescent="0.3">
      <c r="A290" s="4"/>
      <c r="B290" s="4"/>
      <c r="C290" s="4"/>
      <c r="D290" s="4"/>
      <c r="E290" s="4"/>
      <c r="F290" s="4"/>
    </row>
    <row r="291" spans="1:6" ht="15.75" x14ac:dyDescent="0.3">
      <c r="A291" s="4"/>
      <c r="B291" s="4"/>
      <c r="C291" s="4"/>
      <c r="D291" s="4"/>
      <c r="E291" s="4"/>
      <c r="F291" s="4"/>
    </row>
    <row r="292" spans="1:6" ht="15.75" x14ac:dyDescent="0.3">
      <c r="A292" s="4"/>
      <c r="B292" s="4"/>
      <c r="C292" s="4"/>
      <c r="D292" s="4"/>
      <c r="E292" s="4"/>
      <c r="F292" s="4"/>
    </row>
    <row r="293" spans="1:6" ht="15.75" x14ac:dyDescent="0.3">
      <c r="A293" s="4"/>
      <c r="B293" s="4"/>
      <c r="C293" s="4"/>
      <c r="D293" s="4"/>
      <c r="E293" s="4"/>
      <c r="F293" s="4"/>
    </row>
    <row r="294" spans="1:6" ht="15.75" x14ac:dyDescent="0.3">
      <c r="A294" s="4"/>
      <c r="B294" s="4"/>
      <c r="C294" s="4"/>
      <c r="D294" s="4"/>
      <c r="E294" s="4"/>
      <c r="F294" s="4"/>
    </row>
    <row r="295" spans="1:6" ht="15.75" x14ac:dyDescent="0.3">
      <c r="A295" s="4"/>
      <c r="B295" s="4"/>
      <c r="C295" s="4"/>
      <c r="D295" s="4"/>
      <c r="E295" s="4"/>
      <c r="F295" s="4"/>
    </row>
    <row r="296" spans="1:6" ht="15.75" x14ac:dyDescent="0.3">
      <c r="A296" s="4"/>
      <c r="B296" s="4"/>
      <c r="C296" s="4"/>
      <c r="D296" s="4"/>
      <c r="E296" s="4"/>
      <c r="F296" s="4"/>
    </row>
    <row r="297" spans="1:6" ht="15.75" x14ac:dyDescent="0.3">
      <c r="A297" s="4"/>
      <c r="B297" s="4"/>
      <c r="C297" s="4"/>
      <c r="D297" s="4"/>
      <c r="E297" s="4"/>
      <c r="F297" s="4"/>
    </row>
    <row r="298" spans="1:6" ht="15.75" x14ac:dyDescent="0.3">
      <c r="A298" s="4"/>
      <c r="B298" s="4"/>
      <c r="C298" s="4"/>
      <c r="D298" s="4"/>
      <c r="E298" s="4"/>
      <c r="F298" s="4"/>
    </row>
    <row r="299" spans="1:6" ht="15.75" x14ac:dyDescent="0.3">
      <c r="A299" s="4"/>
      <c r="B299" s="4"/>
      <c r="C299" s="4"/>
      <c r="D299" s="4"/>
      <c r="E299" s="4"/>
      <c r="F299" s="4"/>
    </row>
    <row r="300" spans="1:6" ht="15.75" x14ac:dyDescent="0.3">
      <c r="A300" s="4"/>
      <c r="B300" s="4"/>
      <c r="C300" s="4"/>
      <c r="D300" s="4"/>
      <c r="E300" s="4"/>
      <c r="F300" s="4"/>
    </row>
    <row r="301" spans="1:6" ht="15.75" x14ac:dyDescent="0.3">
      <c r="A301" s="4"/>
      <c r="B301" s="4"/>
      <c r="C301" s="4"/>
      <c r="D301" s="4"/>
      <c r="E301" s="4"/>
      <c r="F301" s="4"/>
    </row>
    <row r="302" spans="1:6" ht="15.75" x14ac:dyDescent="0.3">
      <c r="A302" s="4"/>
      <c r="B302" s="4"/>
      <c r="C302" s="4"/>
      <c r="D302" s="4"/>
      <c r="E302" s="4"/>
      <c r="F302" s="4"/>
    </row>
    <row r="303" spans="1:6" ht="15.75" x14ac:dyDescent="0.3">
      <c r="A303" s="4"/>
      <c r="B303" s="4"/>
      <c r="C303" s="4"/>
      <c r="D303" s="4"/>
      <c r="E303" s="4"/>
      <c r="F303" s="4"/>
    </row>
    <row r="304" spans="1:6" ht="15.75" x14ac:dyDescent="0.3">
      <c r="A304" s="4"/>
      <c r="B304" s="4"/>
      <c r="C304" s="4"/>
      <c r="D304" s="4"/>
      <c r="E304" s="4"/>
      <c r="F304" s="4"/>
    </row>
    <row r="305" spans="1:6" ht="15.75" x14ac:dyDescent="0.3">
      <c r="A305" s="4"/>
      <c r="B305" s="4"/>
      <c r="C305" s="4"/>
      <c r="D305" s="4"/>
      <c r="E305" s="4"/>
      <c r="F305" s="4"/>
    </row>
    <row r="306" spans="1:6" ht="15.75" x14ac:dyDescent="0.3">
      <c r="A306" s="4"/>
      <c r="B306" s="4"/>
      <c r="C306" s="4"/>
      <c r="D306" s="4"/>
      <c r="E306" s="4"/>
      <c r="F306" s="4"/>
    </row>
    <row r="307" spans="1:6" ht="15.75" x14ac:dyDescent="0.3">
      <c r="A307" s="4"/>
      <c r="B307" s="4"/>
      <c r="C307" s="4"/>
      <c r="D307" s="4"/>
      <c r="E307" s="4"/>
      <c r="F307" s="4"/>
    </row>
    <row r="308" spans="1:6" ht="15.75" x14ac:dyDescent="0.3">
      <c r="A308" s="4"/>
      <c r="B308" s="4"/>
      <c r="C308" s="4"/>
      <c r="D308" s="4"/>
      <c r="E308" s="4"/>
      <c r="F308" s="4"/>
    </row>
    <row r="309" spans="1:6" ht="15.75" x14ac:dyDescent="0.3">
      <c r="A309" s="4"/>
      <c r="B309" s="4"/>
      <c r="C309" s="4"/>
      <c r="D309" s="4"/>
      <c r="E309" s="4"/>
      <c r="F309" s="4"/>
    </row>
    <row r="310" spans="1:6" ht="15.75" x14ac:dyDescent="0.3">
      <c r="A310" s="4"/>
      <c r="B310" s="4"/>
      <c r="C310" s="4"/>
      <c r="D310" s="4"/>
      <c r="E310" s="4"/>
      <c r="F310" s="4"/>
    </row>
    <row r="311" spans="1:6" ht="15.75" x14ac:dyDescent="0.3">
      <c r="A311" s="4"/>
      <c r="B311" s="4"/>
      <c r="C311" s="4"/>
      <c r="D311" s="4"/>
      <c r="E311" s="4"/>
      <c r="F311" s="4"/>
    </row>
    <row r="312" spans="1:6" ht="15.75" x14ac:dyDescent="0.3">
      <c r="A312" s="4"/>
      <c r="B312" s="4"/>
      <c r="C312" s="4"/>
      <c r="D312" s="4"/>
      <c r="E312" s="4"/>
      <c r="F312" s="4"/>
    </row>
    <row r="313" spans="1:6" ht="15.75" x14ac:dyDescent="0.3">
      <c r="A313" s="4"/>
      <c r="B313" s="4"/>
      <c r="C313" s="4"/>
      <c r="D313" s="4"/>
      <c r="E313" s="4"/>
      <c r="F313" s="4"/>
    </row>
    <row r="314" spans="1:6" ht="15.75" x14ac:dyDescent="0.3">
      <c r="A314" s="4"/>
      <c r="B314" s="4"/>
      <c r="C314" s="4"/>
      <c r="D314" s="4"/>
      <c r="E314" s="4"/>
      <c r="F314" s="4"/>
    </row>
    <row r="315" spans="1:6" ht="15.75" x14ac:dyDescent="0.3">
      <c r="A315" s="4"/>
      <c r="B315" s="4"/>
      <c r="C315" s="4"/>
      <c r="D315" s="4"/>
      <c r="E315" s="4"/>
      <c r="F315" s="4"/>
    </row>
    <row r="316" spans="1:6" ht="15.75" x14ac:dyDescent="0.3">
      <c r="A316" s="4"/>
      <c r="B316" s="4"/>
      <c r="C316" s="4"/>
      <c r="D316" s="4"/>
      <c r="E316" s="4"/>
      <c r="F316" s="4"/>
    </row>
    <row r="317" spans="1:6" ht="15.75" x14ac:dyDescent="0.3">
      <c r="A317" s="4"/>
      <c r="B317" s="4"/>
      <c r="C317" s="4"/>
      <c r="D317" s="4"/>
      <c r="E317" s="4"/>
      <c r="F317" s="4"/>
    </row>
    <row r="318" spans="1:6" ht="15.75" x14ac:dyDescent="0.3">
      <c r="A318" s="4"/>
      <c r="B318" s="4"/>
      <c r="C318" s="4"/>
      <c r="D318" s="4"/>
      <c r="E318" s="4"/>
      <c r="F318" s="4"/>
    </row>
    <row r="319" spans="1:6" ht="15.75" x14ac:dyDescent="0.3">
      <c r="A319" s="4"/>
      <c r="B319" s="4"/>
      <c r="C319" s="4"/>
      <c r="D319" s="4"/>
      <c r="E319" s="4"/>
      <c r="F319" s="4"/>
    </row>
    <row r="320" spans="1:6" ht="15.75" x14ac:dyDescent="0.3">
      <c r="A320" s="4"/>
      <c r="B320" s="4"/>
      <c r="C320" s="4"/>
      <c r="D320" s="4"/>
      <c r="E320" s="4"/>
      <c r="F320" s="4"/>
    </row>
    <row r="321" spans="1:6" ht="15.75" x14ac:dyDescent="0.3">
      <c r="A321" s="4"/>
      <c r="B321" s="4"/>
      <c r="C321" s="4"/>
      <c r="D321" s="4"/>
      <c r="E321" s="4"/>
      <c r="F321" s="4"/>
    </row>
    <row r="322" spans="1:6" ht="15.75" x14ac:dyDescent="0.3">
      <c r="A322" s="4"/>
      <c r="B322" s="4"/>
      <c r="C322" s="4"/>
      <c r="D322" s="4"/>
      <c r="E322" s="4"/>
      <c r="F322" s="4"/>
    </row>
    <row r="323" spans="1:6" ht="15.75" x14ac:dyDescent="0.3">
      <c r="A323" s="4"/>
      <c r="B323" s="4"/>
      <c r="C323" s="4"/>
      <c r="D323" s="4"/>
      <c r="E323" s="4"/>
      <c r="F323" s="4"/>
    </row>
    <row r="324" spans="1:6" ht="15.75" x14ac:dyDescent="0.3">
      <c r="A324" s="4"/>
      <c r="B324" s="4"/>
      <c r="C324" s="4"/>
      <c r="D324" s="4"/>
      <c r="E324" s="4"/>
      <c r="F324" s="4"/>
    </row>
    <row r="325" spans="1:6" ht="15.75" x14ac:dyDescent="0.3">
      <c r="A325" s="4"/>
      <c r="B325" s="4"/>
      <c r="C325" s="4"/>
      <c r="D325" s="4"/>
      <c r="E325" s="4"/>
      <c r="F325" s="4"/>
    </row>
    <row r="326" spans="1:6" ht="15.75" x14ac:dyDescent="0.3">
      <c r="A326" s="4"/>
      <c r="B326" s="4"/>
      <c r="C326" s="4"/>
      <c r="D326" s="4"/>
      <c r="E326" s="4"/>
      <c r="F326" s="4"/>
    </row>
    <row r="327" spans="1:6" ht="15.75" x14ac:dyDescent="0.3">
      <c r="A327" s="4"/>
      <c r="B327" s="4"/>
      <c r="C327" s="4"/>
      <c r="D327" s="4"/>
      <c r="E327" s="4"/>
      <c r="F327" s="4"/>
    </row>
    <row r="328" spans="1:6" ht="15.75" x14ac:dyDescent="0.3">
      <c r="A328" s="4"/>
      <c r="B328" s="4"/>
      <c r="C328" s="4"/>
      <c r="D328" s="4"/>
      <c r="E328" s="4"/>
      <c r="F328" s="4"/>
    </row>
    <row r="329" spans="1:6" ht="15.75" x14ac:dyDescent="0.3">
      <c r="A329" s="4"/>
      <c r="B329" s="4"/>
      <c r="C329" s="4"/>
      <c r="D329" s="4"/>
      <c r="E329" s="4"/>
      <c r="F329" s="4"/>
    </row>
    <row r="330" spans="1:6" ht="15.75" x14ac:dyDescent="0.3">
      <c r="A330" s="4"/>
      <c r="B330" s="4"/>
      <c r="C330" s="4"/>
      <c r="D330" s="4"/>
      <c r="E330" s="4"/>
      <c r="F330" s="4"/>
    </row>
    <row r="331" spans="1:6" ht="15.75" x14ac:dyDescent="0.3">
      <c r="A331" s="4"/>
      <c r="B331" s="4"/>
      <c r="C331" s="4"/>
      <c r="D331" s="4"/>
      <c r="E331" s="4"/>
      <c r="F331" s="4"/>
    </row>
    <row r="332" spans="1:6" ht="15.75" x14ac:dyDescent="0.3">
      <c r="A332" s="4"/>
      <c r="B332" s="4"/>
      <c r="C332" s="4"/>
      <c r="D332" s="4"/>
      <c r="E332" s="4"/>
      <c r="F332" s="4"/>
    </row>
    <row r="333" spans="1:6" ht="15.75" x14ac:dyDescent="0.3">
      <c r="A333" s="4"/>
      <c r="B333" s="4"/>
      <c r="C333" s="4"/>
      <c r="D333" s="4"/>
      <c r="E333" s="4"/>
      <c r="F333" s="4"/>
    </row>
    <row r="334" spans="1:6" ht="15.75" x14ac:dyDescent="0.3">
      <c r="A334" s="4"/>
      <c r="B334" s="4"/>
      <c r="C334" s="4"/>
      <c r="D334" s="4"/>
      <c r="E334" s="4"/>
      <c r="F334" s="4"/>
    </row>
    <row r="335" spans="1:6" ht="15.75" x14ac:dyDescent="0.3">
      <c r="A335" s="4"/>
      <c r="B335" s="4"/>
      <c r="C335" s="4"/>
      <c r="D335" s="4"/>
      <c r="E335" s="4"/>
      <c r="F335" s="4"/>
    </row>
    <row r="336" spans="1:6" ht="15.75" x14ac:dyDescent="0.3">
      <c r="A336" s="4"/>
      <c r="B336" s="4"/>
      <c r="C336" s="4"/>
      <c r="D336" s="4"/>
      <c r="E336" s="4"/>
      <c r="F336" s="4"/>
    </row>
    <row r="337" spans="1:6" ht="15.75" x14ac:dyDescent="0.3">
      <c r="A337" s="4"/>
      <c r="B337" s="4"/>
      <c r="C337" s="4"/>
      <c r="D337" s="4"/>
      <c r="E337" s="4"/>
      <c r="F337" s="4"/>
    </row>
    <row r="338" spans="1:6" ht="15.75" x14ac:dyDescent="0.3">
      <c r="A338" s="4"/>
      <c r="B338" s="4"/>
      <c r="C338" s="4"/>
      <c r="D338" s="4"/>
      <c r="E338" s="4"/>
      <c r="F338" s="4"/>
    </row>
    <row r="339" spans="1:6" ht="15.75" x14ac:dyDescent="0.3">
      <c r="A339" s="4"/>
      <c r="B339" s="4"/>
      <c r="C339" s="4"/>
      <c r="D339" s="4"/>
      <c r="E339" s="4"/>
      <c r="F339" s="4"/>
    </row>
    <row r="340" spans="1:6" ht="15.75" x14ac:dyDescent="0.3">
      <c r="A340" s="4"/>
      <c r="B340" s="4"/>
      <c r="C340" s="4"/>
      <c r="D340" s="4"/>
      <c r="E340" s="4"/>
      <c r="F340" s="4"/>
    </row>
    <row r="341" spans="1:6" ht="15.75" x14ac:dyDescent="0.3">
      <c r="A341" s="4"/>
      <c r="B341" s="4"/>
      <c r="C341" s="4"/>
      <c r="D341" s="4"/>
      <c r="E341" s="4"/>
      <c r="F341" s="4"/>
    </row>
    <row r="342" spans="1:6" ht="15.75" x14ac:dyDescent="0.3">
      <c r="A342" s="4"/>
      <c r="B342" s="4"/>
      <c r="C342" s="4"/>
      <c r="D342" s="4"/>
      <c r="E342" s="4"/>
      <c r="F342" s="4"/>
    </row>
    <row r="343" spans="1:6" ht="15.75" x14ac:dyDescent="0.3">
      <c r="A343" s="4"/>
      <c r="B343" s="4"/>
      <c r="C343" s="4"/>
      <c r="D343" s="4"/>
      <c r="E343" s="4"/>
      <c r="F343" s="4"/>
    </row>
    <row r="344" spans="1:6" ht="15.75" x14ac:dyDescent="0.3">
      <c r="A344" s="4"/>
      <c r="B344" s="4"/>
      <c r="C344" s="4"/>
      <c r="D344" s="4"/>
      <c r="E344" s="4"/>
      <c r="F344" s="4"/>
    </row>
    <row r="345" spans="1:6" ht="15.75" x14ac:dyDescent="0.3">
      <c r="A345" s="4"/>
      <c r="B345" s="4"/>
      <c r="C345" s="4"/>
      <c r="D345" s="4"/>
      <c r="E345" s="4"/>
      <c r="F345" s="4"/>
    </row>
    <row r="346" spans="1:6" ht="15.75" x14ac:dyDescent="0.3">
      <c r="A346" s="4"/>
      <c r="B346" s="4"/>
      <c r="C346" s="4"/>
      <c r="D346" s="4"/>
      <c r="E346" s="4"/>
      <c r="F346" s="4"/>
    </row>
    <row r="347" spans="1:6" ht="15.75" x14ac:dyDescent="0.3">
      <c r="A347" s="4"/>
      <c r="B347" s="4"/>
      <c r="C347" s="4"/>
      <c r="D347" s="4"/>
      <c r="E347" s="4"/>
      <c r="F347" s="4"/>
    </row>
    <row r="348" spans="1:6" ht="15.75" x14ac:dyDescent="0.3">
      <c r="A348" s="4"/>
      <c r="B348" s="4"/>
      <c r="C348" s="4"/>
      <c r="D348" s="4"/>
      <c r="E348" s="4"/>
      <c r="F348" s="4"/>
    </row>
    <row r="349" spans="1:6" ht="15.75" x14ac:dyDescent="0.3">
      <c r="A349" s="4"/>
      <c r="B349" s="4"/>
      <c r="C349" s="4"/>
      <c r="D349" s="4"/>
      <c r="E349" s="4"/>
      <c r="F349" s="4"/>
    </row>
    <row r="350" spans="1:6" ht="15.75" x14ac:dyDescent="0.3">
      <c r="A350" s="4"/>
      <c r="B350" s="4"/>
      <c r="C350" s="4"/>
      <c r="D350" s="4"/>
      <c r="E350" s="4"/>
      <c r="F350" s="4"/>
    </row>
    <row r="351" spans="1:6" ht="15.75" x14ac:dyDescent="0.3">
      <c r="A351" s="4"/>
      <c r="B351" s="4"/>
      <c r="C351" s="4"/>
      <c r="D351" s="4"/>
      <c r="E351" s="4"/>
      <c r="F351" s="4"/>
    </row>
    <row r="352" spans="1:6" ht="15.75" x14ac:dyDescent="0.3">
      <c r="A352" s="4"/>
      <c r="B352" s="4"/>
      <c r="C352" s="4"/>
      <c r="D352" s="4"/>
      <c r="E352" s="4"/>
      <c r="F352" s="4"/>
    </row>
    <row r="353" spans="1:6" ht="15.75" x14ac:dyDescent="0.3">
      <c r="A353" s="4"/>
      <c r="B353" s="4"/>
      <c r="C353" s="4"/>
      <c r="D353" s="4"/>
      <c r="E353" s="4"/>
      <c r="F353" s="4"/>
    </row>
    <row r="354" spans="1:6" ht="15.75" x14ac:dyDescent="0.3">
      <c r="A354" s="4"/>
      <c r="B354" s="4"/>
      <c r="C354" s="4"/>
      <c r="D354" s="4"/>
      <c r="E354" s="4"/>
      <c r="F354" s="4"/>
    </row>
    <row r="355" spans="1:6" ht="15.75" x14ac:dyDescent="0.3">
      <c r="A355" s="4"/>
      <c r="B355" s="4"/>
      <c r="C355" s="4"/>
      <c r="D355" s="4"/>
      <c r="E355" s="4"/>
      <c r="F355" s="4"/>
    </row>
    <row r="356" spans="1:6" ht="15.75" x14ac:dyDescent="0.3">
      <c r="A356" s="4"/>
      <c r="B356" s="4"/>
      <c r="C356" s="4"/>
      <c r="D356" s="4"/>
      <c r="E356" s="4"/>
      <c r="F356" s="4"/>
    </row>
    <row r="357" spans="1:6" ht="15.75" x14ac:dyDescent="0.3">
      <c r="A357" s="4"/>
      <c r="B357" s="4"/>
      <c r="C357" s="4"/>
      <c r="D357" s="4"/>
      <c r="E357" s="4"/>
      <c r="F357" s="4"/>
    </row>
    <row r="358" spans="1:6" ht="15.75" x14ac:dyDescent="0.3">
      <c r="A358" s="4"/>
      <c r="B358" s="4"/>
      <c r="C358" s="4"/>
      <c r="D358" s="4"/>
      <c r="E358" s="4"/>
      <c r="F358" s="4"/>
    </row>
    <row r="359" spans="1:6" ht="15.75" x14ac:dyDescent="0.3">
      <c r="A359" s="4"/>
      <c r="B359" s="4"/>
      <c r="C359" s="4"/>
      <c r="D359" s="4"/>
      <c r="E359" s="4"/>
      <c r="F359" s="4"/>
    </row>
    <row r="360" spans="1:6" ht="15.75" x14ac:dyDescent="0.3">
      <c r="A360" s="4"/>
      <c r="B360" s="4"/>
      <c r="C360" s="4"/>
      <c r="D360" s="4"/>
      <c r="E360" s="4"/>
      <c r="F360" s="4"/>
    </row>
    <row r="361" spans="1:6" ht="15.75" x14ac:dyDescent="0.3">
      <c r="A361" s="4"/>
      <c r="B361" s="4"/>
      <c r="C361" s="4"/>
      <c r="D361" s="4"/>
      <c r="E361" s="4"/>
      <c r="F361" s="4"/>
    </row>
    <row r="362" spans="1:6" ht="15.75" x14ac:dyDescent="0.3">
      <c r="A362" s="4"/>
      <c r="B362" s="4"/>
      <c r="C362" s="4"/>
      <c r="D362" s="4"/>
      <c r="E362" s="4"/>
      <c r="F362" s="4"/>
    </row>
    <row r="363" spans="1:6" ht="15.75" x14ac:dyDescent="0.3">
      <c r="A363" s="4"/>
      <c r="B363" s="4"/>
      <c r="C363" s="4"/>
      <c r="D363" s="4"/>
      <c r="E363" s="4"/>
      <c r="F363" s="4"/>
    </row>
    <row r="364" spans="1:6" ht="15.75" x14ac:dyDescent="0.3">
      <c r="A364" s="4"/>
      <c r="B364" s="4"/>
      <c r="C364" s="4"/>
      <c r="D364" s="4"/>
      <c r="E364" s="4"/>
      <c r="F364" s="4"/>
    </row>
    <row r="365" spans="1:6" ht="15.75" x14ac:dyDescent="0.3">
      <c r="A365" s="4"/>
      <c r="B365" s="4"/>
      <c r="C365" s="4"/>
      <c r="D365" s="4"/>
      <c r="E365" s="4"/>
      <c r="F365" s="4"/>
    </row>
    <row r="366" spans="1:6" ht="15.75" x14ac:dyDescent="0.3">
      <c r="A366" s="4"/>
      <c r="B366" s="4"/>
      <c r="C366" s="4"/>
      <c r="D366" s="4"/>
      <c r="E366" s="4"/>
      <c r="F366" s="4"/>
    </row>
    <row r="367" spans="1:6" ht="15.75" x14ac:dyDescent="0.3">
      <c r="A367" s="4"/>
      <c r="B367" s="4"/>
      <c r="C367" s="4"/>
      <c r="D367" s="4"/>
      <c r="E367" s="4"/>
      <c r="F367" s="4"/>
    </row>
    <row r="368" spans="1:6" ht="15.75" x14ac:dyDescent="0.3">
      <c r="A368" s="4"/>
      <c r="B368" s="4"/>
      <c r="C368" s="4"/>
      <c r="D368" s="4"/>
      <c r="E368" s="4"/>
      <c r="F368" s="4"/>
    </row>
    <row r="369" spans="1:6" ht="15.75" x14ac:dyDescent="0.3">
      <c r="A369" s="4"/>
      <c r="B369" s="4"/>
      <c r="C369" s="4"/>
      <c r="D369" s="4"/>
      <c r="E369" s="4"/>
      <c r="F369" s="4"/>
    </row>
    <row r="370" spans="1:6" ht="15.75" x14ac:dyDescent="0.3">
      <c r="A370" s="4"/>
      <c r="B370" s="4"/>
      <c r="C370" s="4"/>
      <c r="D370" s="4"/>
      <c r="E370" s="4"/>
      <c r="F370" s="4"/>
    </row>
    <row r="371" spans="1:6" ht="15.75" x14ac:dyDescent="0.3">
      <c r="A371" s="4"/>
      <c r="B371" s="4"/>
      <c r="C371" s="4"/>
      <c r="D371" s="4"/>
      <c r="E371" s="4"/>
      <c r="F371" s="4"/>
    </row>
    <row r="372" spans="1:6" ht="15.75" x14ac:dyDescent="0.3">
      <c r="A372" s="4"/>
      <c r="B372" s="4"/>
      <c r="C372" s="4"/>
      <c r="D372" s="4"/>
      <c r="E372" s="4"/>
      <c r="F372" s="4"/>
    </row>
    <row r="373" spans="1:6" ht="15.75" x14ac:dyDescent="0.3">
      <c r="A373" s="4"/>
      <c r="B373" s="4"/>
      <c r="C373" s="4"/>
      <c r="D373" s="4"/>
      <c r="E373" s="4"/>
      <c r="F373" s="4"/>
    </row>
    <row r="374" spans="1:6" ht="15.75" x14ac:dyDescent="0.3">
      <c r="A374" s="4"/>
      <c r="B374" s="4"/>
      <c r="C374" s="4"/>
      <c r="D374" s="4"/>
      <c r="E374" s="4"/>
      <c r="F374" s="4"/>
    </row>
    <row r="375" spans="1:6" ht="15.75" x14ac:dyDescent="0.3">
      <c r="A375" s="4"/>
      <c r="B375" s="4"/>
      <c r="C375" s="4"/>
      <c r="D375" s="4"/>
      <c r="E375" s="4"/>
      <c r="F375" s="4"/>
    </row>
    <row r="376" spans="1:6" ht="15.75" x14ac:dyDescent="0.3">
      <c r="A376" s="4"/>
      <c r="B376" s="4"/>
      <c r="C376" s="4"/>
      <c r="D376" s="4"/>
      <c r="E376" s="4"/>
      <c r="F376" s="4"/>
    </row>
    <row r="377" spans="1:6" ht="15.75" x14ac:dyDescent="0.3">
      <c r="A377" s="4"/>
      <c r="B377" s="4"/>
      <c r="C377" s="4"/>
      <c r="D377" s="4"/>
      <c r="E377" s="4"/>
      <c r="F377" s="4"/>
    </row>
    <row r="378" spans="1:6" ht="15.75" x14ac:dyDescent="0.3">
      <c r="A378" s="4"/>
      <c r="B378" s="4"/>
      <c r="C378" s="4"/>
      <c r="D378" s="4"/>
      <c r="E378" s="4"/>
      <c r="F378" s="4"/>
    </row>
    <row r="379" spans="1:6" ht="15.75" x14ac:dyDescent="0.3">
      <c r="A379" s="4"/>
      <c r="B379" s="4"/>
      <c r="C379" s="4"/>
      <c r="D379" s="4"/>
      <c r="E379" s="4"/>
      <c r="F379" s="4"/>
    </row>
    <row r="380" spans="1:6" ht="15.75" x14ac:dyDescent="0.3">
      <c r="A380" s="4"/>
      <c r="B380" s="4"/>
      <c r="C380" s="4"/>
      <c r="D380" s="4"/>
      <c r="E380" s="4"/>
      <c r="F380" s="4"/>
    </row>
    <row r="381" spans="1:6" ht="15.75" x14ac:dyDescent="0.3">
      <c r="A381" s="4"/>
      <c r="B381" s="4"/>
      <c r="C381" s="4"/>
      <c r="D381" s="4"/>
      <c r="E381" s="4"/>
      <c r="F381" s="4"/>
    </row>
    <row r="382" spans="1:6" ht="15.75" x14ac:dyDescent="0.3">
      <c r="A382" s="4"/>
      <c r="B382" s="4"/>
      <c r="C382" s="4"/>
      <c r="D382" s="4"/>
      <c r="E382" s="4"/>
      <c r="F382" s="4"/>
    </row>
    <row r="383" spans="1:6" ht="15.75" x14ac:dyDescent="0.3">
      <c r="A383" s="4"/>
      <c r="B383" s="4"/>
      <c r="C383" s="4"/>
      <c r="D383" s="4"/>
      <c r="E383" s="4"/>
      <c r="F383" s="4"/>
    </row>
    <row r="384" spans="1:6" ht="15.75" x14ac:dyDescent="0.3">
      <c r="A384" s="4"/>
      <c r="B384" s="4"/>
      <c r="C384" s="4"/>
      <c r="D384" s="4"/>
      <c r="E384" s="4"/>
      <c r="F384" s="4"/>
    </row>
    <row r="385" spans="1:6" ht="15.75" x14ac:dyDescent="0.3">
      <c r="A385" s="4"/>
      <c r="B385" s="4"/>
      <c r="C385" s="4"/>
      <c r="D385" s="4"/>
      <c r="E385" s="4"/>
      <c r="F385" s="4"/>
    </row>
    <row r="386" spans="1:6" ht="15.75" x14ac:dyDescent="0.3">
      <c r="A386" s="4"/>
      <c r="B386" s="4"/>
      <c r="C386" s="4"/>
      <c r="D386" s="4"/>
      <c r="E386" s="4"/>
      <c r="F386" s="4"/>
    </row>
    <row r="387" spans="1:6" ht="15.75" x14ac:dyDescent="0.3">
      <c r="A387" s="4"/>
      <c r="B387" s="4"/>
      <c r="C387" s="4"/>
      <c r="D387" s="4"/>
      <c r="E387" s="4"/>
      <c r="F387" s="4"/>
    </row>
    <row r="388" spans="1:6" ht="15.75" x14ac:dyDescent="0.3">
      <c r="A388" s="4"/>
      <c r="B388" s="4"/>
      <c r="C388" s="4"/>
      <c r="D388" s="4"/>
      <c r="E388" s="4"/>
      <c r="F388" s="4"/>
    </row>
    <row r="389" spans="1:6" ht="15.75" x14ac:dyDescent="0.3">
      <c r="A389" s="4"/>
      <c r="B389" s="4"/>
      <c r="C389" s="4"/>
      <c r="D389" s="4"/>
      <c r="E389" s="4"/>
      <c r="F389" s="4"/>
    </row>
    <row r="390" spans="1:6" ht="15.75" x14ac:dyDescent="0.3">
      <c r="A390" s="4"/>
      <c r="B390" s="4"/>
      <c r="C390" s="4"/>
      <c r="D390" s="4"/>
      <c r="E390" s="4"/>
      <c r="F390" s="4"/>
    </row>
    <row r="391" spans="1:6" ht="15.75" x14ac:dyDescent="0.3">
      <c r="A391" s="4"/>
      <c r="B391" s="4"/>
      <c r="C391" s="4"/>
      <c r="D391" s="4"/>
      <c r="E391" s="4"/>
      <c r="F391" s="4"/>
    </row>
    <row r="392" spans="1:6" ht="15.75" x14ac:dyDescent="0.3">
      <c r="A392" s="4"/>
      <c r="B392" s="4"/>
      <c r="C392" s="4"/>
      <c r="D392" s="4"/>
      <c r="E392" s="4"/>
      <c r="F392" s="4"/>
    </row>
    <row r="393" spans="1:6" ht="15.75" x14ac:dyDescent="0.3">
      <c r="A393" s="4"/>
      <c r="B393" s="4"/>
      <c r="C393" s="4"/>
      <c r="D393" s="4"/>
      <c r="E393" s="4"/>
      <c r="F393" s="4"/>
    </row>
    <row r="394" spans="1:6" ht="15.75" x14ac:dyDescent="0.3">
      <c r="A394" s="4"/>
      <c r="B394" s="4"/>
      <c r="C394" s="4"/>
      <c r="D394" s="4"/>
      <c r="E394" s="4"/>
      <c r="F394" s="4"/>
    </row>
    <row r="395" spans="1:6" ht="15.75" x14ac:dyDescent="0.3">
      <c r="A395" s="4"/>
      <c r="B395" s="4"/>
      <c r="C395" s="4"/>
      <c r="D395" s="4"/>
      <c r="E395" s="4"/>
      <c r="F395" s="4"/>
    </row>
    <row r="396" spans="1:6" ht="15.75" x14ac:dyDescent="0.3">
      <c r="A396" s="4"/>
      <c r="B396" s="4"/>
      <c r="C396" s="4"/>
      <c r="D396" s="4"/>
      <c r="E396" s="4"/>
      <c r="F396" s="4"/>
    </row>
    <row r="397" spans="1:6" ht="15.75" x14ac:dyDescent="0.3">
      <c r="A397" s="4"/>
      <c r="B397" s="4"/>
      <c r="C397" s="4"/>
      <c r="D397" s="4"/>
      <c r="E397" s="4"/>
      <c r="F397" s="4"/>
    </row>
    <row r="398" spans="1:6" ht="15.75" x14ac:dyDescent="0.3">
      <c r="A398" s="4"/>
      <c r="B398" s="4"/>
      <c r="C398" s="4"/>
      <c r="D398" s="4"/>
      <c r="E398" s="4"/>
      <c r="F398" s="4"/>
    </row>
    <row r="399" spans="1:6" ht="15.75" x14ac:dyDescent="0.3">
      <c r="A399" s="4"/>
      <c r="B399" s="4"/>
      <c r="C399" s="4"/>
      <c r="D399" s="4"/>
      <c r="E399" s="4"/>
      <c r="F399" s="4"/>
    </row>
    <row r="400" spans="1:6" ht="15.75" x14ac:dyDescent="0.3">
      <c r="A400" s="4"/>
      <c r="B400" s="4"/>
      <c r="C400" s="4"/>
      <c r="D400" s="4"/>
      <c r="E400" s="4"/>
      <c r="F400" s="4"/>
    </row>
    <row r="401" spans="1:6" ht="15.75" x14ac:dyDescent="0.3">
      <c r="A401" s="4"/>
      <c r="B401" s="4"/>
      <c r="C401" s="4"/>
      <c r="D401" s="4"/>
      <c r="E401" s="4"/>
      <c r="F401" s="4"/>
    </row>
    <row r="402" spans="1:6" ht="15.75" x14ac:dyDescent="0.3">
      <c r="A402" s="4"/>
      <c r="B402" s="4"/>
      <c r="C402" s="4"/>
      <c r="D402" s="4"/>
      <c r="E402" s="4"/>
      <c r="F402" s="4"/>
    </row>
    <row r="403" spans="1:6" ht="15.75" x14ac:dyDescent="0.3">
      <c r="A403" s="4"/>
      <c r="B403" s="4"/>
      <c r="C403" s="4"/>
      <c r="D403" s="4"/>
      <c r="E403" s="4"/>
      <c r="F403" s="4"/>
    </row>
    <row r="404" spans="1:6" ht="15.75" x14ac:dyDescent="0.3">
      <c r="A404" s="4"/>
      <c r="B404" s="4"/>
      <c r="C404" s="4"/>
      <c r="D404" s="4"/>
      <c r="E404" s="4"/>
      <c r="F404" s="4"/>
    </row>
    <row r="405" spans="1:6" ht="15.75" x14ac:dyDescent="0.3">
      <c r="A405" s="4"/>
      <c r="B405" s="4"/>
      <c r="C405" s="4"/>
      <c r="D405" s="4"/>
      <c r="E405" s="4"/>
      <c r="F405" s="4"/>
    </row>
    <row r="406" spans="1:6" ht="15.75" x14ac:dyDescent="0.3">
      <c r="A406" s="4"/>
      <c r="B406" s="4"/>
      <c r="C406" s="4"/>
      <c r="D406" s="4"/>
      <c r="E406" s="4"/>
      <c r="F406" s="4"/>
    </row>
    <row r="407" spans="1:6" ht="15.75" x14ac:dyDescent="0.3">
      <c r="A407" s="4"/>
      <c r="B407" s="4"/>
      <c r="C407" s="4"/>
      <c r="D407" s="4"/>
      <c r="E407" s="4"/>
      <c r="F407" s="4"/>
    </row>
    <row r="408" spans="1:6" ht="15.75" x14ac:dyDescent="0.3">
      <c r="A408" s="4"/>
      <c r="B408" s="4"/>
      <c r="C408" s="4"/>
      <c r="D408" s="4"/>
      <c r="E408" s="4"/>
      <c r="F408" s="4"/>
    </row>
    <row r="409" spans="1:6" ht="15.75" x14ac:dyDescent="0.3">
      <c r="A409" s="4"/>
      <c r="B409" s="4"/>
      <c r="C409" s="4"/>
      <c r="D409" s="4"/>
      <c r="E409" s="4"/>
      <c r="F409" s="4"/>
    </row>
    <row r="410" spans="1:6" ht="15.75" x14ac:dyDescent="0.3">
      <c r="A410" s="4"/>
      <c r="B410" s="4"/>
      <c r="C410" s="4"/>
      <c r="D410" s="4"/>
      <c r="E410" s="4"/>
      <c r="F410" s="4"/>
    </row>
    <row r="411" spans="1:6" ht="15.75" x14ac:dyDescent="0.3">
      <c r="A411" s="4"/>
      <c r="B411" s="4"/>
      <c r="C411" s="4"/>
      <c r="D411" s="4"/>
      <c r="E411" s="4"/>
      <c r="F411" s="4"/>
    </row>
    <row r="412" spans="1:6" ht="15.75" x14ac:dyDescent="0.3">
      <c r="A412" s="4"/>
      <c r="B412" s="4"/>
      <c r="C412" s="4"/>
      <c r="D412" s="4"/>
      <c r="E412" s="4"/>
      <c r="F412" s="4"/>
    </row>
    <row r="413" spans="1:6" ht="15.75" x14ac:dyDescent="0.3">
      <c r="A413" s="4"/>
      <c r="B413" s="4"/>
      <c r="C413" s="4"/>
      <c r="D413" s="4"/>
      <c r="E413" s="4"/>
      <c r="F413" s="4"/>
    </row>
    <row r="414" spans="1:6" ht="15.75" x14ac:dyDescent="0.3">
      <c r="A414" s="4"/>
      <c r="B414" s="4"/>
      <c r="C414" s="4"/>
      <c r="D414" s="4"/>
      <c r="E414" s="4"/>
      <c r="F414" s="4"/>
    </row>
    <row r="415" spans="1:6" ht="15.75" x14ac:dyDescent="0.3">
      <c r="A415" s="4"/>
      <c r="B415" s="4"/>
      <c r="C415" s="4"/>
      <c r="D415" s="4"/>
      <c r="E415" s="4"/>
      <c r="F415" s="4"/>
    </row>
    <row r="416" spans="1:6" ht="15.75" x14ac:dyDescent="0.3">
      <c r="A416" s="4"/>
      <c r="B416" s="4"/>
      <c r="C416" s="4"/>
      <c r="D416" s="4"/>
      <c r="E416" s="4"/>
      <c r="F416" s="4"/>
    </row>
    <row r="417" spans="1:6" ht="15.75" x14ac:dyDescent="0.3">
      <c r="A417" s="4"/>
      <c r="B417" s="4"/>
      <c r="C417" s="4"/>
      <c r="D417" s="4"/>
      <c r="E417" s="4"/>
      <c r="F417" s="4"/>
    </row>
    <row r="418" spans="1:6" ht="15.75" x14ac:dyDescent="0.3">
      <c r="A418" s="4"/>
      <c r="B418" s="4"/>
      <c r="C418" s="4"/>
      <c r="D418" s="4"/>
      <c r="E418" s="4"/>
      <c r="F418" s="4"/>
    </row>
    <row r="419" spans="1:6" ht="15.75" x14ac:dyDescent="0.3">
      <c r="A419" s="4"/>
      <c r="B419" s="4"/>
      <c r="C419" s="4"/>
      <c r="D419" s="4"/>
      <c r="E419" s="4"/>
      <c r="F419" s="4"/>
    </row>
    <row r="420" spans="1:6" ht="15.75" x14ac:dyDescent="0.3">
      <c r="A420" s="4"/>
      <c r="B420" s="4"/>
      <c r="C420" s="4"/>
      <c r="D420" s="4"/>
      <c r="E420" s="4"/>
      <c r="F420" s="4"/>
    </row>
    <row r="421" spans="1:6" ht="15.75" x14ac:dyDescent="0.3">
      <c r="A421" s="4"/>
      <c r="B421" s="4"/>
      <c r="C421" s="4"/>
      <c r="D421" s="4"/>
      <c r="E421" s="4"/>
      <c r="F421" s="4"/>
    </row>
    <row r="422" spans="1:6" ht="15.75" x14ac:dyDescent="0.3">
      <c r="A422" s="4"/>
      <c r="B422" s="4"/>
      <c r="C422" s="4"/>
      <c r="D422" s="4"/>
      <c r="E422" s="4"/>
      <c r="F422" s="4"/>
    </row>
    <row r="423" spans="1:6" ht="15.75" x14ac:dyDescent="0.3">
      <c r="A423" s="4"/>
      <c r="B423" s="4"/>
      <c r="C423" s="4"/>
      <c r="D423" s="4"/>
      <c r="E423" s="4"/>
      <c r="F423" s="4"/>
    </row>
    <row r="424" spans="1:6" ht="15.75" x14ac:dyDescent="0.3">
      <c r="A424" s="4"/>
      <c r="B424" s="4"/>
      <c r="C424" s="4"/>
      <c r="D424" s="4"/>
      <c r="E424" s="4"/>
      <c r="F424" s="4"/>
    </row>
    <row r="425" spans="1:6" ht="15.75" x14ac:dyDescent="0.3">
      <c r="A425" s="4"/>
      <c r="B425" s="4"/>
      <c r="C425" s="4"/>
      <c r="D425" s="4"/>
      <c r="E425" s="4"/>
      <c r="F425" s="4"/>
    </row>
    <row r="426" spans="1:6" ht="15.75" x14ac:dyDescent="0.3">
      <c r="A426" s="4"/>
      <c r="B426" s="4"/>
      <c r="C426" s="4"/>
      <c r="D426" s="4"/>
      <c r="E426" s="4"/>
      <c r="F426" s="4"/>
    </row>
    <row r="427" spans="1:6" ht="15.75" x14ac:dyDescent="0.3">
      <c r="A427" s="4"/>
      <c r="B427" s="4"/>
      <c r="C427" s="4"/>
      <c r="D427" s="4"/>
      <c r="E427" s="4"/>
      <c r="F427" s="4"/>
    </row>
    <row r="428" spans="1:6" ht="15.75" x14ac:dyDescent="0.3">
      <c r="A428" s="4"/>
      <c r="B428" s="4"/>
      <c r="C428" s="4"/>
      <c r="D428" s="4"/>
      <c r="E428" s="4"/>
      <c r="F428" s="4"/>
    </row>
    <row r="429" spans="1:6" ht="15.75" x14ac:dyDescent="0.3">
      <c r="A429" s="4"/>
      <c r="B429" s="4"/>
      <c r="C429" s="4"/>
      <c r="D429" s="4"/>
      <c r="E429" s="4"/>
      <c r="F429" s="4"/>
    </row>
    <row r="430" spans="1:6" ht="15.75" x14ac:dyDescent="0.3">
      <c r="A430" s="4"/>
      <c r="B430" s="4"/>
      <c r="C430" s="4"/>
      <c r="D430" s="4"/>
      <c r="E430" s="4"/>
      <c r="F430" s="4"/>
    </row>
    <row r="431" spans="1:6" ht="15.75" x14ac:dyDescent="0.3">
      <c r="A431" s="4"/>
      <c r="B431" s="4"/>
      <c r="C431" s="4"/>
      <c r="D431" s="4"/>
      <c r="E431" s="4"/>
      <c r="F431" s="4"/>
    </row>
    <row r="432" spans="1:6" ht="15.75" x14ac:dyDescent="0.3">
      <c r="A432" s="4"/>
      <c r="B432" s="4"/>
      <c r="C432" s="4"/>
      <c r="D432" s="4"/>
      <c r="E432" s="4"/>
      <c r="F432" s="4"/>
    </row>
    <row r="433" spans="1:6" ht="15.75" x14ac:dyDescent="0.3">
      <c r="A433" s="4"/>
      <c r="B433" s="4"/>
      <c r="C433" s="4"/>
      <c r="D433" s="4"/>
      <c r="E433" s="4"/>
      <c r="F433" s="4"/>
    </row>
    <row r="434" spans="1:6" ht="15.75" x14ac:dyDescent="0.3">
      <c r="A434" s="4"/>
      <c r="B434" s="4"/>
      <c r="C434" s="4"/>
      <c r="D434" s="4"/>
      <c r="E434" s="4"/>
      <c r="F434" s="4"/>
    </row>
    <row r="435" spans="1:6" ht="15.75" x14ac:dyDescent="0.3">
      <c r="A435" s="4"/>
      <c r="B435" s="4"/>
      <c r="C435" s="4"/>
      <c r="D435" s="4"/>
      <c r="E435" s="4"/>
      <c r="F435" s="4"/>
    </row>
    <row r="436" spans="1:6" ht="15.75" x14ac:dyDescent="0.3">
      <c r="A436" s="4"/>
      <c r="B436" s="4"/>
      <c r="C436" s="4"/>
      <c r="D436" s="4"/>
      <c r="E436" s="4"/>
      <c r="F436" s="4"/>
    </row>
    <row r="437" spans="1:6" ht="15.75" x14ac:dyDescent="0.3">
      <c r="A437" s="4"/>
      <c r="B437" s="4"/>
      <c r="C437" s="4"/>
      <c r="D437" s="4"/>
      <c r="E437" s="4"/>
      <c r="F437" s="4"/>
    </row>
    <row r="438" spans="1:6" ht="15.75" x14ac:dyDescent="0.3">
      <c r="A438" s="4"/>
      <c r="B438" s="4"/>
      <c r="C438" s="4"/>
      <c r="D438" s="4"/>
      <c r="E438" s="4"/>
      <c r="F438" s="4"/>
    </row>
    <row r="439" spans="1:6" ht="15.75" x14ac:dyDescent="0.3">
      <c r="A439" s="4"/>
      <c r="B439" s="4"/>
      <c r="C439" s="4"/>
      <c r="D439" s="4"/>
      <c r="E439" s="4"/>
      <c r="F439" s="4"/>
    </row>
    <row r="440" spans="1:6" ht="15.75" x14ac:dyDescent="0.3">
      <c r="A440" s="4"/>
      <c r="B440" s="4"/>
      <c r="C440" s="4"/>
      <c r="D440" s="4"/>
      <c r="E440" s="4"/>
      <c r="F440" s="4"/>
    </row>
    <row r="441" spans="1:6" ht="15.75" x14ac:dyDescent="0.3">
      <c r="A441" s="4"/>
      <c r="B441" s="4"/>
      <c r="C441" s="4"/>
      <c r="D441" s="4"/>
      <c r="E441" s="4"/>
      <c r="F441" s="4"/>
    </row>
    <row r="442" spans="1:6" ht="15.75" x14ac:dyDescent="0.3">
      <c r="A442" s="4"/>
      <c r="B442" s="4"/>
      <c r="C442" s="4"/>
      <c r="D442" s="4"/>
      <c r="E442" s="4"/>
      <c r="F442" s="4"/>
    </row>
    <row r="443" spans="1:6" ht="15.75" x14ac:dyDescent="0.3">
      <c r="A443" s="4"/>
      <c r="B443" s="4"/>
      <c r="C443" s="4"/>
      <c r="D443" s="4"/>
      <c r="E443" s="4"/>
      <c r="F443" s="4"/>
    </row>
    <row r="444" spans="1:6" ht="15.75" x14ac:dyDescent="0.3">
      <c r="A444" s="4"/>
      <c r="B444" s="4"/>
      <c r="C444" s="4"/>
      <c r="D444" s="4"/>
      <c r="E444" s="4"/>
      <c r="F444" s="4"/>
    </row>
    <row r="445" spans="1:6" ht="15.75" x14ac:dyDescent="0.3">
      <c r="A445" s="4"/>
      <c r="B445" s="4"/>
      <c r="C445" s="4"/>
      <c r="D445" s="4"/>
      <c r="E445" s="4"/>
      <c r="F445" s="4"/>
    </row>
    <row r="446" spans="1:6" ht="15.75" x14ac:dyDescent="0.3">
      <c r="A446" s="4"/>
      <c r="B446" s="4"/>
      <c r="C446" s="4"/>
      <c r="D446" s="4"/>
      <c r="E446" s="4"/>
      <c r="F446" s="4"/>
    </row>
    <row r="447" spans="1:6" ht="15.75" x14ac:dyDescent="0.3">
      <c r="A447" s="4"/>
      <c r="B447" s="4"/>
      <c r="C447" s="4"/>
      <c r="D447" s="4"/>
      <c r="E447" s="4"/>
      <c r="F447" s="4"/>
    </row>
    <row r="448" spans="1:6" ht="15.75" x14ac:dyDescent="0.3">
      <c r="A448" s="4"/>
      <c r="B448" s="4"/>
      <c r="C448" s="4"/>
      <c r="D448" s="4"/>
      <c r="E448" s="4"/>
      <c r="F448" s="4"/>
    </row>
    <row r="449" spans="1:6" ht="15.75" x14ac:dyDescent="0.3">
      <c r="A449" s="4"/>
      <c r="B449" s="4"/>
      <c r="C449" s="4"/>
      <c r="D449" s="4"/>
      <c r="E449" s="4"/>
      <c r="F449" s="4"/>
    </row>
    <row r="450" spans="1:6" ht="15.75" x14ac:dyDescent="0.3">
      <c r="A450" s="4"/>
      <c r="B450" s="4"/>
      <c r="C450" s="4"/>
      <c r="D450" s="4"/>
      <c r="E450" s="4"/>
      <c r="F450" s="4"/>
    </row>
    <row r="451" spans="1:6" ht="15.75" x14ac:dyDescent="0.3">
      <c r="A451" s="4"/>
      <c r="B451" s="4"/>
      <c r="C451" s="4"/>
      <c r="D451" s="4"/>
      <c r="E451" s="4"/>
      <c r="F451" s="4"/>
    </row>
    <row r="452" spans="1:6" ht="15.75" x14ac:dyDescent="0.3">
      <c r="A452" s="4"/>
      <c r="B452" s="4"/>
      <c r="C452" s="4"/>
      <c r="D452" s="4"/>
      <c r="E452" s="4"/>
      <c r="F452" s="4"/>
    </row>
    <row r="453" spans="1:6" ht="15.75" x14ac:dyDescent="0.3">
      <c r="A453" s="4"/>
      <c r="B453" s="4"/>
      <c r="C453" s="4"/>
      <c r="D453" s="4"/>
      <c r="E453" s="4"/>
      <c r="F453" s="4"/>
    </row>
    <row r="454" spans="1:6" ht="15.75" x14ac:dyDescent="0.3">
      <c r="A454" s="4"/>
      <c r="B454" s="4"/>
      <c r="C454" s="4"/>
      <c r="D454" s="4"/>
      <c r="E454" s="4"/>
      <c r="F454" s="4"/>
    </row>
    <row r="455" spans="1:6" ht="15.75" x14ac:dyDescent="0.3">
      <c r="A455" s="4"/>
      <c r="B455" s="4"/>
      <c r="C455" s="4"/>
      <c r="D455" s="4"/>
      <c r="E455" s="4"/>
      <c r="F455" s="4"/>
    </row>
    <row r="456" spans="1:6" ht="15.75" x14ac:dyDescent="0.3">
      <c r="A456" s="4"/>
      <c r="B456" s="4"/>
      <c r="C456" s="4"/>
      <c r="D456" s="4"/>
      <c r="E456" s="4"/>
      <c r="F456" s="4"/>
    </row>
    <row r="457" spans="1:6" ht="15.75" x14ac:dyDescent="0.3">
      <c r="A457" s="4"/>
      <c r="B457" s="4"/>
      <c r="C457" s="4"/>
      <c r="D457" s="4"/>
      <c r="E457" s="4"/>
      <c r="F457" s="4"/>
    </row>
    <row r="458" spans="1:6" ht="15.75" x14ac:dyDescent="0.3">
      <c r="A458" s="4"/>
      <c r="B458" s="4"/>
      <c r="C458" s="4"/>
      <c r="D458" s="4"/>
      <c r="E458" s="4"/>
      <c r="F458" s="4"/>
    </row>
    <row r="459" spans="1:6" ht="15.75" x14ac:dyDescent="0.3">
      <c r="A459" s="4"/>
      <c r="B459" s="4"/>
      <c r="C459" s="4"/>
      <c r="D459" s="4"/>
      <c r="E459" s="4"/>
      <c r="F459" s="4"/>
    </row>
    <row r="460" spans="1:6" ht="15.75" x14ac:dyDescent="0.3">
      <c r="A460" s="4"/>
      <c r="B460" s="4"/>
      <c r="C460" s="4"/>
      <c r="D460" s="4"/>
      <c r="E460" s="4"/>
      <c r="F460" s="4"/>
    </row>
    <row r="461" spans="1:6" ht="15.75" x14ac:dyDescent="0.3">
      <c r="A461" s="4"/>
      <c r="B461" s="4"/>
      <c r="C461" s="4"/>
      <c r="D461" s="4"/>
      <c r="E461" s="4"/>
      <c r="F461" s="4"/>
    </row>
    <row r="462" spans="1:6" ht="15.75" x14ac:dyDescent="0.3">
      <c r="A462" s="4"/>
      <c r="B462" s="4"/>
      <c r="C462" s="4"/>
      <c r="D462" s="4"/>
      <c r="E462" s="4"/>
      <c r="F462" s="4"/>
    </row>
    <row r="463" spans="1:6" ht="15.75" x14ac:dyDescent="0.3">
      <c r="A463" s="4"/>
      <c r="B463" s="4"/>
      <c r="C463" s="4"/>
      <c r="D463" s="4"/>
      <c r="E463" s="4"/>
      <c r="F463" s="4"/>
    </row>
    <row r="464" spans="1:6" ht="15.75" x14ac:dyDescent="0.3">
      <c r="A464" s="4"/>
      <c r="B464" s="4"/>
      <c r="C464" s="4"/>
      <c r="D464" s="4"/>
      <c r="E464" s="4"/>
      <c r="F464" s="4"/>
    </row>
    <row r="465" spans="1:6" ht="15.75" x14ac:dyDescent="0.3">
      <c r="A465" s="4"/>
      <c r="B465" s="4"/>
      <c r="C465" s="4"/>
      <c r="D465" s="4"/>
      <c r="E465" s="4"/>
      <c r="F465" s="4"/>
    </row>
    <row r="466" spans="1:6" ht="15.75" x14ac:dyDescent="0.3">
      <c r="A466" s="4"/>
      <c r="B466" s="4"/>
      <c r="C466" s="4"/>
      <c r="D466" s="4"/>
      <c r="E466" s="4"/>
      <c r="F466" s="4"/>
    </row>
    <row r="467" spans="1:6" ht="15.75" x14ac:dyDescent="0.3">
      <c r="A467" s="4"/>
      <c r="B467" s="4"/>
      <c r="C467" s="4"/>
      <c r="D467" s="4"/>
      <c r="E467" s="4"/>
      <c r="F467" s="4"/>
    </row>
    <row r="468" spans="1:6" ht="15.75" x14ac:dyDescent="0.3">
      <c r="A468" s="4"/>
      <c r="B468" s="4"/>
      <c r="C468" s="4"/>
      <c r="D468" s="4"/>
      <c r="E468" s="4"/>
      <c r="F468" s="4"/>
    </row>
    <row r="469" spans="1:6" ht="15.75" x14ac:dyDescent="0.3">
      <c r="A469" s="4"/>
      <c r="B469" s="4"/>
      <c r="C469" s="4"/>
      <c r="D469" s="4"/>
      <c r="E469" s="4"/>
      <c r="F469" s="4"/>
    </row>
    <row r="470" spans="1:6" ht="15.75" x14ac:dyDescent="0.3">
      <c r="A470" s="4"/>
      <c r="B470" s="4"/>
      <c r="C470" s="4"/>
      <c r="D470" s="4"/>
      <c r="E470" s="4"/>
      <c r="F470" s="4"/>
    </row>
    <row r="471" spans="1:6" ht="15.75" x14ac:dyDescent="0.3">
      <c r="A471" s="4"/>
      <c r="B471" s="4"/>
      <c r="C471" s="4"/>
      <c r="D471" s="4"/>
      <c r="E471" s="4"/>
      <c r="F471" s="4"/>
    </row>
    <row r="472" spans="1:6" ht="15.75" x14ac:dyDescent="0.3">
      <c r="A472" s="4"/>
      <c r="B472" s="4"/>
      <c r="C472" s="4"/>
      <c r="D472" s="4"/>
      <c r="E472" s="4"/>
      <c r="F472" s="4"/>
    </row>
    <row r="473" spans="1:6" ht="15.75" x14ac:dyDescent="0.3">
      <c r="A473" s="4"/>
      <c r="B473" s="4"/>
      <c r="C473" s="4"/>
      <c r="D473" s="4"/>
      <c r="E473" s="4"/>
      <c r="F473" s="4"/>
    </row>
    <row r="474" spans="1:6" ht="15.75" x14ac:dyDescent="0.3">
      <c r="A474" s="4"/>
      <c r="B474" s="4"/>
      <c r="C474" s="4"/>
      <c r="D474" s="4"/>
      <c r="E474" s="4"/>
      <c r="F474" s="4"/>
    </row>
    <row r="475" spans="1:6" ht="15.75" x14ac:dyDescent="0.3">
      <c r="A475" s="4"/>
      <c r="B475" s="4"/>
      <c r="C475" s="4"/>
      <c r="D475" s="4"/>
      <c r="E475" s="4"/>
      <c r="F475" s="4"/>
    </row>
    <row r="476" spans="1:6" ht="15.75" x14ac:dyDescent="0.3">
      <c r="A476" s="4"/>
      <c r="B476" s="4"/>
      <c r="C476" s="4"/>
      <c r="D476" s="4"/>
      <c r="E476" s="4"/>
      <c r="F476" s="4"/>
    </row>
    <row r="477" spans="1:6" ht="15.75" x14ac:dyDescent="0.3">
      <c r="A477" s="4"/>
      <c r="B477" s="4"/>
      <c r="C477" s="4"/>
      <c r="D477" s="4"/>
      <c r="E477" s="4"/>
      <c r="F477" s="4"/>
    </row>
    <row r="478" spans="1:6" ht="15.75" x14ac:dyDescent="0.3">
      <c r="A478" s="4"/>
      <c r="B478" s="4"/>
      <c r="C478" s="4"/>
      <c r="D478" s="4"/>
      <c r="E478" s="4"/>
      <c r="F478" s="4"/>
    </row>
    <row r="479" spans="1:6" ht="15.75" x14ac:dyDescent="0.3">
      <c r="A479" s="4"/>
      <c r="B479" s="4"/>
      <c r="C479" s="4"/>
      <c r="D479" s="4"/>
      <c r="E479" s="4"/>
      <c r="F479" s="4"/>
    </row>
    <row r="480" spans="1:6" ht="15.75" x14ac:dyDescent="0.3">
      <c r="A480" s="4"/>
      <c r="B480" s="4"/>
      <c r="C480" s="4"/>
      <c r="D480" s="4"/>
      <c r="E480" s="4"/>
      <c r="F480" s="4"/>
    </row>
    <row r="481" spans="1:6" ht="15.75" x14ac:dyDescent="0.3">
      <c r="A481" s="4"/>
      <c r="B481" s="4"/>
      <c r="C481" s="4"/>
      <c r="D481" s="4"/>
      <c r="E481" s="4"/>
      <c r="F481" s="4"/>
    </row>
    <row r="482" spans="1:6" ht="15.75" x14ac:dyDescent="0.3">
      <c r="A482" s="4"/>
      <c r="B482" s="4"/>
      <c r="C482" s="4"/>
      <c r="D482" s="4"/>
      <c r="E482" s="4"/>
      <c r="F482" s="4"/>
    </row>
    <row r="483" spans="1:6" ht="15.75" x14ac:dyDescent="0.3">
      <c r="A483" s="4"/>
      <c r="B483" s="4"/>
      <c r="C483" s="4"/>
      <c r="D483" s="4"/>
      <c r="E483" s="4"/>
      <c r="F483" s="4"/>
    </row>
    <row r="484" spans="1:6" ht="15.75" x14ac:dyDescent="0.3">
      <c r="A484" s="4"/>
      <c r="B484" s="4"/>
      <c r="C484" s="4"/>
      <c r="D484" s="4"/>
      <c r="E484" s="4"/>
      <c r="F484" s="4"/>
    </row>
    <row r="485" spans="1:6" ht="15.75" x14ac:dyDescent="0.3">
      <c r="A485" s="4"/>
      <c r="B485" s="4"/>
      <c r="C485" s="4"/>
      <c r="D485" s="4"/>
      <c r="E485" s="4"/>
      <c r="F485" s="4"/>
    </row>
    <row r="486" spans="1:6" ht="15.75" x14ac:dyDescent="0.3">
      <c r="A486" s="4"/>
      <c r="B486" s="4"/>
      <c r="C486" s="4"/>
      <c r="D486" s="4"/>
      <c r="E486" s="4"/>
      <c r="F486" s="4"/>
    </row>
    <row r="487" spans="1:6" ht="15.75" x14ac:dyDescent="0.3">
      <c r="A487" s="4"/>
      <c r="B487" s="4"/>
      <c r="C487" s="4"/>
      <c r="D487" s="4"/>
      <c r="E487" s="4"/>
      <c r="F487" s="4"/>
    </row>
    <row r="488" spans="1:6" ht="15.75" x14ac:dyDescent="0.3">
      <c r="A488" s="4"/>
      <c r="B488" s="4"/>
      <c r="C488" s="4"/>
      <c r="D488" s="4"/>
      <c r="E488" s="4"/>
      <c r="F488" s="4"/>
    </row>
    <row r="489" spans="1:6" ht="15.75" x14ac:dyDescent="0.3">
      <c r="A489" s="4"/>
      <c r="B489" s="4"/>
      <c r="C489" s="4"/>
      <c r="D489" s="4"/>
      <c r="E489" s="4"/>
      <c r="F489" s="4"/>
    </row>
    <row r="490" spans="1:6" ht="15.75" x14ac:dyDescent="0.3">
      <c r="A490" s="4"/>
      <c r="B490" s="4"/>
      <c r="C490" s="4"/>
      <c r="D490" s="4"/>
      <c r="E490" s="4"/>
      <c r="F490" s="4"/>
    </row>
    <row r="491" spans="1:6" ht="15.75" x14ac:dyDescent="0.3">
      <c r="A491" s="4"/>
      <c r="B491" s="4"/>
      <c r="C491" s="4"/>
      <c r="D491" s="4"/>
      <c r="E491" s="4"/>
      <c r="F491" s="4"/>
    </row>
    <row r="492" spans="1:6" ht="15.75" x14ac:dyDescent="0.3">
      <c r="A492" s="4"/>
      <c r="B492" s="4"/>
      <c r="C492" s="4"/>
      <c r="D492" s="4"/>
      <c r="E492" s="4"/>
      <c r="F492" s="4"/>
    </row>
    <row r="493" spans="1:6" ht="15.75" x14ac:dyDescent="0.3">
      <c r="A493" s="4"/>
      <c r="B493" s="4"/>
      <c r="C493" s="4"/>
      <c r="D493" s="4"/>
      <c r="E493" s="4"/>
      <c r="F493" s="4"/>
    </row>
    <row r="494" spans="1:6" ht="15.75" x14ac:dyDescent="0.3">
      <c r="A494" s="4"/>
      <c r="B494" s="4"/>
      <c r="C494" s="4"/>
      <c r="D494" s="4"/>
      <c r="E494" s="4"/>
      <c r="F494" s="4"/>
    </row>
    <row r="495" spans="1:6" ht="15.75" x14ac:dyDescent="0.3">
      <c r="A495" s="4"/>
      <c r="B495" s="4"/>
      <c r="C495" s="4"/>
      <c r="D495" s="4"/>
      <c r="E495" s="4"/>
      <c r="F495" s="4"/>
    </row>
    <row r="496" spans="1:6" ht="15.75" x14ac:dyDescent="0.3">
      <c r="A496" s="4"/>
      <c r="B496" s="4"/>
      <c r="C496" s="4"/>
      <c r="D496" s="4"/>
      <c r="E496" s="4"/>
      <c r="F496" s="4"/>
    </row>
    <row r="497" spans="1:6" ht="15.75" x14ac:dyDescent="0.3">
      <c r="A497" s="4"/>
      <c r="B497" s="4"/>
      <c r="C497" s="4"/>
      <c r="D497" s="4"/>
      <c r="E497" s="4"/>
      <c r="F497" s="4"/>
    </row>
    <row r="498" spans="1:6" ht="15.75" x14ac:dyDescent="0.3">
      <c r="A498" s="4"/>
      <c r="B498" s="4"/>
      <c r="C498" s="4"/>
      <c r="D498" s="4"/>
      <c r="E498" s="4"/>
      <c r="F498" s="4"/>
    </row>
    <row r="499" spans="1:6" ht="15.75" x14ac:dyDescent="0.3">
      <c r="A499" s="4"/>
      <c r="B499" s="4"/>
      <c r="C499" s="4"/>
      <c r="D499" s="4"/>
      <c r="E499" s="4"/>
      <c r="F499" s="4"/>
    </row>
    <row r="500" spans="1:6" ht="15.75" x14ac:dyDescent="0.3">
      <c r="A500" s="4"/>
      <c r="B500" s="4"/>
      <c r="C500" s="4"/>
      <c r="D500" s="4"/>
      <c r="E500" s="4"/>
      <c r="F500" s="4"/>
    </row>
    <row r="501" spans="1:6" ht="15.75" x14ac:dyDescent="0.3">
      <c r="A501" s="4"/>
      <c r="B501" s="4"/>
      <c r="C501" s="4"/>
      <c r="D501" s="4"/>
      <c r="E501" s="4"/>
      <c r="F501" s="4"/>
    </row>
    <row r="502" spans="1:6" ht="15.75" x14ac:dyDescent="0.3">
      <c r="A502" s="4"/>
      <c r="B502" s="4"/>
      <c r="C502" s="4"/>
      <c r="D502" s="4"/>
      <c r="E502" s="4"/>
      <c r="F502" s="4"/>
    </row>
    <row r="503" spans="1:6" ht="15.75" x14ac:dyDescent="0.3">
      <c r="A503" s="4"/>
      <c r="B503" s="4"/>
      <c r="C503" s="4"/>
      <c r="D503" s="4"/>
      <c r="E503" s="4"/>
      <c r="F503" s="4"/>
    </row>
    <row r="504" spans="1:6" ht="15.75" x14ac:dyDescent="0.3">
      <c r="A504" s="4"/>
      <c r="B504" s="4"/>
      <c r="C504" s="4"/>
      <c r="D504" s="4"/>
      <c r="E504" s="4"/>
      <c r="F504" s="4"/>
    </row>
    <row r="505" spans="1:6" ht="15.75" x14ac:dyDescent="0.3">
      <c r="A505" s="4"/>
      <c r="B505" s="4"/>
      <c r="C505" s="4"/>
      <c r="D505" s="4"/>
      <c r="E505" s="4"/>
      <c r="F505" s="4"/>
    </row>
    <row r="506" spans="1:6" ht="15.75" x14ac:dyDescent="0.3">
      <c r="A506" s="4"/>
      <c r="B506" s="4"/>
      <c r="C506" s="4"/>
      <c r="D506" s="4"/>
      <c r="E506" s="4"/>
      <c r="F506" s="4"/>
    </row>
    <row r="507" spans="1:6" ht="15.75" x14ac:dyDescent="0.3">
      <c r="A507" s="4"/>
      <c r="B507" s="4"/>
      <c r="C507" s="4"/>
      <c r="D507" s="4"/>
      <c r="E507" s="4"/>
      <c r="F507" s="4"/>
    </row>
    <row r="508" spans="1:6" ht="15.75" x14ac:dyDescent="0.3">
      <c r="A508" s="4"/>
      <c r="B508" s="4"/>
      <c r="C508" s="4"/>
      <c r="D508" s="4"/>
      <c r="E508" s="4"/>
      <c r="F508" s="4"/>
    </row>
    <row r="509" spans="1:6" ht="15.75" x14ac:dyDescent="0.3">
      <c r="A509" s="4"/>
      <c r="B509" s="4"/>
      <c r="C509" s="4"/>
      <c r="D509" s="4"/>
      <c r="E509" s="4"/>
      <c r="F509" s="4"/>
    </row>
    <row r="510" spans="1:6" ht="15.75" x14ac:dyDescent="0.3">
      <c r="A510" s="4"/>
      <c r="B510" s="4"/>
      <c r="C510" s="4"/>
      <c r="D510" s="4"/>
      <c r="E510" s="4"/>
      <c r="F510" s="4"/>
    </row>
    <row r="511" spans="1:6" ht="15.75" x14ac:dyDescent="0.3">
      <c r="A511" s="4"/>
      <c r="B511" s="4"/>
      <c r="C511" s="4"/>
      <c r="D511" s="4"/>
      <c r="E511" s="4"/>
      <c r="F511" s="4"/>
    </row>
    <row r="512" spans="1:6" ht="15.75" x14ac:dyDescent="0.3">
      <c r="A512" s="4"/>
      <c r="B512" s="4"/>
      <c r="C512" s="4"/>
      <c r="D512" s="4"/>
      <c r="E512" s="4"/>
      <c r="F512" s="4"/>
    </row>
    <row r="513" spans="1:6" ht="15.75" x14ac:dyDescent="0.3">
      <c r="A513" s="4"/>
      <c r="B513" s="4"/>
      <c r="C513" s="4"/>
      <c r="D513" s="4"/>
      <c r="E513" s="4"/>
      <c r="F513" s="4"/>
    </row>
    <row r="514" spans="1:6" ht="15.75" x14ac:dyDescent="0.3">
      <c r="A514" s="4"/>
      <c r="B514" s="4"/>
      <c r="C514" s="4"/>
      <c r="D514" s="4"/>
      <c r="E514" s="4"/>
      <c r="F514" s="4"/>
    </row>
    <row r="515" spans="1:6" ht="15.75" x14ac:dyDescent="0.3">
      <c r="A515" s="4"/>
      <c r="B515" s="4"/>
      <c r="C515" s="4"/>
      <c r="D515" s="4"/>
      <c r="E515" s="4"/>
      <c r="F515" s="4"/>
    </row>
    <row r="516" spans="1:6" ht="15.75" x14ac:dyDescent="0.3">
      <c r="A516" s="4"/>
      <c r="B516" s="4"/>
      <c r="C516" s="4"/>
      <c r="D516" s="4"/>
      <c r="E516" s="4"/>
      <c r="F516" s="4"/>
    </row>
    <row r="517" spans="1:6" ht="15.75" x14ac:dyDescent="0.3">
      <c r="A517" s="4"/>
      <c r="B517" s="4"/>
      <c r="C517" s="4"/>
      <c r="D517" s="4"/>
      <c r="E517" s="4"/>
      <c r="F517" s="4"/>
    </row>
    <row r="518" spans="1:6" ht="15.75" x14ac:dyDescent="0.3">
      <c r="A518" s="4"/>
      <c r="B518" s="4"/>
      <c r="C518" s="4"/>
      <c r="D518" s="4"/>
      <c r="E518" s="4"/>
      <c r="F518" s="4"/>
    </row>
    <row r="519" spans="1:6" ht="15.75" x14ac:dyDescent="0.3">
      <c r="A519" s="4"/>
      <c r="B519" s="4"/>
      <c r="C519" s="4"/>
      <c r="D519" s="4"/>
      <c r="E519" s="4"/>
      <c r="F519" s="4"/>
    </row>
    <row r="520" spans="1:6" ht="15.75" x14ac:dyDescent="0.3">
      <c r="A520" s="4"/>
      <c r="B520" s="4"/>
      <c r="C520" s="4"/>
      <c r="D520" s="4"/>
      <c r="E520" s="4"/>
      <c r="F520" s="4"/>
    </row>
    <row r="521" spans="1:6" ht="15.75" x14ac:dyDescent="0.3">
      <c r="A521" s="4"/>
      <c r="B521" s="4"/>
      <c r="C521" s="4"/>
      <c r="D521" s="4"/>
      <c r="E521" s="4"/>
      <c r="F521" s="4"/>
    </row>
    <row r="522" spans="1:6" ht="15.75" x14ac:dyDescent="0.3">
      <c r="A522" s="4"/>
      <c r="B522" s="4"/>
      <c r="C522" s="4"/>
      <c r="D522" s="4"/>
      <c r="E522" s="4"/>
      <c r="F522" s="4"/>
    </row>
    <row r="523" spans="1:6" ht="15.75" x14ac:dyDescent="0.3">
      <c r="A523" s="4"/>
      <c r="B523" s="4"/>
      <c r="C523" s="4"/>
      <c r="D523" s="4"/>
      <c r="E523" s="4"/>
      <c r="F523" s="4"/>
    </row>
    <row r="524" spans="1:6" ht="15.75" x14ac:dyDescent="0.3">
      <c r="A524" s="4"/>
      <c r="B524" s="4"/>
      <c r="C524" s="4"/>
      <c r="D524" s="4"/>
      <c r="E524" s="4"/>
      <c r="F524" s="4"/>
    </row>
    <row r="525" spans="1:6" ht="15.75" x14ac:dyDescent="0.3">
      <c r="A525" s="4"/>
      <c r="B525" s="4"/>
      <c r="C525" s="4"/>
      <c r="D525" s="4"/>
      <c r="E525" s="4"/>
      <c r="F525" s="4"/>
    </row>
    <row r="526" spans="1:6" ht="15.75" x14ac:dyDescent="0.3">
      <c r="A526" s="4"/>
      <c r="B526" s="4"/>
      <c r="C526" s="4"/>
      <c r="D526" s="4"/>
      <c r="E526" s="4"/>
      <c r="F526" s="4"/>
    </row>
    <row r="527" spans="1:6" ht="15.75" x14ac:dyDescent="0.3">
      <c r="A527" s="4"/>
      <c r="B527" s="4"/>
      <c r="C527" s="4"/>
      <c r="D527" s="4"/>
      <c r="E527" s="4"/>
      <c r="F527" s="4"/>
    </row>
    <row r="528" spans="1:6" ht="15.75" x14ac:dyDescent="0.3">
      <c r="A528" s="4"/>
      <c r="B528" s="4"/>
      <c r="C528" s="4"/>
      <c r="D528" s="4"/>
      <c r="E528" s="4"/>
      <c r="F528" s="4"/>
    </row>
    <row r="529" spans="1:6" ht="15.75" x14ac:dyDescent="0.3">
      <c r="A529" s="4"/>
      <c r="B529" s="4"/>
      <c r="C529" s="4"/>
      <c r="D529" s="4"/>
      <c r="E529" s="4"/>
      <c r="F529" s="4"/>
    </row>
    <row r="530" spans="1:6" ht="15.75" x14ac:dyDescent="0.3">
      <c r="A530" s="4"/>
      <c r="B530" s="4"/>
      <c r="C530" s="4"/>
      <c r="D530" s="4"/>
      <c r="E530" s="4"/>
      <c r="F530" s="4"/>
    </row>
    <row r="531" spans="1:6" ht="15.75" x14ac:dyDescent="0.3">
      <c r="A531" s="4"/>
      <c r="B531" s="4"/>
      <c r="C531" s="4"/>
      <c r="D531" s="4"/>
      <c r="E531" s="4"/>
      <c r="F531" s="4"/>
    </row>
    <row r="532" spans="1:6" ht="15.75" x14ac:dyDescent="0.3">
      <c r="A532" s="4"/>
      <c r="B532" s="4"/>
      <c r="C532" s="4"/>
      <c r="D532" s="4"/>
      <c r="E532" s="4"/>
      <c r="F532" s="4"/>
    </row>
    <row r="533" spans="1:6" ht="15.75" x14ac:dyDescent="0.3">
      <c r="A533" s="4"/>
      <c r="B533" s="4"/>
      <c r="C533" s="4"/>
      <c r="D533" s="4"/>
      <c r="E533" s="4"/>
      <c r="F533" s="4"/>
    </row>
    <row r="534" spans="1:6" ht="15.75" x14ac:dyDescent="0.3">
      <c r="A534" s="4"/>
      <c r="B534" s="4"/>
      <c r="C534" s="4"/>
      <c r="D534" s="4"/>
      <c r="E534" s="4"/>
      <c r="F534" s="4"/>
    </row>
    <row r="535" spans="1:6" ht="15.75" x14ac:dyDescent="0.3">
      <c r="A535" s="4"/>
      <c r="B535" s="4"/>
      <c r="C535" s="4"/>
      <c r="D535" s="4"/>
      <c r="E535" s="4"/>
      <c r="F535" s="4"/>
    </row>
    <row r="536" spans="1:6" ht="15.75" x14ac:dyDescent="0.3">
      <c r="A536" s="4"/>
      <c r="B536" s="4"/>
      <c r="C536" s="4"/>
      <c r="D536" s="4"/>
      <c r="E536" s="4"/>
      <c r="F536" s="4"/>
    </row>
    <row r="537" spans="1:6" ht="15.75" x14ac:dyDescent="0.3">
      <c r="A537" s="4"/>
      <c r="B537" s="4"/>
      <c r="C537" s="4"/>
      <c r="D537" s="4"/>
      <c r="E537" s="4"/>
      <c r="F537" s="4"/>
    </row>
    <row r="538" spans="1:6" ht="15.75" x14ac:dyDescent="0.3">
      <c r="A538" s="4"/>
      <c r="B538" s="4"/>
      <c r="C538" s="4"/>
      <c r="D538" s="4"/>
      <c r="E538" s="4"/>
      <c r="F538" s="4"/>
    </row>
    <row r="539" spans="1:6" ht="15.75" x14ac:dyDescent="0.3">
      <c r="A539" s="4"/>
      <c r="B539" s="4"/>
      <c r="C539" s="4"/>
      <c r="D539" s="4"/>
      <c r="E539" s="4"/>
      <c r="F539" s="4"/>
    </row>
    <row r="540" spans="1:6" ht="15.75" x14ac:dyDescent="0.3">
      <c r="A540" s="4"/>
      <c r="B540" s="4"/>
      <c r="C540" s="4"/>
      <c r="D540" s="4"/>
      <c r="E540" s="4"/>
      <c r="F540" s="4"/>
    </row>
    <row r="541" spans="1:6" ht="15.75" x14ac:dyDescent="0.3">
      <c r="A541" s="4"/>
      <c r="B541" s="4"/>
      <c r="C541" s="4"/>
      <c r="D541" s="4"/>
      <c r="E541" s="4"/>
      <c r="F541" s="4"/>
    </row>
    <row r="542" spans="1:6" ht="15.75" x14ac:dyDescent="0.3">
      <c r="A542" s="4"/>
      <c r="B542" s="4"/>
      <c r="C542" s="4"/>
      <c r="D542" s="4"/>
      <c r="E542" s="4"/>
      <c r="F542" s="4"/>
    </row>
    <row r="543" spans="1:6" ht="15.75" x14ac:dyDescent="0.3">
      <c r="A543" s="4"/>
      <c r="B543" s="4"/>
      <c r="C543" s="4"/>
      <c r="D543" s="4"/>
      <c r="E543" s="4"/>
      <c r="F543" s="4"/>
    </row>
    <row r="544" spans="1:6" ht="15.75" x14ac:dyDescent="0.3">
      <c r="A544" s="4"/>
      <c r="B544" s="4"/>
      <c r="C544" s="4"/>
      <c r="D544" s="4"/>
      <c r="E544" s="4"/>
      <c r="F544" s="4"/>
    </row>
    <row r="545" spans="1:6" ht="15.75" x14ac:dyDescent="0.3">
      <c r="A545" s="4"/>
      <c r="B545" s="4"/>
      <c r="C545" s="4"/>
      <c r="D545" s="4"/>
      <c r="E545" s="4"/>
      <c r="F545" s="4"/>
    </row>
    <row r="546" spans="1:6" ht="15.75" x14ac:dyDescent="0.3">
      <c r="A546" s="4"/>
      <c r="B546" s="4"/>
      <c r="C546" s="4"/>
      <c r="D546" s="4"/>
      <c r="E546" s="4"/>
      <c r="F546" s="4"/>
    </row>
    <row r="547" spans="1:6" ht="15.75" x14ac:dyDescent="0.3">
      <c r="A547" s="4"/>
      <c r="B547" s="4"/>
      <c r="C547" s="4"/>
      <c r="D547" s="4"/>
      <c r="E547" s="4"/>
      <c r="F547" s="4"/>
    </row>
    <row r="548" spans="1:6" ht="15.75" x14ac:dyDescent="0.3">
      <c r="A548" s="4"/>
      <c r="B548" s="4"/>
      <c r="C548" s="4"/>
      <c r="D548" s="4"/>
      <c r="E548" s="4"/>
      <c r="F548" s="4"/>
    </row>
    <row r="549" spans="1:6" ht="15.75" x14ac:dyDescent="0.3">
      <c r="A549" s="4"/>
      <c r="B549" s="4"/>
      <c r="C549" s="4"/>
      <c r="D549" s="4"/>
      <c r="E549" s="4"/>
      <c r="F549" s="4"/>
    </row>
    <row r="550" spans="1:6" ht="15.75" x14ac:dyDescent="0.3">
      <c r="A550" s="4"/>
      <c r="B550" s="4"/>
      <c r="C550" s="4"/>
      <c r="D550" s="4"/>
      <c r="E550" s="4"/>
      <c r="F550" s="4"/>
    </row>
    <row r="551" spans="1:6" ht="15.75" x14ac:dyDescent="0.3">
      <c r="A551" s="4"/>
      <c r="B551" s="4"/>
      <c r="C551" s="4"/>
      <c r="D551" s="4"/>
      <c r="E551" s="4"/>
      <c r="F551" s="4"/>
    </row>
    <row r="552" spans="1:6" ht="15.75" x14ac:dyDescent="0.3">
      <c r="A552" s="4"/>
      <c r="B552" s="4"/>
      <c r="C552" s="4"/>
      <c r="D552" s="4"/>
      <c r="E552" s="4"/>
      <c r="F552" s="4"/>
    </row>
    <row r="553" spans="1:6" ht="15.75" x14ac:dyDescent="0.3">
      <c r="A553" s="4"/>
      <c r="B553" s="4"/>
      <c r="C553" s="4"/>
      <c r="D553" s="4"/>
      <c r="E553" s="4"/>
      <c r="F553" s="4"/>
    </row>
    <row r="554" spans="1:6" ht="15.75" x14ac:dyDescent="0.3">
      <c r="A554" s="4"/>
      <c r="B554" s="4"/>
      <c r="C554" s="4"/>
      <c r="D554" s="4"/>
      <c r="E554" s="4"/>
      <c r="F554" s="4"/>
    </row>
    <row r="555" spans="1:6" ht="15.75" x14ac:dyDescent="0.3">
      <c r="A555" s="4"/>
      <c r="B555" s="4"/>
      <c r="C555" s="4"/>
      <c r="D555" s="4"/>
      <c r="E555" s="4"/>
      <c r="F555" s="4"/>
    </row>
    <row r="556" spans="1:6" ht="15.75" x14ac:dyDescent="0.3">
      <c r="A556" s="4"/>
      <c r="B556" s="4"/>
      <c r="C556" s="4"/>
      <c r="D556" s="4"/>
      <c r="E556" s="4"/>
      <c r="F556" s="4"/>
    </row>
    <row r="557" spans="1:6" ht="15.75" x14ac:dyDescent="0.3">
      <c r="A557" s="4"/>
      <c r="B557" s="4"/>
      <c r="C557" s="4"/>
      <c r="D557" s="4"/>
      <c r="E557" s="4"/>
      <c r="F557" s="4"/>
    </row>
    <row r="558" spans="1:6" ht="15.75" x14ac:dyDescent="0.3">
      <c r="A558" s="4"/>
      <c r="B558" s="4"/>
      <c r="C558" s="4"/>
      <c r="D558" s="4"/>
      <c r="E558" s="4"/>
      <c r="F558" s="4"/>
    </row>
    <row r="559" spans="1:6" ht="15.75" x14ac:dyDescent="0.3">
      <c r="A559" s="4"/>
      <c r="B559" s="4"/>
      <c r="C559" s="4"/>
      <c r="D559" s="4"/>
      <c r="E559" s="4"/>
      <c r="F559" s="4"/>
    </row>
    <row r="560" spans="1:6" ht="15.75" x14ac:dyDescent="0.3">
      <c r="A560" s="4"/>
      <c r="B560" s="4"/>
      <c r="C560" s="4"/>
      <c r="D560" s="4"/>
      <c r="E560" s="4"/>
      <c r="F560" s="4"/>
    </row>
    <row r="561" spans="1:6" ht="15.75" x14ac:dyDescent="0.3">
      <c r="A561" s="4"/>
      <c r="B561" s="4"/>
      <c r="C561" s="4"/>
      <c r="D561" s="4"/>
      <c r="E561" s="4"/>
      <c r="F561" s="4"/>
    </row>
    <row r="562" spans="1:6" ht="15.75" x14ac:dyDescent="0.3">
      <c r="A562" s="4"/>
      <c r="B562" s="4"/>
      <c r="C562" s="4"/>
      <c r="D562" s="4"/>
      <c r="E562" s="4"/>
      <c r="F562" s="4"/>
    </row>
    <row r="563" spans="1:6" ht="15.75" x14ac:dyDescent="0.3">
      <c r="A563" s="4"/>
      <c r="B563" s="4"/>
      <c r="C563" s="4"/>
      <c r="D563" s="4"/>
      <c r="E563" s="4"/>
      <c r="F563" s="4"/>
    </row>
    <row r="564" spans="1:6" ht="15.75" x14ac:dyDescent="0.3">
      <c r="A564" s="4"/>
      <c r="B564" s="4"/>
      <c r="C564" s="4"/>
      <c r="D564" s="4"/>
      <c r="E564" s="4"/>
      <c r="F564" s="4"/>
    </row>
    <row r="565" spans="1:6" ht="15.75" x14ac:dyDescent="0.3">
      <c r="A565" s="4"/>
      <c r="B565" s="4"/>
      <c r="C565" s="4"/>
      <c r="D565" s="4"/>
      <c r="E565" s="4"/>
      <c r="F565" s="4"/>
    </row>
    <row r="566" spans="1:6" ht="15.75" x14ac:dyDescent="0.3">
      <c r="A566" s="4"/>
      <c r="B566" s="4"/>
      <c r="C566" s="4"/>
      <c r="D566" s="4"/>
      <c r="E566" s="4"/>
      <c r="F566" s="4"/>
    </row>
    <row r="567" spans="1:6" ht="15.75" x14ac:dyDescent="0.3">
      <c r="A567" s="4"/>
      <c r="B567" s="4"/>
      <c r="C567" s="4"/>
      <c r="D567" s="4"/>
      <c r="E567" s="4"/>
      <c r="F567" s="4"/>
    </row>
    <row r="568" spans="1:6" ht="15.75" x14ac:dyDescent="0.3">
      <c r="A568" s="4"/>
      <c r="B568" s="4"/>
      <c r="C568" s="4"/>
      <c r="D568" s="4"/>
      <c r="E568" s="4"/>
      <c r="F568" s="4"/>
    </row>
    <row r="569" spans="1:6" ht="15.75" x14ac:dyDescent="0.3">
      <c r="A569" s="4"/>
      <c r="B569" s="4"/>
      <c r="C569" s="4"/>
      <c r="D569" s="4"/>
      <c r="E569" s="4"/>
      <c r="F569" s="4"/>
    </row>
    <row r="570" spans="1:6" ht="15.75" x14ac:dyDescent="0.3">
      <c r="A570" s="4"/>
      <c r="B570" s="4"/>
      <c r="C570" s="4"/>
      <c r="D570" s="4"/>
      <c r="E570" s="4"/>
      <c r="F570" s="4"/>
    </row>
    <row r="571" spans="1:6" ht="15.75" x14ac:dyDescent="0.3">
      <c r="A571" s="4"/>
      <c r="B571" s="4"/>
      <c r="C571" s="4"/>
      <c r="D571" s="4"/>
      <c r="E571" s="4"/>
      <c r="F571" s="4"/>
    </row>
    <row r="572" spans="1:6" ht="15.75" x14ac:dyDescent="0.3">
      <c r="A572" s="4"/>
      <c r="B572" s="4"/>
      <c r="C572" s="4"/>
      <c r="D572" s="4"/>
      <c r="E572" s="4"/>
      <c r="F572" s="4"/>
    </row>
    <row r="573" spans="1:6" ht="15.75" x14ac:dyDescent="0.3">
      <c r="A573" s="4"/>
      <c r="B573" s="4"/>
      <c r="C573" s="4"/>
      <c r="D573" s="4"/>
      <c r="E573" s="4"/>
      <c r="F573" s="4"/>
    </row>
    <row r="574" spans="1:6" ht="15.75" x14ac:dyDescent="0.3">
      <c r="A574" s="4"/>
      <c r="B574" s="4"/>
      <c r="C574" s="4"/>
      <c r="D574" s="4"/>
      <c r="E574" s="4"/>
      <c r="F574" s="4"/>
    </row>
    <row r="575" spans="1:6" ht="15.75" x14ac:dyDescent="0.3">
      <c r="A575" s="4"/>
      <c r="B575" s="4"/>
      <c r="C575" s="4"/>
      <c r="D575" s="4"/>
      <c r="E575" s="4"/>
      <c r="F575" s="4"/>
    </row>
    <row r="576" spans="1:6" ht="15.75" x14ac:dyDescent="0.3">
      <c r="A576" s="4"/>
      <c r="B576" s="4"/>
      <c r="C576" s="4"/>
      <c r="D576" s="4"/>
      <c r="E576" s="4"/>
      <c r="F576" s="4"/>
    </row>
    <row r="577" spans="1:6" ht="15.75" x14ac:dyDescent="0.3">
      <c r="A577" s="4"/>
      <c r="B577" s="4"/>
      <c r="C577" s="4"/>
      <c r="D577" s="4"/>
      <c r="E577" s="4"/>
      <c r="F577" s="4"/>
    </row>
    <row r="578" spans="1:6" ht="15.75" x14ac:dyDescent="0.3">
      <c r="A578" s="4"/>
      <c r="B578" s="4"/>
      <c r="C578" s="4"/>
      <c r="D578" s="4"/>
      <c r="E578" s="4"/>
      <c r="F578" s="4"/>
    </row>
    <row r="579" spans="1:6" ht="15.75" x14ac:dyDescent="0.3">
      <c r="A579" s="4"/>
      <c r="B579" s="4"/>
      <c r="C579" s="4"/>
      <c r="D579" s="4"/>
      <c r="E579" s="4"/>
      <c r="F579" s="4"/>
    </row>
    <row r="580" spans="1:6" ht="15.75" x14ac:dyDescent="0.3">
      <c r="A580" s="4"/>
      <c r="B580" s="4"/>
      <c r="C580" s="4"/>
      <c r="D580" s="4"/>
      <c r="E580" s="4"/>
      <c r="F580" s="4"/>
    </row>
    <row r="581" spans="1:6" ht="15.75" x14ac:dyDescent="0.3">
      <c r="A581" s="4"/>
      <c r="B581" s="4"/>
      <c r="C581" s="4"/>
      <c r="D581" s="4"/>
      <c r="E581" s="4"/>
      <c r="F581" s="4"/>
    </row>
    <row r="582" spans="1:6" ht="15.75" x14ac:dyDescent="0.3">
      <c r="A582" s="4"/>
      <c r="B582" s="4"/>
      <c r="C582" s="4"/>
      <c r="D582" s="4"/>
      <c r="E582" s="4"/>
      <c r="F582" s="4"/>
    </row>
    <row r="583" spans="1:6" ht="15.75" x14ac:dyDescent="0.3">
      <c r="A583" s="4"/>
      <c r="B583" s="4"/>
      <c r="C583" s="4"/>
      <c r="D583" s="4"/>
      <c r="E583" s="4"/>
      <c r="F583" s="4"/>
    </row>
    <row r="584" spans="1:6" ht="15.75" x14ac:dyDescent="0.3">
      <c r="A584" s="4"/>
      <c r="B584" s="4"/>
      <c r="C584" s="4"/>
      <c r="D584" s="4"/>
      <c r="E584" s="4"/>
      <c r="F584" s="4"/>
    </row>
    <row r="585" spans="1:6" ht="15.75" x14ac:dyDescent="0.3">
      <c r="A585" s="4"/>
      <c r="B585" s="4"/>
      <c r="C585" s="4"/>
      <c r="D585" s="4"/>
      <c r="E585" s="4"/>
      <c r="F585" s="4"/>
    </row>
    <row r="586" spans="1:6" ht="15.75" x14ac:dyDescent="0.3">
      <c r="A586" s="4"/>
      <c r="B586" s="4"/>
      <c r="C586" s="4"/>
      <c r="D586" s="4"/>
      <c r="E586" s="4"/>
      <c r="F586" s="4"/>
    </row>
    <row r="587" spans="1:6" ht="15.75" x14ac:dyDescent="0.3">
      <c r="A587" s="4"/>
      <c r="B587" s="4"/>
      <c r="C587" s="4"/>
      <c r="D587" s="4"/>
      <c r="E587" s="4"/>
      <c r="F587" s="4"/>
    </row>
    <row r="588" spans="1:6" ht="15.75" x14ac:dyDescent="0.3">
      <c r="A588" s="4"/>
      <c r="B588" s="4"/>
      <c r="C588" s="4"/>
      <c r="D588" s="4"/>
      <c r="E588" s="4"/>
      <c r="F588" s="4"/>
    </row>
    <row r="589" spans="1:6" ht="15.75" x14ac:dyDescent="0.3">
      <c r="A589" s="4"/>
      <c r="B589" s="4"/>
      <c r="C589" s="4"/>
      <c r="D589" s="4"/>
      <c r="E589" s="4"/>
      <c r="F589" s="4"/>
    </row>
    <row r="590" spans="1:6" ht="15.75" x14ac:dyDescent="0.3">
      <c r="A590" s="4"/>
      <c r="B590" s="4"/>
      <c r="C590" s="4"/>
      <c r="D590" s="4"/>
      <c r="E590" s="4"/>
      <c r="F590" s="4"/>
    </row>
    <row r="591" spans="1:6" ht="15.75" x14ac:dyDescent="0.3">
      <c r="A591" s="4"/>
      <c r="B591" s="4"/>
      <c r="C591" s="4"/>
      <c r="D591" s="4"/>
      <c r="E591" s="4"/>
      <c r="F591" s="4"/>
    </row>
    <row r="592" spans="1:6" ht="15.75" x14ac:dyDescent="0.3">
      <c r="A592" s="4"/>
      <c r="B592" s="4"/>
      <c r="C592" s="4"/>
      <c r="D592" s="4"/>
      <c r="E592" s="4"/>
      <c r="F592" s="4"/>
    </row>
    <row r="593" spans="1:6" ht="15.75" x14ac:dyDescent="0.3">
      <c r="A593" s="4"/>
      <c r="B593" s="4"/>
      <c r="C593" s="4"/>
      <c r="D593" s="4"/>
      <c r="E593" s="4"/>
      <c r="F593" s="4"/>
    </row>
    <row r="594" spans="1:6" ht="15.75" x14ac:dyDescent="0.3">
      <c r="A594" s="4"/>
      <c r="B594" s="4"/>
      <c r="C594" s="4"/>
      <c r="D594" s="4"/>
      <c r="E594" s="4"/>
      <c r="F594" s="4"/>
    </row>
    <row r="595" spans="1:6" ht="15.75" x14ac:dyDescent="0.3">
      <c r="A595" s="4"/>
      <c r="B595" s="4"/>
      <c r="C595" s="4"/>
      <c r="D595" s="4"/>
      <c r="E595" s="4"/>
      <c r="F595" s="4"/>
    </row>
    <row r="596" spans="1:6" ht="15.75" x14ac:dyDescent="0.3">
      <c r="A596" s="4"/>
      <c r="B596" s="4"/>
      <c r="C596" s="4"/>
      <c r="D596" s="4"/>
      <c r="E596" s="4"/>
      <c r="F596" s="4"/>
    </row>
    <row r="597" spans="1:6" ht="15.75" x14ac:dyDescent="0.3">
      <c r="A597" s="4"/>
      <c r="B597" s="4"/>
      <c r="C597" s="4"/>
      <c r="D597" s="4"/>
      <c r="E597" s="4"/>
      <c r="F597" s="4"/>
    </row>
    <row r="598" spans="1:6" ht="15.75" x14ac:dyDescent="0.3">
      <c r="A598" s="4"/>
      <c r="B598" s="4"/>
      <c r="C598" s="4"/>
      <c r="D598" s="4"/>
      <c r="E598" s="4"/>
      <c r="F598" s="4"/>
    </row>
    <row r="599" spans="1:6" ht="15.75" x14ac:dyDescent="0.3">
      <c r="A599" s="4"/>
      <c r="B599" s="4"/>
      <c r="C599" s="4"/>
      <c r="D599" s="4"/>
      <c r="E599" s="4"/>
      <c r="F599" s="4"/>
    </row>
    <row r="600" spans="1:6" ht="15.75" x14ac:dyDescent="0.3">
      <c r="A600" s="4"/>
      <c r="B600" s="4"/>
      <c r="C600" s="4"/>
      <c r="D600" s="4"/>
      <c r="E600" s="4"/>
      <c r="F600" s="4"/>
    </row>
    <row r="601" spans="1:6" ht="15.75" x14ac:dyDescent="0.3">
      <c r="A601" s="4"/>
      <c r="B601" s="4"/>
      <c r="C601" s="4"/>
      <c r="D601" s="4"/>
      <c r="E601" s="4"/>
      <c r="F601" s="4"/>
    </row>
    <row r="602" spans="1:6" ht="15.75" x14ac:dyDescent="0.3">
      <c r="A602" s="4"/>
      <c r="B602" s="4"/>
      <c r="C602" s="4"/>
      <c r="D602" s="4"/>
      <c r="E602" s="4"/>
      <c r="F602" s="4"/>
    </row>
    <row r="603" spans="1:6" ht="15.75" x14ac:dyDescent="0.3">
      <c r="A603" s="4"/>
      <c r="B603" s="4"/>
      <c r="C603" s="4"/>
      <c r="D603" s="4"/>
      <c r="E603" s="4"/>
      <c r="F603" s="4"/>
    </row>
    <row r="604" spans="1:6" ht="15.75" x14ac:dyDescent="0.3">
      <c r="A604" s="4"/>
      <c r="B604" s="4"/>
      <c r="C604" s="4"/>
      <c r="D604" s="4"/>
      <c r="E604" s="4"/>
      <c r="F604" s="4"/>
    </row>
    <row r="605" spans="1:6" ht="15.75" x14ac:dyDescent="0.3">
      <c r="A605" s="4"/>
      <c r="B605" s="4"/>
      <c r="C605" s="4"/>
      <c r="D605" s="4"/>
      <c r="E605" s="4"/>
      <c r="F605" s="4"/>
    </row>
    <row r="606" spans="1:6" ht="15.75" x14ac:dyDescent="0.3">
      <c r="A606" s="4"/>
      <c r="B606" s="4"/>
      <c r="C606" s="4"/>
      <c r="D606" s="4"/>
      <c r="E606" s="4"/>
      <c r="F606" s="4"/>
    </row>
    <row r="607" spans="1:6" ht="15.75" x14ac:dyDescent="0.3">
      <c r="A607" s="4"/>
      <c r="B607" s="4"/>
      <c r="C607" s="4"/>
      <c r="D607" s="4"/>
      <c r="E607" s="4"/>
      <c r="F607" s="4"/>
    </row>
    <row r="608" spans="1:6" ht="15.75" x14ac:dyDescent="0.3">
      <c r="A608" s="4"/>
      <c r="B608" s="4"/>
      <c r="C608" s="4"/>
      <c r="D608" s="4"/>
      <c r="E608" s="4"/>
      <c r="F608" s="4"/>
    </row>
    <row r="609" spans="1:6" ht="15.75" x14ac:dyDescent="0.3">
      <c r="A609" s="4"/>
      <c r="B609" s="4"/>
      <c r="C609" s="4"/>
      <c r="D609" s="4"/>
      <c r="E609" s="4"/>
      <c r="F609" s="4"/>
    </row>
    <row r="610" spans="1:6" ht="15.75" x14ac:dyDescent="0.3">
      <c r="A610" s="4"/>
      <c r="B610" s="4"/>
      <c r="C610" s="4"/>
      <c r="D610" s="4"/>
      <c r="E610" s="4"/>
      <c r="F610" s="4"/>
    </row>
    <row r="611" spans="1:6" ht="15.75" x14ac:dyDescent="0.3">
      <c r="A611" s="4"/>
      <c r="B611" s="4"/>
      <c r="C611" s="4"/>
      <c r="D611" s="4"/>
      <c r="E611" s="4"/>
      <c r="F611" s="4"/>
    </row>
    <row r="612" spans="1:6" ht="15.75" x14ac:dyDescent="0.3">
      <c r="A612" s="4"/>
      <c r="B612" s="4"/>
      <c r="C612" s="4"/>
      <c r="D612" s="4"/>
      <c r="E612" s="4"/>
      <c r="F612" s="4"/>
    </row>
    <row r="613" spans="1:6" ht="15.75" x14ac:dyDescent="0.3">
      <c r="A613" s="4"/>
      <c r="B613" s="4"/>
      <c r="C613" s="4"/>
      <c r="D613" s="4"/>
      <c r="E613" s="4"/>
      <c r="F613" s="4"/>
    </row>
    <row r="614" spans="1:6" ht="15.75" x14ac:dyDescent="0.3">
      <c r="A614" s="4"/>
      <c r="B614" s="4"/>
      <c r="C614" s="4"/>
      <c r="D614" s="4"/>
      <c r="E614" s="4"/>
      <c r="F614" s="4"/>
    </row>
    <row r="615" spans="1:6" ht="15.75" x14ac:dyDescent="0.3">
      <c r="A615" s="4"/>
      <c r="B615" s="4"/>
      <c r="C615" s="4"/>
      <c r="D615" s="4"/>
      <c r="E615" s="4"/>
      <c r="F615" s="4"/>
    </row>
    <row r="616" spans="1:6" ht="15.75" x14ac:dyDescent="0.3">
      <c r="A616" s="4"/>
      <c r="B616" s="4"/>
      <c r="C616" s="4"/>
      <c r="D616" s="4"/>
      <c r="E616" s="4"/>
      <c r="F616" s="4"/>
    </row>
    <row r="617" spans="1:6" ht="15.75" x14ac:dyDescent="0.3">
      <c r="A617" s="4"/>
      <c r="B617" s="4"/>
      <c r="C617" s="4"/>
      <c r="D617" s="4"/>
      <c r="E617" s="4"/>
      <c r="F617" s="4"/>
    </row>
    <row r="618" spans="1:6" ht="15.75" x14ac:dyDescent="0.3">
      <c r="A618" s="4"/>
      <c r="B618" s="4"/>
      <c r="C618" s="4"/>
      <c r="D618" s="4"/>
      <c r="E618" s="4"/>
      <c r="F618" s="4"/>
    </row>
    <row r="619" spans="1:6" ht="15.75" x14ac:dyDescent="0.3">
      <c r="A619" s="4"/>
      <c r="B619" s="4"/>
      <c r="C619" s="4"/>
      <c r="D619" s="4"/>
      <c r="E619" s="4"/>
      <c r="F619" s="4"/>
    </row>
    <row r="620" spans="1:6" ht="15.75" x14ac:dyDescent="0.3">
      <c r="A620" s="4"/>
      <c r="B620" s="4"/>
      <c r="C620" s="4"/>
      <c r="D620" s="4"/>
      <c r="E620" s="4"/>
      <c r="F620" s="4"/>
    </row>
    <row r="621" spans="1:6" ht="15.75" x14ac:dyDescent="0.3">
      <c r="A621" s="4"/>
      <c r="B621" s="4"/>
      <c r="C621" s="4"/>
      <c r="D621" s="4"/>
      <c r="E621" s="4"/>
      <c r="F621" s="4"/>
    </row>
    <row r="622" spans="1:6" ht="15.75" x14ac:dyDescent="0.3">
      <c r="A622" s="4"/>
      <c r="B622" s="4"/>
      <c r="C622" s="4"/>
      <c r="D622" s="4"/>
      <c r="E622" s="4"/>
      <c r="F622" s="4"/>
    </row>
    <row r="623" spans="1:6" ht="15.75" x14ac:dyDescent="0.3">
      <c r="A623" s="4"/>
      <c r="B623" s="4"/>
      <c r="C623" s="4"/>
      <c r="D623" s="4"/>
      <c r="E623" s="4"/>
      <c r="F623" s="4"/>
    </row>
    <row r="624" spans="1:6" ht="15.75" x14ac:dyDescent="0.3">
      <c r="A624" s="4"/>
      <c r="B624" s="4"/>
      <c r="C624" s="4"/>
      <c r="D624" s="4"/>
      <c r="E624" s="4"/>
      <c r="F624" s="4"/>
    </row>
    <row r="625" spans="1:6" ht="15.75" x14ac:dyDescent="0.3">
      <c r="A625" s="4"/>
      <c r="B625" s="4"/>
      <c r="C625" s="4"/>
      <c r="D625" s="4"/>
      <c r="E625" s="4"/>
      <c r="F625" s="4"/>
    </row>
    <row r="626" spans="1:6" ht="15.75" x14ac:dyDescent="0.3">
      <c r="A626" s="4"/>
      <c r="B626" s="4"/>
      <c r="C626" s="4"/>
      <c r="D626" s="4"/>
      <c r="E626" s="4"/>
      <c r="F626" s="4"/>
    </row>
    <row r="627" spans="1:6" ht="15.75" x14ac:dyDescent="0.3">
      <c r="A627" s="4"/>
      <c r="B627" s="4"/>
      <c r="C627" s="4"/>
      <c r="D627" s="4"/>
      <c r="E627" s="4"/>
      <c r="F627" s="4"/>
    </row>
    <row r="628" spans="1:6" ht="15.75" x14ac:dyDescent="0.3">
      <c r="A628" s="4"/>
      <c r="B628" s="4"/>
      <c r="C628" s="4"/>
      <c r="D628" s="4"/>
      <c r="E628" s="4"/>
      <c r="F628" s="4"/>
    </row>
    <row r="629" spans="1:6" ht="15.75" x14ac:dyDescent="0.3">
      <c r="A629" s="4"/>
      <c r="B629" s="4"/>
      <c r="C629" s="4"/>
      <c r="D629" s="4"/>
      <c r="E629" s="4"/>
      <c r="F629" s="4"/>
    </row>
    <row r="630" spans="1:6" ht="15.75" x14ac:dyDescent="0.3">
      <c r="A630" s="4"/>
      <c r="B630" s="4"/>
      <c r="C630" s="4"/>
      <c r="D630" s="4"/>
      <c r="E630" s="4"/>
      <c r="F630" s="4"/>
    </row>
    <row r="631" spans="1:6" ht="15.75" x14ac:dyDescent="0.3">
      <c r="A631" s="4"/>
      <c r="B631" s="4"/>
      <c r="C631" s="4"/>
      <c r="D631" s="4"/>
      <c r="E631" s="4"/>
      <c r="F631" s="4"/>
    </row>
    <row r="632" spans="1:6" ht="15.75" x14ac:dyDescent="0.3">
      <c r="A632" s="4"/>
      <c r="B632" s="4"/>
      <c r="C632" s="4"/>
      <c r="D632" s="4"/>
      <c r="E632" s="4"/>
      <c r="F632" s="4"/>
    </row>
    <row r="633" spans="1:6" ht="15.75" x14ac:dyDescent="0.3">
      <c r="A633" s="4"/>
      <c r="B633" s="4"/>
      <c r="C633" s="4"/>
      <c r="D633" s="4"/>
      <c r="E633" s="4"/>
      <c r="F633" s="4"/>
    </row>
    <row r="634" spans="1:6" ht="15.75" x14ac:dyDescent="0.3">
      <c r="A634" s="4"/>
      <c r="B634" s="4"/>
      <c r="C634" s="4"/>
      <c r="D634" s="4"/>
      <c r="E634" s="4"/>
      <c r="F634" s="4"/>
    </row>
    <row r="635" spans="1:6" ht="15.75" x14ac:dyDescent="0.3">
      <c r="A635" s="4"/>
      <c r="B635" s="4"/>
      <c r="C635" s="4"/>
      <c r="D635" s="4"/>
      <c r="E635" s="4"/>
      <c r="F635" s="4"/>
    </row>
    <row r="636" spans="1:6" ht="15.75" x14ac:dyDescent="0.3">
      <c r="A636" s="4"/>
      <c r="B636" s="4"/>
      <c r="C636" s="4"/>
      <c r="D636" s="4"/>
      <c r="E636" s="4"/>
      <c r="F636" s="4"/>
    </row>
    <row r="637" spans="1:6" ht="15.75" x14ac:dyDescent="0.3">
      <c r="A637" s="4"/>
      <c r="B637" s="4"/>
      <c r="C637" s="4"/>
      <c r="D637" s="4"/>
      <c r="E637" s="4"/>
      <c r="F637" s="4"/>
    </row>
    <row r="638" spans="1:6" ht="15.75" x14ac:dyDescent="0.3">
      <c r="A638" s="4"/>
      <c r="B638" s="4"/>
      <c r="C638" s="4"/>
      <c r="D638" s="4"/>
      <c r="E638" s="4"/>
      <c r="F638" s="4"/>
    </row>
    <row r="639" spans="1:6" ht="15.75" x14ac:dyDescent="0.3">
      <c r="A639" s="4"/>
      <c r="B639" s="4"/>
      <c r="C639" s="4"/>
      <c r="D639" s="4"/>
      <c r="E639" s="4"/>
      <c r="F639" s="4"/>
    </row>
    <row r="640" spans="1:6" ht="15.75" x14ac:dyDescent="0.3">
      <c r="A640" s="4"/>
      <c r="B640" s="4"/>
      <c r="C640" s="4"/>
      <c r="D640" s="4"/>
      <c r="E640" s="4"/>
      <c r="F640" s="4"/>
    </row>
    <row r="641" spans="1:6" ht="15.75" x14ac:dyDescent="0.3">
      <c r="A641" s="4"/>
      <c r="B641" s="4"/>
      <c r="C641" s="4"/>
      <c r="D641" s="4"/>
      <c r="E641" s="4"/>
      <c r="F641" s="4"/>
    </row>
    <row r="642" spans="1:6" ht="15.75" x14ac:dyDescent="0.3">
      <c r="A642" s="4"/>
      <c r="B642" s="4"/>
      <c r="C642" s="4"/>
      <c r="D642" s="4"/>
      <c r="E642" s="4"/>
      <c r="F642" s="4"/>
    </row>
    <row r="643" spans="1:6" ht="15.75" x14ac:dyDescent="0.3">
      <c r="A643" s="4"/>
      <c r="B643" s="4"/>
      <c r="C643" s="4"/>
      <c r="D643" s="4"/>
      <c r="E643" s="4"/>
      <c r="F643" s="4"/>
    </row>
    <row r="644" spans="1:6" ht="15.75" x14ac:dyDescent="0.3">
      <c r="A644" s="4"/>
      <c r="B644" s="4"/>
      <c r="C644" s="4"/>
      <c r="D644" s="4"/>
      <c r="E644" s="4"/>
      <c r="F644" s="4"/>
    </row>
    <row r="645" spans="1:6" ht="15.75" x14ac:dyDescent="0.3">
      <c r="A645" s="4"/>
      <c r="B645" s="4"/>
      <c r="C645" s="4"/>
      <c r="D645" s="4"/>
      <c r="E645" s="4"/>
      <c r="F645" s="4"/>
    </row>
    <row r="646" spans="1:6" ht="15.75" x14ac:dyDescent="0.3">
      <c r="A646" s="4"/>
      <c r="B646" s="4"/>
      <c r="C646" s="4"/>
      <c r="D646" s="4"/>
      <c r="E646" s="4"/>
      <c r="F646" s="4"/>
    </row>
    <row r="647" spans="1:6" ht="15.75" x14ac:dyDescent="0.3">
      <c r="A647" s="4"/>
      <c r="B647" s="4"/>
      <c r="C647" s="4"/>
      <c r="D647" s="4"/>
      <c r="E647" s="4"/>
      <c r="F647" s="4"/>
    </row>
    <row r="648" spans="1:6" ht="15.75" x14ac:dyDescent="0.3">
      <c r="A648" s="4"/>
      <c r="B648" s="4"/>
      <c r="C648" s="4"/>
      <c r="D648" s="4"/>
      <c r="E648" s="4"/>
      <c r="F648" s="4"/>
    </row>
    <row r="649" spans="1:6" ht="15.75" x14ac:dyDescent="0.3">
      <c r="A649" s="4"/>
      <c r="B649" s="4"/>
      <c r="C649" s="4"/>
      <c r="D649" s="4"/>
      <c r="E649" s="4"/>
      <c r="F649" s="4"/>
    </row>
    <row r="650" spans="1:6" ht="15.75" x14ac:dyDescent="0.3">
      <c r="A650" s="4"/>
      <c r="B650" s="4"/>
      <c r="C650" s="4"/>
      <c r="D650" s="4"/>
      <c r="E650" s="4"/>
      <c r="F650" s="4"/>
    </row>
    <row r="651" spans="1:6" ht="15.75" x14ac:dyDescent="0.3">
      <c r="A651" s="4"/>
      <c r="B651" s="4"/>
      <c r="C651" s="4"/>
      <c r="D651" s="4"/>
      <c r="E651" s="4"/>
      <c r="F651" s="4"/>
    </row>
    <row r="652" spans="1:6" ht="15.75" x14ac:dyDescent="0.3">
      <c r="A652" s="4"/>
      <c r="B652" s="4"/>
      <c r="C652" s="4"/>
      <c r="D652" s="4"/>
      <c r="E652" s="4"/>
      <c r="F652" s="4"/>
    </row>
    <row r="653" spans="1:6" ht="15.75" x14ac:dyDescent="0.3">
      <c r="A653" s="4"/>
      <c r="B653" s="4"/>
      <c r="C653" s="4"/>
      <c r="D653" s="4"/>
      <c r="E653" s="4"/>
      <c r="F653" s="4"/>
    </row>
    <row r="654" spans="1:6" ht="15.75" x14ac:dyDescent="0.3">
      <c r="A654" s="4"/>
      <c r="B654" s="4"/>
      <c r="C654" s="4"/>
      <c r="D654" s="4"/>
      <c r="E654" s="4"/>
      <c r="F654" s="4"/>
    </row>
    <row r="655" spans="1:6" ht="15.75" x14ac:dyDescent="0.3">
      <c r="A655" s="4"/>
      <c r="B655" s="4"/>
      <c r="C655" s="4"/>
      <c r="D655" s="4"/>
      <c r="E655" s="4"/>
      <c r="F655" s="4"/>
    </row>
    <row r="656" spans="1:6" ht="15.75" x14ac:dyDescent="0.3">
      <c r="A656" s="4"/>
      <c r="B656" s="4"/>
      <c r="C656" s="4"/>
      <c r="D656" s="4"/>
      <c r="E656" s="4"/>
      <c r="F656" s="4"/>
    </row>
    <row r="657" spans="1:6" ht="15.75" x14ac:dyDescent="0.3">
      <c r="A657" s="4"/>
      <c r="B657" s="4"/>
      <c r="C657" s="4"/>
      <c r="D657" s="4"/>
      <c r="E657" s="4"/>
      <c r="F657" s="4"/>
    </row>
    <row r="658" spans="1:6" ht="15.75" x14ac:dyDescent="0.3">
      <c r="A658" s="4"/>
      <c r="B658" s="4"/>
      <c r="C658" s="4"/>
      <c r="D658" s="4"/>
      <c r="E658" s="4"/>
      <c r="F658" s="4"/>
    </row>
    <row r="659" spans="1:6" ht="15.75" x14ac:dyDescent="0.3">
      <c r="A659" s="4"/>
      <c r="B659" s="4"/>
      <c r="C659" s="4"/>
      <c r="D659" s="4"/>
      <c r="E659" s="4"/>
      <c r="F659" s="4"/>
    </row>
    <row r="660" spans="1:6" ht="15.75" x14ac:dyDescent="0.3">
      <c r="A660" s="4"/>
      <c r="B660" s="4"/>
      <c r="C660" s="4"/>
      <c r="D660" s="4"/>
      <c r="E660" s="4"/>
      <c r="F660" s="4"/>
    </row>
    <row r="661" spans="1:6" ht="15.75" x14ac:dyDescent="0.3">
      <c r="A661" s="4"/>
      <c r="B661" s="4"/>
      <c r="C661" s="4"/>
      <c r="D661" s="4"/>
      <c r="E661" s="4"/>
      <c r="F661" s="4"/>
    </row>
    <row r="662" spans="1:6" ht="15.75" x14ac:dyDescent="0.3">
      <c r="A662" s="4"/>
      <c r="B662" s="4"/>
      <c r="C662" s="4"/>
      <c r="D662" s="4"/>
      <c r="E662" s="4"/>
      <c r="F662" s="4"/>
    </row>
    <row r="663" spans="1:6" ht="15.75" x14ac:dyDescent="0.3">
      <c r="A663" s="4"/>
      <c r="B663" s="4"/>
      <c r="C663" s="4"/>
      <c r="D663" s="4"/>
      <c r="E663" s="4"/>
      <c r="F663" s="4"/>
    </row>
    <row r="664" spans="1:6" ht="15.75" x14ac:dyDescent="0.3">
      <c r="A664" s="4"/>
      <c r="B664" s="4"/>
      <c r="C664" s="4"/>
      <c r="D664" s="4"/>
      <c r="E664" s="4"/>
      <c r="F664" s="4"/>
    </row>
    <row r="665" spans="1:6" ht="15.75" x14ac:dyDescent="0.3">
      <c r="A665" s="4"/>
      <c r="B665" s="4"/>
      <c r="C665" s="4"/>
      <c r="D665" s="4"/>
      <c r="E665" s="4"/>
      <c r="F665" s="4"/>
    </row>
    <row r="666" spans="1:6" ht="15.75" x14ac:dyDescent="0.3">
      <c r="A666" s="4"/>
      <c r="B666" s="4"/>
      <c r="C666" s="4"/>
      <c r="D666" s="4"/>
      <c r="E666" s="4"/>
      <c r="F666" s="4"/>
    </row>
    <row r="667" spans="1:6" ht="15.75" x14ac:dyDescent="0.3">
      <c r="A667" s="4"/>
      <c r="B667" s="4"/>
      <c r="C667" s="4"/>
      <c r="D667" s="4"/>
      <c r="E667" s="4"/>
      <c r="F667" s="4"/>
    </row>
    <row r="668" spans="1:6" ht="15.75" x14ac:dyDescent="0.3">
      <c r="A668" s="4"/>
      <c r="B668" s="4"/>
      <c r="C668" s="4"/>
      <c r="D668" s="4"/>
      <c r="E668" s="4"/>
      <c r="F668" s="4"/>
    </row>
    <row r="669" spans="1:6" ht="15.75" x14ac:dyDescent="0.3">
      <c r="A669" s="4"/>
      <c r="B669" s="4"/>
      <c r="C669" s="4"/>
      <c r="D669" s="4"/>
      <c r="E669" s="4"/>
      <c r="F669" s="4"/>
    </row>
    <row r="670" spans="1:6" ht="15.75" x14ac:dyDescent="0.3">
      <c r="A670" s="4"/>
      <c r="B670" s="4"/>
      <c r="C670" s="4"/>
      <c r="D670" s="4"/>
      <c r="E670" s="4"/>
      <c r="F670" s="4"/>
    </row>
    <row r="671" spans="1:6" ht="15.75" x14ac:dyDescent="0.3">
      <c r="A671" s="4"/>
      <c r="B671" s="4"/>
      <c r="C671" s="4"/>
      <c r="D671" s="4"/>
      <c r="E671" s="4"/>
      <c r="F671" s="4"/>
    </row>
    <row r="672" spans="1:6" ht="15.75" x14ac:dyDescent="0.3">
      <c r="A672" s="4"/>
      <c r="B672" s="4"/>
      <c r="C672" s="4"/>
      <c r="D672" s="4"/>
      <c r="E672" s="4"/>
      <c r="F672" s="4"/>
    </row>
    <row r="673" spans="1:6" ht="15.75" x14ac:dyDescent="0.3">
      <c r="A673" s="4"/>
      <c r="B673" s="4"/>
      <c r="C673" s="4"/>
      <c r="D673" s="4"/>
      <c r="E673" s="4"/>
      <c r="F673" s="4"/>
    </row>
    <row r="674" spans="1:6" ht="15.75" x14ac:dyDescent="0.3">
      <c r="A674" s="4"/>
      <c r="B674" s="4"/>
      <c r="C674" s="4"/>
      <c r="D674" s="4"/>
      <c r="E674" s="4"/>
      <c r="F674" s="4"/>
    </row>
    <row r="675" spans="1:6" ht="15.75" x14ac:dyDescent="0.3">
      <c r="A675" s="4"/>
      <c r="B675" s="4"/>
      <c r="C675" s="4"/>
      <c r="D675" s="4"/>
      <c r="E675" s="4"/>
      <c r="F675" s="4"/>
    </row>
    <row r="676" spans="1:6" ht="15.75" x14ac:dyDescent="0.3">
      <c r="A676" s="4"/>
      <c r="B676" s="4"/>
      <c r="C676" s="4"/>
      <c r="D676" s="4"/>
      <c r="E676" s="4"/>
      <c r="F676" s="4"/>
    </row>
    <row r="677" spans="1:6" ht="15.75" x14ac:dyDescent="0.3">
      <c r="A677" s="4"/>
      <c r="B677" s="4"/>
      <c r="C677" s="4"/>
      <c r="D677" s="4"/>
      <c r="E677" s="4"/>
      <c r="F677" s="4"/>
    </row>
    <row r="678" spans="1:6" ht="15.75" x14ac:dyDescent="0.3">
      <c r="A678" s="4"/>
      <c r="B678" s="4"/>
      <c r="C678" s="4"/>
      <c r="D678" s="4"/>
      <c r="E678" s="4"/>
      <c r="F678" s="4"/>
    </row>
    <row r="679" spans="1:6" ht="15.75" x14ac:dyDescent="0.3">
      <c r="A679" s="4"/>
      <c r="B679" s="4"/>
      <c r="C679" s="4"/>
      <c r="D679" s="4"/>
      <c r="E679" s="4"/>
      <c r="F679" s="4"/>
    </row>
    <row r="680" spans="1:6" ht="15.75" x14ac:dyDescent="0.3">
      <c r="A680" s="4"/>
      <c r="B680" s="4"/>
      <c r="C680" s="4"/>
      <c r="D680" s="4"/>
      <c r="E680" s="4"/>
      <c r="F680" s="4"/>
    </row>
    <row r="681" spans="1:6" ht="15.75" x14ac:dyDescent="0.3">
      <c r="A681" s="4"/>
      <c r="B681" s="4"/>
      <c r="C681" s="4"/>
      <c r="D681" s="4"/>
      <c r="E681" s="4"/>
      <c r="F681" s="4"/>
    </row>
    <row r="682" spans="1:6" ht="15.75" x14ac:dyDescent="0.3">
      <c r="A682" s="4"/>
      <c r="B682" s="4"/>
      <c r="C682" s="4"/>
      <c r="D682" s="4"/>
      <c r="E682" s="4"/>
      <c r="F682" s="4"/>
    </row>
    <row r="683" spans="1:6" ht="15.75" x14ac:dyDescent="0.3">
      <c r="A683" s="4"/>
      <c r="B683" s="4"/>
      <c r="C683" s="4"/>
      <c r="D683" s="4"/>
      <c r="E683" s="4"/>
      <c r="F683" s="4"/>
    </row>
    <row r="684" spans="1:6" ht="15.75" x14ac:dyDescent="0.3">
      <c r="A684" s="4"/>
      <c r="B684" s="4"/>
      <c r="C684" s="4"/>
      <c r="D684" s="4"/>
      <c r="E684" s="4"/>
      <c r="F684" s="4"/>
    </row>
    <row r="685" spans="1:6" ht="15.75" x14ac:dyDescent="0.3">
      <c r="A685" s="4"/>
      <c r="B685" s="4"/>
      <c r="C685" s="4"/>
      <c r="D685" s="4"/>
      <c r="E685" s="4"/>
      <c r="F685" s="4"/>
    </row>
    <row r="686" spans="1:6" ht="15.75" x14ac:dyDescent="0.3">
      <c r="A686" s="4"/>
      <c r="B686" s="4"/>
      <c r="C686" s="4"/>
      <c r="D686" s="4"/>
      <c r="E686" s="4"/>
      <c r="F686" s="4"/>
    </row>
    <row r="687" spans="1:6" ht="15.75" x14ac:dyDescent="0.3">
      <c r="A687" s="4"/>
      <c r="B687" s="4"/>
      <c r="C687" s="4"/>
      <c r="D687" s="4"/>
      <c r="E687" s="4"/>
      <c r="F687" s="4"/>
    </row>
    <row r="688" spans="1:6" ht="15.75" x14ac:dyDescent="0.3">
      <c r="A688" s="4"/>
      <c r="B688" s="4"/>
      <c r="C688" s="4"/>
      <c r="D688" s="4"/>
      <c r="E688" s="4"/>
      <c r="F688" s="4"/>
    </row>
    <row r="689" spans="1:6" ht="15.75" x14ac:dyDescent="0.3">
      <c r="A689" s="4"/>
      <c r="B689" s="4"/>
      <c r="C689" s="4"/>
      <c r="D689" s="4"/>
      <c r="E689" s="4"/>
      <c r="F689" s="4"/>
    </row>
    <row r="690" spans="1:6" ht="15.75" x14ac:dyDescent="0.3">
      <c r="A690" s="4"/>
      <c r="B690" s="4"/>
      <c r="C690" s="4"/>
      <c r="D690" s="4"/>
      <c r="E690" s="4"/>
      <c r="F690" s="4"/>
    </row>
    <row r="691" spans="1:6" ht="15.75" x14ac:dyDescent="0.3">
      <c r="A691" s="4"/>
      <c r="B691" s="4"/>
      <c r="C691" s="4"/>
      <c r="D691" s="4"/>
      <c r="E691" s="4"/>
      <c r="F691" s="4"/>
    </row>
    <row r="692" spans="1:6" ht="15.75" x14ac:dyDescent="0.3">
      <c r="A692" s="4"/>
      <c r="B692" s="4"/>
      <c r="C692" s="4"/>
      <c r="D692" s="4"/>
      <c r="E692" s="4"/>
      <c r="F692" s="4"/>
    </row>
    <row r="693" spans="1:6" ht="15.75" x14ac:dyDescent="0.3">
      <c r="A693" s="4"/>
      <c r="B693" s="4"/>
      <c r="C693" s="4"/>
      <c r="D693" s="4"/>
      <c r="E693" s="4"/>
      <c r="F693" s="4"/>
    </row>
    <row r="694" spans="1:6" ht="15.75" x14ac:dyDescent="0.3">
      <c r="A694" s="4"/>
      <c r="B694" s="4"/>
      <c r="C694" s="4"/>
      <c r="D694" s="4"/>
      <c r="E694" s="4"/>
      <c r="F694" s="4"/>
    </row>
    <row r="695" spans="1:6" ht="15.75" x14ac:dyDescent="0.3">
      <c r="A695" s="4"/>
      <c r="B695" s="4"/>
      <c r="C695" s="4"/>
      <c r="D695" s="4"/>
      <c r="E695" s="4"/>
      <c r="F695" s="4"/>
    </row>
    <row r="696" spans="1:6" ht="15.75" x14ac:dyDescent="0.3">
      <c r="A696" s="4"/>
      <c r="B696" s="4"/>
      <c r="C696" s="4"/>
      <c r="D696" s="4"/>
      <c r="E696" s="4"/>
      <c r="F696" s="4"/>
    </row>
    <row r="697" spans="1:6" ht="15.75" x14ac:dyDescent="0.3">
      <c r="A697" s="4"/>
      <c r="B697" s="4"/>
      <c r="C697" s="4"/>
      <c r="D697" s="4"/>
      <c r="E697" s="4"/>
      <c r="F697" s="4"/>
    </row>
    <row r="698" spans="1:6" ht="15.75" x14ac:dyDescent="0.3">
      <c r="A698" s="4"/>
      <c r="B698" s="4"/>
      <c r="C698" s="4"/>
      <c r="D698" s="4"/>
      <c r="E698" s="4"/>
      <c r="F698" s="4"/>
    </row>
    <row r="699" spans="1:6" ht="15.75" x14ac:dyDescent="0.3">
      <c r="A699" s="4"/>
      <c r="B699" s="4"/>
      <c r="C699" s="4"/>
      <c r="D699" s="4"/>
      <c r="E699" s="4"/>
      <c r="F699" s="4"/>
    </row>
    <row r="700" spans="1:6" ht="15.75" x14ac:dyDescent="0.3">
      <c r="A700" s="4"/>
      <c r="B700" s="4"/>
      <c r="C700" s="4"/>
      <c r="D700" s="4"/>
      <c r="E700" s="4"/>
      <c r="F700" s="4"/>
    </row>
    <row r="701" spans="1:6" ht="15.75" x14ac:dyDescent="0.3">
      <c r="A701" s="4"/>
      <c r="B701" s="4"/>
      <c r="C701" s="4"/>
      <c r="D701" s="4"/>
      <c r="E701" s="4"/>
      <c r="F701" s="4"/>
    </row>
    <row r="702" spans="1:6" ht="15.75" x14ac:dyDescent="0.3">
      <c r="A702" s="4"/>
      <c r="B702" s="4"/>
      <c r="C702" s="4"/>
      <c r="D702" s="4"/>
      <c r="E702" s="4"/>
      <c r="F702" s="4"/>
    </row>
    <row r="703" spans="1:6" ht="15.75" x14ac:dyDescent="0.3">
      <c r="A703" s="4"/>
      <c r="B703" s="4"/>
      <c r="C703" s="4"/>
      <c r="D703" s="4"/>
      <c r="E703" s="4"/>
      <c r="F703" s="4"/>
    </row>
    <row r="704" spans="1:6" ht="15.75" x14ac:dyDescent="0.3">
      <c r="A704" s="4"/>
      <c r="B704" s="4"/>
      <c r="C704" s="4"/>
      <c r="D704" s="4"/>
      <c r="E704" s="4"/>
      <c r="F704" s="4"/>
    </row>
    <row r="705" spans="1:6" ht="15.75" x14ac:dyDescent="0.3">
      <c r="A705" s="4"/>
      <c r="B705" s="4"/>
      <c r="C705" s="4"/>
      <c r="D705" s="4"/>
      <c r="E705" s="4"/>
      <c r="F705" s="4"/>
    </row>
    <row r="706" spans="1:6" ht="15.75" x14ac:dyDescent="0.3">
      <c r="A706" s="4"/>
      <c r="B706" s="4"/>
      <c r="C706" s="4"/>
      <c r="D706" s="4"/>
      <c r="E706" s="4"/>
      <c r="F706" s="4"/>
    </row>
    <row r="707" spans="1:6" ht="15.75" x14ac:dyDescent="0.3">
      <c r="A707" s="4"/>
      <c r="B707" s="4"/>
      <c r="C707" s="4"/>
      <c r="D707" s="4"/>
      <c r="E707" s="4"/>
      <c r="F707" s="4"/>
    </row>
    <row r="708" spans="1:6" ht="15.75" x14ac:dyDescent="0.3">
      <c r="A708" s="4"/>
      <c r="B708" s="4"/>
      <c r="C708" s="4"/>
      <c r="D708" s="4"/>
      <c r="E708" s="4"/>
      <c r="F708" s="4"/>
    </row>
    <row r="709" spans="1:6" ht="15.75" x14ac:dyDescent="0.3">
      <c r="A709" s="4"/>
      <c r="B709" s="4"/>
      <c r="C709" s="4"/>
      <c r="D709" s="4"/>
      <c r="E709" s="4"/>
      <c r="F709" s="4"/>
    </row>
    <row r="710" spans="1:6" ht="15.75" x14ac:dyDescent="0.3">
      <c r="A710" s="4"/>
      <c r="B710" s="4"/>
      <c r="C710" s="4"/>
      <c r="D710" s="4"/>
      <c r="E710" s="4"/>
      <c r="F710" s="4"/>
    </row>
    <row r="711" spans="1:6" ht="15.75" x14ac:dyDescent="0.3">
      <c r="A711" s="4"/>
      <c r="B711" s="4"/>
      <c r="C711" s="4"/>
      <c r="D711" s="4"/>
      <c r="E711" s="4"/>
      <c r="F711" s="4"/>
    </row>
    <row r="712" spans="1:6" ht="15.75" x14ac:dyDescent="0.3">
      <c r="A712" s="4"/>
      <c r="B712" s="4"/>
      <c r="C712" s="4"/>
      <c r="D712" s="4"/>
      <c r="E712" s="4"/>
      <c r="F712" s="4"/>
    </row>
    <row r="713" spans="1:6" ht="15.75" x14ac:dyDescent="0.3">
      <c r="A713" s="4"/>
      <c r="B713" s="4"/>
      <c r="C713" s="4"/>
      <c r="D713" s="4"/>
      <c r="E713" s="4"/>
      <c r="F713" s="4"/>
    </row>
    <row r="714" spans="1:6" ht="15.75" x14ac:dyDescent="0.3">
      <c r="A714" s="4"/>
      <c r="B714" s="4"/>
      <c r="C714" s="4"/>
      <c r="D714" s="4"/>
      <c r="E714" s="4"/>
      <c r="F714" s="4"/>
    </row>
    <row r="715" spans="1:6" ht="15.75" x14ac:dyDescent="0.3">
      <c r="A715" s="4"/>
      <c r="B715" s="4"/>
      <c r="C715" s="4"/>
      <c r="D715" s="4"/>
      <c r="E715" s="4"/>
      <c r="F715" s="4"/>
    </row>
    <row r="716" spans="1:6" ht="15.75" x14ac:dyDescent="0.3">
      <c r="A716" s="4"/>
      <c r="B716" s="4"/>
      <c r="C716" s="4"/>
      <c r="D716" s="4"/>
      <c r="E716" s="4"/>
      <c r="F716" s="4"/>
    </row>
    <row r="717" spans="1:6" ht="15.75" x14ac:dyDescent="0.3">
      <c r="A717" s="4"/>
      <c r="B717" s="4"/>
      <c r="C717" s="4"/>
      <c r="D717" s="4"/>
      <c r="E717" s="4"/>
      <c r="F717" s="4"/>
    </row>
    <row r="718" spans="1:6" ht="15.75" x14ac:dyDescent="0.3">
      <c r="A718" s="4"/>
      <c r="B718" s="4"/>
      <c r="C718" s="4"/>
      <c r="D718" s="4"/>
      <c r="E718" s="4"/>
      <c r="F718" s="4"/>
    </row>
    <row r="719" spans="1:6" ht="15.75" x14ac:dyDescent="0.3">
      <c r="A719" s="4"/>
      <c r="B719" s="4"/>
      <c r="C719" s="4"/>
      <c r="D719" s="4"/>
      <c r="E719" s="4"/>
      <c r="F719" s="4"/>
    </row>
    <row r="720" spans="1:6" ht="15.75" x14ac:dyDescent="0.3">
      <c r="A720" s="4"/>
      <c r="B720" s="4"/>
      <c r="C720" s="4"/>
      <c r="D720" s="4"/>
      <c r="E720" s="4"/>
      <c r="F720" s="4"/>
    </row>
    <row r="721" spans="1:6" ht="15.75" x14ac:dyDescent="0.3">
      <c r="A721" s="4"/>
      <c r="B721" s="4"/>
      <c r="C721" s="4"/>
      <c r="D721" s="4"/>
      <c r="E721" s="4"/>
      <c r="F721" s="4"/>
    </row>
    <row r="722" spans="1:6" ht="15.75" x14ac:dyDescent="0.3">
      <c r="A722" s="4"/>
      <c r="B722" s="4"/>
      <c r="C722" s="4"/>
      <c r="D722" s="4"/>
      <c r="E722" s="4"/>
      <c r="F722" s="4"/>
    </row>
    <row r="723" spans="1:6" ht="15.75" x14ac:dyDescent="0.3">
      <c r="A723" s="4"/>
      <c r="B723" s="4"/>
      <c r="C723" s="4"/>
      <c r="D723" s="4"/>
      <c r="E723" s="4"/>
      <c r="F723" s="4"/>
    </row>
    <row r="724" spans="1:6" ht="15.75" x14ac:dyDescent="0.3">
      <c r="A724" s="4"/>
      <c r="B724" s="4"/>
      <c r="C724" s="4"/>
      <c r="D724" s="4"/>
      <c r="E724" s="4"/>
      <c r="F724" s="4"/>
    </row>
    <row r="725" spans="1:6" ht="15.75" x14ac:dyDescent="0.3">
      <c r="A725" s="4"/>
      <c r="B725" s="4"/>
      <c r="C725" s="4"/>
      <c r="D725" s="4"/>
      <c r="E725" s="4"/>
      <c r="F725" s="4"/>
    </row>
    <row r="726" spans="1:6" ht="15.75" x14ac:dyDescent="0.3">
      <c r="A726" s="4"/>
      <c r="B726" s="4"/>
      <c r="C726" s="4"/>
      <c r="D726" s="4"/>
      <c r="E726" s="4"/>
      <c r="F726" s="4"/>
    </row>
    <row r="727" spans="1:6" ht="15.75" x14ac:dyDescent="0.3">
      <c r="A727" s="4"/>
      <c r="B727" s="4"/>
      <c r="C727" s="4"/>
      <c r="D727" s="4"/>
      <c r="E727" s="4"/>
      <c r="F727" s="4"/>
    </row>
    <row r="728" spans="1:6" ht="15.75" x14ac:dyDescent="0.3">
      <c r="A728" s="4"/>
      <c r="B728" s="4"/>
      <c r="C728" s="4"/>
      <c r="D728" s="4"/>
      <c r="E728" s="4"/>
      <c r="F728" s="4"/>
    </row>
    <row r="729" spans="1:6" ht="15.75" x14ac:dyDescent="0.3">
      <c r="A729" s="4"/>
      <c r="B729" s="4"/>
      <c r="C729" s="4"/>
      <c r="D729" s="4"/>
      <c r="E729" s="4"/>
      <c r="F729" s="4"/>
    </row>
    <row r="730" spans="1:6" ht="15.75" x14ac:dyDescent="0.3">
      <c r="A730" s="4"/>
      <c r="B730" s="4"/>
      <c r="C730" s="4"/>
      <c r="D730" s="4"/>
      <c r="E730" s="4"/>
      <c r="F730" s="4"/>
    </row>
    <row r="731" spans="1:6" ht="15.75" x14ac:dyDescent="0.3">
      <c r="A731" s="4"/>
      <c r="B731" s="4"/>
      <c r="C731" s="4"/>
      <c r="D731" s="4"/>
      <c r="E731" s="4"/>
      <c r="F731" s="4"/>
    </row>
    <row r="732" spans="1:6" ht="15.75" x14ac:dyDescent="0.3">
      <c r="A732" s="4"/>
      <c r="B732" s="4"/>
      <c r="C732" s="4"/>
      <c r="D732" s="4"/>
      <c r="E732" s="4"/>
      <c r="F732" s="4"/>
    </row>
    <row r="733" spans="1:6" ht="15.75" x14ac:dyDescent="0.3">
      <c r="A733" s="4"/>
      <c r="B733" s="4"/>
      <c r="C733" s="4"/>
      <c r="D733" s="4"/>
      <c r="E733" s="4"/>
      <c r="F733" s="4"/>
    </row>
    <row r="734" spans="1:6" ht="15.75" x14ac:dyDescent="0.3">
      <c r="A734" s="4"/>
      <c r="B734" s="4"/>
      <c r="C734" s="4"/>
      <c r="D734" s="4"/>
      <c r="E734" s="4"/>
      <c r="F734" s="4"/>
    </row>
    <row r="735" spans="1:6" ht="15.75" x14ac:dyDescent="0.3">
      <c r="A735" s="4"/>
      <c r="B735" s="4"/>
      <c r="C735" s="4"/>
      <c r="D735" s="4"/>
      <c r="E735" s="4"/>
      <c r="F735" s="4"/>
    </row>
    <row r="736" spans="1:6" ht="15.75" x14ac:dyDescent="0.3">
      <c r="A736" s="4"/>
      <c r="B736" s="4"/>
      <c r="C736" s="4"/>
      <c r="D736" s="4"/>
      <c r="E736" s="4"/>
      <c r="F736" s="4"/>
    </row>
    <row r="737" spans="1:6" ht="15.75" x14ac:dyDescent="0.3">
      <c r="A737" s="4"/>
      <c r="B737" s="4"/>
      <c r="C737" s="4"/>
      <c r="D737" s="4"/>
      <c r="E737" s="4"/>
      <c r="F737" s="4"/>
    </row>
    <row r="738" spans="1:6" ht="15.75" x14ac:dyDescent="0.3">
      <c r="A738" s="4"/>
      <c r="B738" s="4"/>
      <c r="C738" s="4"/>
      <c r="D738" s="4"/>
      <c r="E738" s="4"/>
      <c r="F738" s="4"/>
    </row>
    <row r="739" spans="1:6" ht="15.75" x14ac:dyDescent="0.3">
      <c r="A739" s="4"/>
      <c r="B739" s="4"/>
      <c r="C739" s="4"/>
      <c r="D739" s="4"/>
      <c r="E739" s="4"/>
      <c r="F739" s="4"/>
    </row>
    <row r="740" spans="1:6" ht="15.75" x14ac:dyDescent="0.3">
      <c r="A740" s="4"/>
      <c r="B740" s="4"/>
      <c r="C740" s="4"/>
      <c r="D740" s="4"/>
      <c r="E740" s="4"/>
      <c r="F740" s="4"/>
    </row>
    <row r="741" spans="1:6" ht="15.75" x14ac:dyDescent="0.3">
      <c r="A741" s="4"/>
      <c r="B741" s="4"/>
      <c r="C741" s="4"/>
      <c r="D741" s="4"/>
      <c r="E741" s="4"/>
      <c r="F741" s="4"/>
    </row>
    <row r="742" spans="1:6" ht="15.75" x14ac:dyDescent="0.3">
      <c r="A742" s="4"/>
      <c r="B742" s="4"/>
      <c r="C742" s="4"/>
      <c r="D742" s="4"/>
      <c r="E742" s="4"/>
      <c r="F742" s="4"/>
    </row>
    <row r="743" spans="1:6" ht="15.75" x14ac:dyDescent="0.3">
      <c r="A743" s="4"/>
      <c r="B743" s="4"/>
      <c r="C743" s="4"/>
      <c r="D743" s="4"/>
      <c r="E743" s="4"/>
      <c r="F743" s="4"/>
    </row>
    <row r="744" spans="1:6" ht="15.75" x14ac:dyDescent="0.3">
      <c r="A744" s="4"/>
      <c r="B744" s="4"/>
      <c r="C744" s="4"/>
      <c r="D744" s="4"/>
      <c r="E744" s="4"/>
      <c r="F744" s="4"/>
    </row>
    <row r="745" spans="1:6" ht="15.75" x14ac:dyDescent="0.3">
      <c r="A745" s="4"/>
      <c r="B745" s="4"/>
      <c r="C745" s="4"/>
      <c r="D745" s="4"/>
      <c r="E745" s="4"/>
      <c r="F745" s="4"/>
    </row>
    <row r="746" spans="1:6" ht="15.75" x14ac:dyDescent="0.3">
      <c r="A746" s="4"/>
      <c r="B746" s="4"/>
      <c r="C746" s="4"/>
      <c r="D746" s="4"/>
      <c r="E746" s="4"/>
      <c r="F746" s="4"/>
    </row>
    <row r="747" spans="1:6" ht="15.75" x14ac:dyDescent="0.3">
      <c r="A747" s="4"/>
      <c r="B747" s="4"/>
      <c r="C747" s="4"/>
      <c r="D747" s="4"/>
      <c r="E747" s="4"/>
      <c r="F747" s="4"/>
    </row>
    <row r="748" spans="1:6" ht="15.75" x14ac:dyDescent="0.3">
      <c r="A748" s="4"/>
      <c r="B748" s="4"/>
      <c r="C748" s="4"/>
      <c r="D748" s="4"/>
      <c r="E748" s="4"/>
      <c r="F748" s="4"/>
    </row>
    <row r="749" spans="1:6" ht="15.75" x14ac:dyDescent="0.3">
      <c r="A749" s="4"/>
      <c r="B749" s="4"/>
      <c r="C749" s="4"/>
      <c r="D749" s="4"/>
      <c r="E749" s="4"/>
      <c r="F749" s="4"/>
    </row>
    <row r="750" spans="1:6" ht="15.75" x14ac:dyDescent="0.3">
      <c r="A750" s="4"/>
      <c r="B750" s="4"/>
      <c r="C750" s="4"/>
      <c r="D750" s="4"/>
      <c r="E750" s="4"/>
      <c r="F750" s="4"/>
    </row>
    <row r="751" spans="1:6" ht="15.75" x14ac:dyDescent="0.3">
      <c r="A751" s="4"/>
      <c r="B751" s="4"/>
      <c r="C751" s="4"/>
      <c r="D751" s="4"/>
      <c r="E751" s="4"/>
      <c r="F751" s="4"/>
    </row>
    <row r="752" spans="1:6" ht="15.75" x14ac:dyDescent="0.3">
      <c r="A752" s="4"/>
      <c r="B752" s="4"/>
      <c r="C752" s="4"/>
      <c r="D752" s="4"/>
      <c r="E752" s="4"/>
      <c r="F752" s="4"/>
    </row>
    <row r="753" spans="1:6" ht="15.75" x14ac:dyDescent="0.3">
      <c r="A753" s="4"/>
      <c r="B753" s="4"/>
      <c r="C753" s="4"/>
      <c r="D753" s="4"/>
      <c r="E753" s="4"/>
      <c r="F753" s="4"/>
    </row>
    <row r="754" spans="1:6" ht="15.75" x14ac:dyDescent="0.3">
      <c r="A754" s="4"/>
      <c r="B754" s="4"/>
      <c r="C754" s="4"/>
      <c r="D754" s="4"/>
      <c r="E754" s="4"/>
      <c r="F754" s="4"/>
    </row>
    <row r="755" spans="1:6" ht="15.75" x14ac:dyDescent="0.3">
      <c r="A755" s="4"/>
      <c r="B755" s="4"/>
      <c r="C755" s="4"/>
      <c r="D755" s="4"/>
      <c r="E755" s="4"/>
      <c r="F755" s="4"/>
    </row>
    <row r="756" spans="1:6" ht="15.75" x14ac:dyDescent="0.3">
      <c r="A756" s="4"/>
      <c r="B756" s="4"/>
      <c r="C756" s="4"/>
      <c r="D756" s="4"/>
      <c r="E756" s="4"/>
      <c r="F756" s="4"/>
    </row>
    <row r="757" spans="1:6" ht="15.75" x14ac:dyDescent="0.3">
      <c r="A757" s="4"/>
      <c r="B757" s="4"/>
      <c r="C757" s="4"/>
      <c r="D757" s="4"/>
      <c r="E757" s="4"/>
      <c r="F757" s="4"/>
    </row>
    <row r="758" spans="1:6" ht="15.75" x14ac:dyDescent="0.3">
      <c r="A758" s="4"/>
      <c r="B758" s="4"/>
      <c r="C758" s="4"/>
      <c r="D758" s="4"/>
      <c r="E758" s="4"/>
      <c r="F758" s="4"/>
    </row>
    <row r="759" spans="1:6" ht="15.75" x14ac:dyDescent="0.3">
      <c r="A759" s="4"/>
      <c r="B759" s="4"/>
      <c r="C759" s="4"/>
      <c r="D759" s="4"/>
      <c r="E759" s="4"/>
      <c r="F759" s="4"/>
    </row>
    <row r="760" spans="1:6" ht="15.75" x14ac:dyDescent="0.3">
      <c r="A760" s="4"/>
      <c r="B760" s="4"/>
      <c r="C760" s="4"/>
      <c r="D760" s="4"/>
      <c r="E760" s="4"/>
      <c r="F760" s="4"/>
    </row>
    <row r="761" spans="1:6" ht="15.75" x14ac:dyDescent="0.3">
      <c r="A761" s="4"/>
      <c r="B761" s="4"/>
      <c r="C761" s="4"/>
      <c r="D761" s="4"/>
      <c r="E761" s="4"/>
      <c r="F761" s="4"/>
    </row>
    <row r="762" spans="1:6" ht="15.75" x14ac:dyDescent="0.3">
      <c r="A762" s="4"/>
      <c r="B762" s="4"/>
      <c r="C762" s="4"/>
      <c r="D762" s="4"/>
      <c r="E762" s="4"/>
      <c r="F762" s="4"/>
    </row>
    <row r="763" spans="1:6" ht="15.75" x14ac:dyDescent="0.3">
      <c r="A763" s="4"/>
      <c r="B763" s="4"/>
      <c r="C763" s="4"/>
      <c r="D763" s="4"/>
      <c r="E763" s="4"/>
      <c r="F763" s="4"/>
    </row>
    <row r="764" spans="1:6" ht="15.75" x14ac:dyDescent="0.3">
      <c r="A764" s="4"/>
      <c r="B764" s="4"/>
      <c r="C764" s="4"/>
      <c r="D764" s="4"/>
      <c r="E764" s="4"/>
      <c r="F764" s="4"/>
    </row>
    <row r="765" spans="1:6" ht="15.75" x14ac:dyDescent="0.3">
      <c r="A765" s="4"/>
      <c r="B765" s="4"/>
      <c r="C765" s="4"/>
      <c r="D765" s="4"/>
      <c r="E765" s="4"/>
      <c r="F765" s="4"/>
    </row>
    <row r="766" spans="1:6" ht="15.75" x14ac:dyDescent="0.3">
      <c r="A766" s="4"/>
      <c r="B766" s="4"/>
      <c r="C766" s="4"/>
      <c r="D766" s="4"/>
      <c r="E766" s="4"/>
      <c r="F766" s="4"/>
    </row>
    <row r="767" spans="1:6" ht="15.75" x14ac:dyDescent="0.3">
      <c r="A767" s="4"/>
      <c r="B767" s="4"/>
      <c r="C767" s="4"/>
      <c r="D767" s="4"/>
      <c r="E767" s="4"/>
      <c r="F767" s="4"/>
    </row>
    <row r="768" spans="1:6" ht="15.75" x14ac:dyDescent="0.3">
      <c r="A768" s="4"/>
      <c r="B768" s="4"/>
      <c r="C768" s="4"/>
      <c r="D768" s="4"/>
      <c r="E768" s="4"/>
      <c r="F768" s="4"/>
    </row>
    <row r="769" spans="1:6" ht="15.75" x14ac:dyDescent="0.3">
      <c r="A769" s="4"/>
      <c r="B769" s="4"/>
      <c r="C769" s="4"/>
      <c r="D769" s="4"/>
      <c r="E769" s="4"/>
      <c r="F769" s="4"/>
    </row>
    <row r="770" spans="1:6" ht="15.75" x14ac:dyDescent="0.3">
      <c r="A770" s="4"/>
      <c r="B770" s="4"/>
      <c r="C770" s="4"/>
      <c r="D770" s="4"/>
      <c r="E770" s="4"/>
      <c r="F770" s="4"/>
    </row>
    <row r="771" spans="1:6" ht="15.75" x14ac:dyDescent="0.3">
      <c r="A771" s="4"/>
      <c r="B771" s="4"/>
      <c r="C771" s="4"/>
      <c r="D771" s="4"/>
      <c r="E771" s="4"/>
      <c r="F771" s="4"/>
    </row>
    <row r="772" spans="1:6" ht="15.75" x14ac:dyDescent="0.3">
      <c r="A772" s="4"/>
      <c r="B772" s="4"/>
      <c r="C772" s="4"/>
      <c r="D772" s="4"/>
      <c r="E772" s="4"/>
      <c r="F772" s="4"/>
    </row>
    <row r="773" spans="1:6" ht="15.75" x14ac:dyDescent="0.3">
      <c r="A773" s="4"/>
      <c r="B773" s="4"/>
      <c r="C773" s="4"/>
      <c r="D773" s="4"/>
      <c r="E773" s="4"/>
      <c r="F773" s="4"/>
    </row>
    <row r="774" spans="1:6" ht="15.75" x14ac:dyDescent="0.3">
      <c r="A774" s="4"/>
      <c r="B774" s="4"/>
      <c r="C774" s="4"/>
      <c r="D774" s="4"/>
      <c r="E774" s="4"/>
      <c r="F774" s="4"/>
    </row>
    <row r="775" spans="1:6" ht="15.75" x14ac:dyDescent="0.3">
      <c r="A775" s="4"/>
      <c r="B775" s="4"/>
      <c r="C775" s="4"/>
      <c r="D775" s="4"/>
      <c r="E775" s="4"/>
      <c r="F775" s="4"/>
    </row>
    <row r="776" spans="1:6" ht="15.75" x14ac:dyDescent="0.3">
      <c r="A776" s="4"/>
      <c r="B776" s="4"/>
      <c r="C776" s="4"/>
      <c r="D776" s="4"/>
      <c r="E776" s="4"/>
      <c r="F776" s="4"/>
    </row>
    <row r="777" spans="1:6" ht="15.75" x14ac:dyDescent="0.3">
      <c r="A777" s="4"/>
      <c r="B777" s="4"/>
      <c r="C777" s="4"/>
      <c r="D777" s="4"/>
      <c r="E777" s="4"/>
      <c r="F777" s="4"/>
    </row>
    <row r="778" spans="1:6" ht="15.75" x14ac:dyDescent="0.3">
      <c r="A778" s="4"/>
      <c r="B778" s="4"/>
      <c r="C778" s="4"/>
      <c r="D778" s="4"/>
      <c r="E778" s="4"/>
      <c r="F778" s="4"/>
    </row>
    <row r="779" spans="1:6" ht="15.75" x14ac:dyDescent="0.3">
      <c r="A779" s="4"/>
      <c r="B779" s="4"/>
      <c r="C779" s="4"/>
      <c r="D779" s="4"/>
      <c r="E779" s="4"/>
      <c r="F779" s="4"/>
    </row>
    <row r="780" spans="1:6" ht="15.75" x14ac:dyDescent="0.3">
      <c r="A780" s="4"/>
      <c r="B780" s="4"/>
      <c r="C780" s="4"/>
      <c r="D780" s="4"/>
      <c r="E780" s="4"/>
      <c r="F780" s="4"/>
    </row>
    <row r="781" spans="1:6" ht="15.75" x14ac:dyDescent="0.3">
      <c r="A781" s="4"/>
      <c r="B781" s="4"/>
      <c r="C781" s="4"/>
      <c r="D781" s="4"/>
      <c r="E781" s="4"/>
      <c r="F781" s="4"/>
    </row>
    <row r="782" spans="1:6" ht="15.75" x14ac:dyDescent="0.3">
      <c r="A782" s="4"/>
      <c r="B782" s="4"/>
      <c r="C782" s="4"/>
      <c r="D782" s="4"/>
      <c r="E782" s="4"/>
      <c r="F782" s="4"/>
    </row>
    <row r="783" spans="1:6" ht="15.75" x14ac:dyDescent="0.3">
      <c r="A783" s="4"/>
      <c r="B783" s="4"/>
      <c r="C783" s="4"/>
      <c r="D783" s="4"/>
      <c r="E783" s="4"/>
      <c r="F783" s="4"/>
    </row>
    <row r="784" spans="1:6" ht="15.75" x14ac:dyDescent="0.3">
      <c r="A784" s="4"/>
      <c r="B784" s="4"/>
      <c r="C784" s="4"/>
      <c r="D784" s="4"/>
      <c r="E784" s="4"/>
      <c r="F784" s="4"/>
    </row>
    <row r="785" spans="1:6" ht="15.75" x14ac:dyDescent="0.3">
      <c r="A785" s="4"/>
      <c r="B785" s="4"/>
      <c r="C785" s="4"/>
      <c r="D785" s="4"/>
      <c r="E785" s="4"/>
      <c r="F785" s="4"/>
    </row>
    <row r="786" spans="1:6" ht="15.75" x14ac:dyDescent="0.3">
      <c r="A786" s="4"/>
      <c r="B786" s="4"/>
      <c r="C786" s="4"/>
      <c r="D786" s="4"/>
      <c r="E786" s="4"/>
      <c r="F786" s="4"/>
    </row>
    <row r="787" spans="1:6" ht="15.75" x14ac:dyDescent="0.3">
      <c r="A787" s="4"/>
      <c r="B787" s="4"/>
      <c r="C787" s="4"/>
      <c r="D787" s="4"/>
      <c r="E787" s="4"/>
      <c r="F787" s="4"/>
    </row>
    <row r="788" spans="1:6" ht="15.75" x14ac:dyDescent="0.3">
      <c r="A788" s="4"/>
      <c r="B788" s="4"/>
      <c r="C788" s="4"/>
      <c r="D788" s="4"/>
      <c r="E788" s="4"/>
      <c r="F788" s="4"/>
    </row>
    <row r="789" spans="1:6" ht="15.75" x14ac:dyDescent="0.3">
      <c r="A789" s="4"/>
      <c r="B789" s="4"/>
      <c r="C789" s="4"/>
      <c r="D789" s="4"/>
      <c r="E789" s="4"/>
      <c r="F789" s="4"/>
    </row>
    <row r="790" spans="1:6" ht="15.75" x14ac:dyDescent="0.3">
      <c r="A790" s="4"/>
      <c r="B790" s="4"/>
      <c r="C790" s="4"/>
      <c r="D790" s="4"/>
      <c r="E790" s="4"/>
      <c r="F790" s="4"/>
    </row>
    <row r="791" spans="1:6" ht="15.75" x14ac:dyDescent="0.3">
      <c r="A791" s="4"/>
      <c r="B791" s="4"/>
      <c r="C791" s="4"/>
      <c r="D791" s="4"/>
      <c r="E791" s="4"/>
      <c r="F791" s="4"/>
    </row>
    <row r="792" spans="1:6" ht="15.75" x14ac:dyDescent="0.3">
      <c r="A792" s="4"/>
      <c r="B792" s="4"/>
      <c r="C792" s="4"/>
      <c r="D792" s="4"/>
      <c r="E792" s="4"/>
      <c r="F792" s="4"/>
    </row>
    <row r="793" spans="1:6" ht="15.75" x14ac:dyDescent="0.3">
      <c r="A793" s="4"/>
      <c r="B793" s="4"/>
      <c r="C793" s="4"/>
      <c r="D793" s="4"/>
      <c r="E793" s="4"/>
      <c r="F793" s="4"/>
    </row>
    <row r="794" spans="1:6" ht="15.75" x14ac:dyDescent="0.3">
      <c r="A794" s="4"/>
      <c r="B794" s="4"/>
      <c r="C794" s="4"/>
      <c r="D794" s="4"/>
      <c r="E794" s="4"/>
      <c r="F794" s="4"/>
    </row>
    <row r="795" spans="1:6" ht="15.75" x14ac:dyDescent="0.3">
      <c r="A795" s="4"/>
      <c r="B795" s="4"/>
      <c r="C795" s="4"/>
      <c r="D795" s="4"/>
      <c r="E795" s="4"/>
      <c r="F795" s="4"/>
    </row>
    <row r="796" spans="1:6" ht="15.75" x14ac:dyDescent="0.3">
      <c r="A796" s="4"/>
      <c r="B796" s="4"/>
      <c r="C796" s="4"/>
      <c r="D796" s="4"/>
      <c r="E796" s="4"/>
      <c r="F796" s="4"/>
    </row>
    <row r="797" spans="1:6" ht="15.75" x14ac:dyDescent="0.3">
      <c r="A797" s="4"/>
      <c r="B797" s="4"/>
      <c r="C797" s="4"/>
      <c r="D797" s="4"/>
      <c r="E797" s="4"/>
      <c r="F797" s="4"/>
    </row>
    <row r="798" spans="1:6" ht="15.75" x14ac:dyDescent="0.3">
      <c r="A798" s="4"/>
      <c r="B798" s="4"/>
      <c r="C798" s="4"/>
      <c r="D798" s="4"/>
      <c r="E798" s="4"/>
      <c r="F798" s="4"/>
    </row>
    <row r="799" spans="1:6" ht="15.75" x14ac:dyDescent="0.3">
      <c r="A799" s="4"/>
      <c r="B799" s="4"/>
      <c r="C799" s="4"/>
      <c r="D799" s="4"/>
      <c r="E799" s="4"/>
      <c r="F799" s="4"/>
    </row>
    <row r="800" spans="1:6" ht="15.75" x14ac:dyDescent="0.3">
      <c r="A800" s="4"/>
      <c r="B800" s="4"/>
      <c r="C800" s="4"/>
      <c r="D800" s="4"/>
      <c r="E800" s="4"/>
      <c r="F800" s="4"/>
    </row>
    <row r="801" spans="1:6" ht="15.75" x14ac:dyDescent="0.3">
      <c r="A801" s="4"/>
      <c r="B801" s="4"/>
      <c r="C801" s="4"/>
      <c r="D801" s="4"/>
      <c r="E801" s="4"/>
      <c r="F801" s="4"/>
    </row>
    <row r="802" spans="1:6" ht="15.75" x14ac:dyDescent="0.3">
      <c r="A802" s="4"/>
      <c r="B802" s="4"/>
      <c r="C802" s="4"/>
      <c r="D802" s="4"/>
      <c r="E802" s="4"/>
      <c r="F802" s="4"/>
    </row>
    <row r="803" spans="1:6" ht="15.75" x14ac:dyDescent="0.3">
      <c r="A803" s="4"/>
      <c r="B803" s="4"/>
      <c r="C803" s="4"/>
      <c r="D803" s="4"/>
      <c r="E803" s="4"/>
      <c r="F803" s="4"/>
    </row>
    <row r="804" spans="1:6" ht="15.75" x14ac:dyDescent="0.3">
      <c r="A804" s="4"/>
      <c r="B804" s="4"/>
      <c r="C804" s="4"/>
      <c r="D804" s="4"/>
      <c r="E804" s="4"/>
      <c r="F804" s="4"/>
    </row>
    <row r="805" spans="1:6" ht="15.75" x14ac:dyDescent="0.3">
      <c r="A805" s="4"/>
      <c r="B805" s="4"/>
      <c r="C805" s="4"/>
      <c r="D805" s="4"/>
      <c r="E805" s="4"/>
      <c r="F805" s="4"/>
    </row>
    <row r="806" spans="1:6" ht="15.75" x14ac:dyDescent="0.3">
      <c r="A806" s="4"/>
      <c r="B806" s="4"/>
      <c r="C806" s="4"/>
      <c r="D806" s="4"/>
      <c r="E806" s="4"/>
      <c r="F806" s="4"/>
    </row>
    <row r="807" spans="1:6" ht="15.75" x14ac:dyDescent="0.3">
      <c r="A807" s="4"/>
      <c r="B807" s="4"/>
      <c r="C807" s="4"/>
      <c r="D807" s="4"/>
      <c r="E807" s="4"/>
      <c r="F807" s="4"/>
    </row>
    <row r="808" spans="1:6" ht="15.75" x14ac:dyDescent="0.3">
      <c r="A808" s="4"/>
      <c r="B808" s="4"/>
      <c r="C808" s="4"/>
      <c r="D808" s="4"/>
      <c r="E808" s="4"/>
      <c r="F808" s="4"/>
    </row>
    <row r="809" spans="1:6" ht="15.75" x14ac:dyDescent="0.3">
      <c r="A809" s="4"/>
      <c r="B809" s="4"/>
      <c r="C809" s="4"/>
      <c r="D809" s="4"/>
      <c r="E809" s="4"/>
      <c r="F809" s="4"/>
    </row>
    <row r="810" spans="1:6" ht="15.75" x14ac:dyDescent="0.3">
      <c r="A810" s="4"/>
      <c r="B810" s="4"/>
      <c r="C810" s="4"/>
      <c r="D810" s="4"/>
      <c r="E810" s="4"/>
      <c r="F810" s="4"/>
    </row>
    <row r="811" spans="1:6" ht="15.75" x14ac:dyDescent="0.3">
      <c r="A811" s="4"/>
      <c r="B811" s="4"/>
      <c r="C811" s="4"/>
      <c r="D811" s="4"/>
      <c r="E811" s="4"/>
      <c r="F811" s="4"/>
    </row>
    <row r="812" spans="1:6" ht="15.75" x14ac:dyDescent="0.3">
      <c r="A812" s="4"/>
      <c r="B812" s="4"/>
      <c r="C812" s="4"/>
      <c r="D812" s="4"/>
      <c r="E812" s="4"/>
      <c r="F812" s="4"/>
    </row>
    <row r="813" spans="1:6" ht="15.75" x14ac:dyDescent="0.3">
      <c r="A813" s="4"/>
      <c r="B813" s="4"/>
      <c r="C813" s="4"/>
      <c r="D813" s="4"/>
      <c r="E813" s="4"/>
      <c r="F813" s="4"/>
    </row>
    <row r="814" spans="1:6" ht="15.75" x14ac:dyDescent="0.3">
      <c r="A814" s="4"/>
      <c r="B814" s="4"/>
      <c r="C814" s="4"/>
      <c r="D814" s="4"/>
      <c r="E814" s="4"/>
      <c r="F814" s="4"/>
    </row>
    <row r="815" spans="1:6" ht="15.75" x14ac:dyDescent="0.3">
      <c r="A815" s="4"/>
      <c r="B815" s="4"/>
      <c r="C815" s="4"/>
      <c r="D815" s="4"/>
      <c r="E815" s="4"/>
      <c r="F815" s="4"/>
    </row>
    <row r="816" spans="1:6" ht="15.75" x14ac:dyDescent="0.3">
      <c r="A816" s="4"/>
      <c r="B816" s="4"/>
      <c r="C816" s="4"/>
      <c r="D816" s="4"/>
      <c r="E816" s="4"/>
      <c r="F816" s="4"/>
    </row>
    <row r="817" spans="1:6" ht="15.75" x14ac:dyDescent="0.3">
      <c r="A817" s="4"/>
      <c r="B817" s="4"/>
      <c r="C817" s="4"/>
      <c r="D817" s="4"/>
      <c r="E817" s="4"/>
      <c r="F817" s="4"/>
    </row>
    <row r="818" spans="1:6" ht="15.75" x14ac:dyDescent="0.3">
      <c r="A818" s="4"/>
      <c r="B818" s="4"/>
      <c r="C818" s="4"/>
      <c r="D818" s="4"/>
      <c r="E818" s="4"/>
      <c r="F818" s="4"/>
    </row>
    <row r="819" spans="1:6" ht="15.75" x14ac:dyDescent="0.3">
      <c r="A819" s="4"/>
      <c r="B819" s="4"/>
      <c r="C819" s="4"/>
      <c r="D819" s="4"/>
      <c r="E819" s="4"/>
      <c r="F819" s="4"/>
    </row>
    <row r="820" spans="1:6" ht="15.75" x14ac:dyDescent="0.3">
      <c r="A820" s="4"/>
      <c r="B820" s="4"/>
      <c r="C820" s="4"/>
      <c r="D820" s="4"/>
      <c r="E820" s="4"/>
      <c r="F820" s="4"/>
    </row>
    <row r="821" spans="1:6" ht="15.75" x14ac:dyDescent="0.3">
      <c r="A821" s="4"/>
      <c r="B821" s="4"/>
      <c r="C821" s="4"/>
      <c r="D821" s="4"/>
      <c r="E821" s="4"/>
      <c r="F821" s="4"/>
    </row>
    <row r="822" spans="1:6" ht="15.75" x14ac:dyDescent="0.3">
      <c r="A822" s="4"/>
      <c r="B822" s="4"/>
      <c r="C822" s="4"/>
      <c r="D822" s="4"/>
      <c r="E822" s="4"/>
      <c r="F822" s="4"/>
    </row>
    <row r="823" spans="1:6" ht="15.75" x14ac:dyDescent="0.3">
      <c r="A823" s="4"/>
      <c r="B823" s="4"/>
      <c r="C823" s="4"/>
      <c r="D823" s="4"/>
      <c r="E823" s="4"/>
      <c r="F823" s="4"/>
    </row>
    <row r="824" spans="1:6" ht="15.75" x14ac:dyDescent="0.3">
      <c r="A824" s="4"/>
      <c r="B824" s="4"/>
      <c r="C824" s="4"/>
      <c r="D824" s="4"/>
      <c r="E824" s="4"/>
      <c r="F824" s="4"/>
    </row>
    <row r="825" spans="1:6" ht="15.75" x14ac:dyDescent="0.3">
      <c r="A825" s="4"/>
      <c r="B825" s="4"/>
      <c r="C825" s="4"/>
      <c r="D825" s="4"/>
      <c r="E825" s="4"/>
      <c r="F825" s="4"/>
    </row>
    <row r="826" spans="1:6" ht="15.75" x14ac:dyDescent="0.3">
      <c r="A826" s="4"/>
      <c r="B826" s="4"/>
      <c r="C826" s="4"/>
      <c r="D826" s="4"/>
      <c r="E826" s="4"/>
      <c r="F826" s="4"/>
    </row>
    <row r="827" spans="1:6" ht="15.75" x14ac:dyDescent="0.3">
      <c r="A827" s="4"/>
      <c r="B827" s="4"/>
      <c r="C827" s="4"/>
      <c r="D827" s="4"/>
      <c r="E827" s="4"/>
      <c r="F827" s="4"/>
    </row>
    <row r="828" spans="1:6" ht="15.75" x14ac:dyDescent="0.3">
      <c r="A828" s="4"/>
      <c r="B828" s="4"/>
      <c r="C828" s="4"/>
      <c r="D828" s="4"/>
      <c r="E828" s="4"/>
      <c r="F828" s="4"/>
    </row>
    <row r="829" spans="1:6" ht="15.75" x14ac:dyDescent="0.3">
      <c r="A829" s="4"/>
      <c r="B829" s="4"/>
      <c r="C829" s="4"/>
      <c r="D829" s="4"/>
      <c r="E829" s="4"/>
      <c r="F829" s="4"/>
    </row>
    <row r="830" spans="1:6" ht="15.75" x14ac:dyDescent="0.3">
      <c r="A830" s="4"/>
      <c r="B830" s="4"/>
      <c r="C830" s="4"/>
      <c r="D830" s="4"/>
      <c r="E830" s="4"/>
      <c r="F830" s="4"/>
    </row>
    <row r="831" spans="1:6" ht="15.75" x14ac:dyDescent="0.3">
      <c r="A831" s="4"/>
      <c r="B831" s="4"/>
      <c r="C831" s="4"/>
      <c r="D831" s="4"/>
      <c r="E831" s="4"/>
      <c r="F831" s="4"/>
    </row>
    <row r="832" spans="1:6" ht="15.75" x14ac:dyDescent="0.3">
      <c r="A832" s="4"/>
      <c r="B832" s="4"/>
      <c r="C832" s="4"/>
      <c r="D832" s="4"/>
      <c r="E832" s="4"/>
      <c r="F832" s="4"/>
    </row>
    <row r="833" spans="1:6" ht="15.75" x14ac:dyDescent="0.3">
      <c r="A833" s="4"/>
      <c r="B833" s="4"/>
      <c r="C833" s="4"/>
      <c r="D833" s="4"/>
      <c r="E833" s="4"/>
      <c r="F833" s="4"/>
    </row>
    <row r="834" spans="1:6" ht="15.75" x14ac:dyDescent="0.3">
      <c r="A834" s="4"/>
      <c r="B834" s="4"/>
      <c r="C834" s="4"/>
      <c r="D834" s="4"/>
      <c r="E834" s="4"/>
      <c r="F834" s="4"/>
    </row>
    <row r="835" spans="1:6" ht="15.75" x14ac:dyDescent="0.3">
      <c r="A835" s="4"/>
      <c r="B835" s="4"/>
      <c r="C835" s="4"/>
      <c r="D835" s="4"/>
      <c r="E835" s="4"/>
      <c r="F835" s="4"/>
    </row>
    <row r="836" spans="1:6" ht="15.75" x14ac:dyDescent="0.3">
      <c r="A836" s="4"/>
      <c r="B836" s="4"/>
      <c r="C836" s="4"/>
      <c r="D836" s="4"/>
      <c r="E836" s="4"/>
      <c r="F836" s="4"/>
    </row>
    <row r="837" spans="1:6" ht="15.75" x14ac:dyDescent="0.3">
      <c r="A837" s="4"/>
      <c r="B837" s="4"/>
      <c r="C837" s="4"/>
      <c r="D837" s="4"/>
      <c r="E837" s="4"/>
      <c r="F837" s="4"/>
    </row>
    <row r="838" spans="1:6" ht="15.75" x14ac:dyDescent="0.3">
      <c r="A838" s="4"/>
      <c r="B838" s="4"/>
      <c r="C838" s="4"/>
      <c r="D838" s="4"/>
      <c r="E838" s="4"/>
      <c r="F838" s="4"/>
    </row>
    <row r="839" spans="1:6" ht="15.75" x14ac:dyDescent="0.3">
      <c r="A839" s="4"/>
      <c r="B839" s="4"/>
      <c r="C839" s="4"/>
      <c r="D839" s="4"/>
      <c r="E839" s="4"/>
      <c r="F839" s="4"/>
    </row>
    <row r="840" spans="1:6" ht="15.75" x14ac:dyDescent="0.3">
      <c r="A840" s="4"/>
      <c r="B840" s="4"/>
      <c r="C840" s="4"/>
      <c r="D840" s="4"/>
      <c r="E840" s="4"/>
      <c r="F840" s="4"/>
    </row>
    <row r="841" spans="1:6" ht="15.75" x14ac:dyDescent="0.3">
      <c r="A841" s="4"/>
      <c r="B841" s="4"/>
      <c r="C841" s="4"/>
      <c r="D841" s="4"/>
      <c r="E841" s="4"/>
      <c r="F841" s="4"/>
    </row>
    <row r="842" spans="1:6" ht="15.75" x14ac:dyDescent="0.3">
      <c r="A842" s="4"/>
      <c r="B842" s="4"/>
      <c r="C842" s="4"/>
      <c r="D842" s="4"/>
      <c r="E842" s="4"/>
      <c r="F842" s="4"/>
    </row>
    <row r="843" spans="1:6" ht="15.75" x14ac:dyDescent="0.3">
      <c r="A843" s="4"/>
      <c r="B843" s="4"/>
      <c r="C843" s="4"/>
      <c r="D843" s="4"/>
      <c r="E843" s="4"/>
      <c r="F843" s="4"/>
    </row>
    <row r="844" spans="1:6" ht="15.75" x14ac:dyDescent="0.3">
      <c r="A844" s="4"/>
      <c r="B844" s="4"/>
      <c r="C844" s="4"/>
      <c r="D844" s="4"/>
      <c r="E844" s="4"/>
      <c r="F844" s="4"/>
    </row>
    <row r="845" spans="1:6" ht="15.75" x14ac:dyDescent="0.3">
      <c r="A845" s="4"/>
      <c r="B845" s="4"/>
      <c r="C845" s="4"/>
      <c r="D845" s="4"/>
      <c r="E845" s="4"/>
      <c r="F845" s="4"/>
    </row>
    <row r="846" spans="1:6" ht="15.75" x14ac:dyDescent="0.3">
      <c r="A846" s="4"/>
      <c r="B846" s="4"/>
      <c r="C846" s="4"/>
      <c r="D846" s="4"/>
      <c r="E846" s="4"/>
      <c r="F846" s="4"/>
    </row>
    <row r="847" spans="1:6" ht="15.75" x14ac:dyDescent="0.3">
      <c r="A847" s="4"/>
      <c r="B847" s="4"/>
      <c r="C847" s="4"/>
      <c r="D847" s="4"/>
      <c r="E847" s="4"/>
      <c r="F847" s="4"/>
    </row>
    <row r="848" spans="1:6" ht="15.75" x14ac:dyDescent="0.3">
      <c r="A848" s="4"/>
      <c r="B848" s="4"/>
      <c r="C848" s="4"/>
      <c r="D848" s="4"/>
      <c r="E848" s="4"/>
      <c r="F848" s="4"/>
    </row>
    <row r="849" spans="1:6" ht="15.75" x14ac:dyDescent="0.3">
      <c r="A849" s="4"/>
      <c r="B849" s="4"/>
      <c r="C849" s="4"/>
      <c r="D849" s="4"/>
      <c r="E849" s="4"/>
      <c r="F849" s="4"/>
    </row>
    <row r="850" spans="1:6" ht="15.75" x14ac:dyDescent="0.3">
      <c r="A850" s="4"/>
      <c r="B850" s="4"/>
      <c r="C850" s="4"/>
      <c r="D850" s="4"/>
      <c r="E850" s="4"/>
      <c r="F850" s="4"/>
    </row>
    <row r="851" spans="1:6" ht="15.75" x14ac:dyDescent="0.3">
      <c r="A851" s="4"/>
      <c r="B851" s="4"/>
      <c r="C851" s="4"/>
      <c r="D851" s="4"/>
      <c r="E851" s="4"/>
      <c r="F851" s="4"/>
    </row>
    <row r="852" spans="1:6" ht="15.75" x14ac:dyDescent="0.3">
      <c r="A852" s="4"/>
      <c r="B852" s="4"/>
      <c r="C852" s="4"/>
      <c r="D852" s="4"/>
      <c r="E852" s="4"/>
      <c r="F852" s="4"/>
    </row>
    <row r="853" spans="1:6" ht="15.75" x14ac:dyDescent="0.3">
      <c r="A853" s="4"/>
      <c r="B853" s="4"/>
      <c r="C853" s="4"/>
      <c r="D853" s="4"/>
      <c r="E853" s="4"/>
      <c r="F853" s="4"/>
    </row>
    <row r="854" spans="1:6" ht="15.75" x14ac:dyDescent="0.3">
      <c r="A854" s="4"/>
      <c r="B854" s="4"/>
      <c r="C854" s="4"/>
      <c r="D854" s="4"/>
      <c r="E854" s="4"/>
      <c r="F854" s="4"/>
    </row>
    <row r="855" spans="1:6" ht="15.75" x14ac:dyDescent="0.3">
      <c r="A855" s="4"/>
      <c r="B855" s="4"/>
      <c r="C855" s="4"/>
      <c r="D855" s="4"/>
      <c r="E855" s="4"/>
      <c r="F855" s="4"/>
    </row>
    <row r="856" spans="1:6" ht="15.75" x14ac:dyDescent="0.3">
      <c r="A856" s="4"/>
      <c r="B856" s="4"/>
      <c r="C856" s="4"/>
      <c r="D856" s="4"/>
      <c r="E856" s="4"/>
      <c r="F856" s="4"/>
    </row>
    <row r="857" spans="1:6" ht="15.75" x14ac:dyDescent="0.3">
      <c r="A857" s="4"/>
      <c r="B857" s="4"/>
      <c r="C857" s="4"/>
      <c r="D857" s="4"/>
      <c r="E857" s="4"/>
      <c r="F857" s="4"/>
    </row>
    <row r="858" spans="1:6" ht="15.75" x14ac:dyDescent="0.3">
      <c r="A858" s="4"/>
      <c r="B858" s="4"/>
      <c r="C858" s="4"/>
      <c r="D858" s="4"/>
      <c r="E858" s="4"/>
      <c r="F858" s="4"/>
    </row>
    <row r="859" spans="1:6" ht="15.75" x14ac:dyDescent="0.3">
      <c r="A859" s="4"/>
      <c r="B859" s="4"/>
      <c r="C859" s="4"/>
      <c r="D859" s="4"/>
      <c r="E859" s="4"/>
      <c r="F859" s="4"/>
    </row>
    <row r="860" spans="1:6" ht="15.75" x14ac:dyDescent="0.3">
      <c r="A860" s="4"/>
      <c r="B860" s="4"/>
      <c r="C860" s="4"/>
      <c r="D860" s="4"/>
      <c r="E860" s="4"/>
      <c r="F860" s="4"/>
    </row>
    <row r="861" spans="1:6" ht="15.75" x14ac:dyDescent="0.3">
      <c r="A861" s="4"/>
      <c r="B861" s="4"/>
      <c r="C861" s="4"/>
      <c r="D861" s="4"/>
      <c r="E861" s="4"/>
      <c r="F861" s="4"/>
    </row>
    <row r="862" spans="1:6" ht="15.75" x14ac:dyDescent="0.3">
      <c r="A862" s="4"/>
      <c r="B862" s="4"/>
      <c r="C862" s="4"/>
      <c r="D862" s="4"/>
      <c r="E862" s="4"/>
      <c r="F862" s="4"/>
    </row>
    <row r="863" spans="1:6" ht="15.75" x14ac:dyDescent="0.3">
      <c r="A863" s="4"/>
      <c r="B863" s="4"/>
      <c r="C863" s="4"/>
      <c r="D863" s="4"/>
      <c r="E863" s="4"/>
      <c r="F863" s="4"/>
    </row>
    <row r="864" spans="1:6" ht="15.75" x14ac:dyDescent="0.3">
      <c r="A864" s="4"/>
      <c r="B864" s="4"/>
      <c r="C864" s="4"/>
      <c r="D864" s="4"/>
      <c r="E864" s="4"/>
      <c r="F864" s="4"/>
    </row>
    <row r="865" spans="1:6" ht="15.75" x14ac:dyDescent="0.3">
      <c r="A865" s="4"/>
      <c r="B865" s="4"/>
      <c r="C865" s="4"/>
      <c r="D865" s="4"/>
      <c r="E865" s="4"/>
      <c r="F865" s="4"/>
    </row>
    <row r="866" spans="1:6" ht="15.75" x14ac:dyDescent="0.3">
      <c r="A866" s="4"/>
      <c r="B866" s="4"/>
      <c r="C866" s="4"/>
      <c r="D866" s="4"/>
      <c r="E866" s="4"/>
      <c r="F866" s="4"/>
    </row>
    <row r="867" spans="1:6" ht="15.75" x14ac:dyDescent="0.3">
      <c r="A867" s="4"/>
      <c r="B867" s="4"/>
      <c r="C867" s="4"/>
      <c r="D867" s="4"/>
      <c r="E867" s="4"/>
      <c r="F867" s="4"/>
    </row>
    <row r="868" spans="1:6" ht="15.75" x14ac:dyDescent="0.3">
      <c r="A868" s="4"/>
      <c r="B868" s="4"/>
      <c r="C868" s="4"/>
      <c r="D868" s="4"/>
      <c r="E868" s="4"/>
      <c r="F868" s="4"/>
    </row>
    <row r="869" spans="1:6" ht="15.75" x14ac:dyDescent="0.3">
      <c r="A869" s="4"/>
      <c r="B869" s="4"/>
      <c r="C869" s="4"/>
      <c r="D869" s="4"/>
      <c r="E869" s="4"/>
      <c r="F869" s="4"/>
    </row>
    <row r="870" spans="1:6" ht="15.75" x14ac:dyDescent="0.3">
      <c r="A870" s="4"/>
      <c r="B870" s="4"/>
      <c r="C870" s="4"/>
      <c r="D870" s="4"/>
      <c r="E870" s="4"/>
      <c r="F870" s="4"/>
    </row>
    <row r="871" spans="1:6" ht="15.75" x14ac:dyDescent="0.3">
      <c r="A871" s="4"/>
      <c r="B871" s="4"/>
      <c r="C871" s="4"/>
      <c r="D871" s="4"/>
      <c r="E871" s="4"/>
      <c r="F871" s="4"/>
    </row>
    <row r="872" spans="1:6" ht="15.75" x14ac:dyDescent="0.3">
      <c r="A872" s="4"/>
      <c r="B872" s="4"/>
      <c r="C872" s="4"/>
      <c r="D872" s="4"/>
      <c r="E872" s="4"/>
      <c r="F872" s="4"/>
    </row>
    <row r="873" spans="1:6" ht="15.75" x14ac:dyDescent="0.3">
      <c r="A873" s="4"/>
      <c r="B873" s="4"/>
      <c r="C873" s="4"/>
      <c r="D873" s="4"/>
      <c r="E873" s="4"/>
      <c r="F873" s="4"/>
    </row>
    <row r="874" spans="1:6" ht="15.75" x14ac:dyDescent="0.3">
      <c r="A874" s="4"/>
      <c r="B874" s="4"/>
      <c r="C874" s="4"/>
      <c r="D874" s="4"/>
      <c r="E874" s="4"/>
      <c r="F874" s="4"/>
    </row>
    <row r="875" spans="1:6" ht="15.75" x14ac:dyDescent="0.3">
      <c r="A875" s="4"/>
      <c r="B875" s="4"/>
      <c r="C875" s="4"/>
      <c r="D875" s="4"/>
      <c r="E875" s="4"/>
      <c r="F875" s="4"/>
    </row>
    <row r="876" spans="1:6" ht="15.75" x14ac:dyDescent="0.3">
      <c r="A876" s="4"/>
      <c r="B876" s="4"/>
      <c r="C876" s="4"/>
      <c r="D876" s="4"/>
      <c r="E876" s="4"/>
      <c r="F876" s="4"/>
    </row>
    <row r="877" spans="1:6" ht="15.75" x14ac:dyDescent="0.3">
      <c r="A877" s="4"/>
      <c r="B877" s="4"/>
      <c r="C877" s="4"/>
      <c r="D877" s="4"/>
      <c r="E877" s="4"/>
      <c r="F877" s="4"/>
    </row>
    <row r="878" spans="1:6" ht="15.75" x14ac:dyDescent="0.3">
      <c r="A878" s="4"/>
      <c r="B878" s="4"/>
      <c r="C878" s="4"/>
      <c r="D878" s="4"/>
      <c r="E878" s="4"/>
      <c r="F878" s="4"/>
    </row>
    <row r="879" spans="1:6" ht="15.75" x14ac:dyDescent="0.3">
      <c r="A879" s="4"/>
      <c r="B879" s="4"/>
      <c r="C879" s="4"/>
      <c r="D879" s="4"/>
      <c r="E879" s="4"/>
      <c r="F879" s="4"/>
    </row>
    <row r="880" spans="1:6" ht="15.75" x14ac:dyDescent="0.3">
      <c r="A880" s="4"/>
      <c r="B880" s="4"/>
      <c r="C880" s="4"/>
      <c r="D880" s="4"/>
      <c r="E880" s="4"/>
      <c r="F880" s="4"/>
    </row>
    <row r="881" spans="1:6" ht="15.75" x14ac:dyDescent="0.3">
      <c r="A881" s="4"/>
      <c r="B881" s="4"/>
      <c r="C881" s="4"/>
      <c r="D881" s="4"/>
      <c r="E881" s="4"/>
      <c r="F881" s="4"/>
    </row>
    <row r="882" spans="1:6" ht="15.75" x14ac:dyDescent="0.3">
      <c r="A882" s="4"/>
      <c r="B882" s="4"/>
      <c r="C882" s="4"/>
      <c r="D882" s="4"/>
      <c r="E882" s="4"/>
      <c r="F882" s="4"/>
    </row>
    <row r="883" spans="1:6" ht="15.75" x14ac:dyDescent="0.3">
      <c r="A883" s="4"/>
      <c r="B883" s="4"/>
      <c r="C883" s="4"/>
      <c r="D883" s="4"/>
      <c r="E883" s="4"/>
      <c r="F883" s="4"/>
    </row>
    <row r="884" spans="1:6" ht="15.75" x14ac:dyDescent="0.3">
      <c r="A884" s="4"/>
      <c r="B884" s="4"/>
      <c r="C884" s="4"/>
      <c r="D884" s="4"/>
      <c r="E884" s="4"/>
      <c r="F884" s="4"/>
    </row>
    <row r="885" spans="1:6" ht="15.75" x14ac:dyDescent="0.3">
      <c r="A885" s="4"/>
      <c r="B885" s="4"/>
      <c r="C885" s="4"/>
      <c r="D885" s="4"/>
      <c r="E885" s="4"/>
      <c r="F885" s="4"/>
    </row>
    <row r="886" spans="1:6" ht="15.75" x14ac:dyDescent="0.3">
      <c r="A886" s="4"/>
      <c r="B886" s="4"/>
      <c r="C886" s="4"/>
      <c r="D886" s="4"/>
      <c r="E886" s="4"/>
      <c r="F886" s="4"/>
    </row>
    <row r="887" spans="1:6" ht="15.75" x14ac:dyDescent="0.3">
      <c r="A887" s="4"/>
      <c r="B887" s="4"/>
      <c r="C887" s="4"/>
      <c r="D887" s="4"/>
      <c r="E887" s="4"/>
      <c r="F887" s="4"/>
    </row>
    <row r="888" spans="1:6" ht="15.75" x14ac:dyDescent="0.3">
      <c r="A888" s="4"/>
      <c r="B888" s="4"/>
      <c r="C888" s="4"/>
      <c r="D888" s="4"/>
      <c r="E888" s="4"/>
      <c r="F888" s="4"/>
    </row>
    <row r="889" spans="1:6" ht="15.75" x14ac:dyDescent="0.3">
      <c r="A889" s="4"/>
      <c r="B889" s="4"/>
      <c r="C889" s="4"/>
      <c r="D889" s="4"/>
      <c r="E889" s="4"/>
      <c r="F889" s="4"/>
    </row>
    <row r="890" spans="1:6" ht="15.75" x14ac:dyDescent="0.3">
      <c r="A890" s="4"/>
      <c r="B890" s="4"/>
      <c r="C890" s="4"/>
      <c r="D890" s="4"/>
      <c r="E890" s="4"/>
      <c r="F890" s="4"/>
    </row>
    <row r="891" spans="1:6" ht="15.75" x14ac:dyDescent="0.3">
      <c r="A891" s="4"/>
      <c r="B891" s="4"/>
      <c r="C891" s="4"/>
      <c r="D891" s="4"/>
      <c r="E891" s="4"/>
      <c r="F891" s="4"/>
    </row>
    <row r="892" spans="1:6" ht="15.75" x14ac:dyDescent="0.3">
      <c r="A892" s="4"/>
      <c r="B892" s="4"/>
      <c r="C892" s="4"/>
      <c r="D892" s="4"/>
      <c r="E892" s="4"/>
      <c r="F892" s="4"/>
    </row>
    <row r="893" spans="1:6" ht="15.75" x14ac:dyDescent="0.3">
      <c r="A893" s="4"/>
      <c r="B893" s="4"/>
      <c r="C893" s="4"/>
      <c r="D893" s="4"/>
      <c r="E893" s="4"/>
      <c r="F893" s="4"/>
    </row>
    <row r="894" spans="1:6" ht="15.75" x14ac:dyDescent="0.3">
      <c r="A894" s="4"/>
      <c r="B894" s="4"/>
      <c r="C894" s="4"/>
      <c r="D894" s="4"/>
      <c r="E894" s="4"/>
      <c r="F894" s="4"/>
    </row>
    <row r="895" spans="1:6" ht="15.75" x14ac:dyDescent="0.3">
      <c r="A895" s="4"/>
      <c r="B895" s="4"/>
      <c r="C895" s="4"/>
      <c r="D895" s="4"/>
      <c r="E895" s="4"/>
      <c r="F895" s="4"/>
    </row>
    <row r="896" spans="1:6" ht="15.75" x14ac:dyDescent="0.3">
      <c r="A896" s="4"/>
      <c r="B896" s="4"/>
      <c r="C896" s="4"/>
      <c r="D896" s="4"/>
      <c r="E896" s="4"/>
      <c r="F896" s="4"/>
    </row>
    <row r="897" spans="1:6" ht="15.75" x14ac:dyDescent="0.3">
      <c r="A897" s="4"/>
      <c r="B897" s="4"/>
      <c r="C897" s="4"/>
      <c r="D897" s="4"/>
      <c r="E897" s="4"/>
      <c r="F897" s="4"/>
    </row>
    <row r="898" spans="1:6" ht="15.75" x14ac:dyDescent="0.3">
      <c r="A898" s="4"/>
      <c r="B898" s="4"/>
      <c r="C898" s="4"/>
      <c r="D898" s="4"/>
      <c r="E898" s="4"/>
      <c r="F898" s="4"/>
    </row>
    <row r="899" spans="1:6" ht="15.75" x14ac:dyDescent="0.3">
      <c r="A899" s="4"/>
      <c r="B899" s="4"/>
      <c r="C899" s="4"/>
      <c r="D899" s="4"/>
      <c r="E899" s="4"/>
      <c r="F899" s="4"/>
    </row>
    <row r="900" spans="1:6" ht="15.75" x14ac:dyDescent="0.3">
      <c r="A900" s="4"/>
      <c r="B900" s="4"/>
      <c r="C900" s="4"/>
      <c r="D900" s="4"/>
      <c r="E900" s="4"/>
      <c r="F900" s="4"/>
    </row>
    <row r="901" spans="1:6" ht="15.75" x14ac:dyDescent="0.3">
      <c r="A901" s="4"/>
      <c r="B901" s="4"/>
      <c r="C901" s="4"/>
      <c r="D901" s="4"/>
      <c r="E901" s="4"/>
      <c r="F901" s="4"/>
    </row>
    <row r="902" spans="1:6" ht="15.75" x14ac:dyDescent="0.3">
      <c r="A902" s="4"/>
      <c r="B902" s="4"/>
      <c r="C902" s="4"/>
      <c r="D902" s="4"/>
      <c r="E902" s="4"/>
      <c r="F902" s="4"/>
    </row>
    <row r="903" spans="1:6" ht="15.75" x14ac:dyDescent="0.3">
      <c r="A903" s="4"/>
      <c r="B903" s="4"/>
      <c r="C903" s="4"/>
      <c r="D903" s="4"/>
      <c r="E903" s="4"/>
      <c r="F903" s="4"/>
    </row>
    <row r="904" spans="1:6" ht="15.75" x14ac:dyDescent="0.3">
      <c r="A904" s="4"/>
      <c r="B904" s="4"/>
      <c r="C904" s="4"/>
      <c r="D904" s="4"/>
      <c r="E904" s="4"/>
      <c r="F904" s="4"/>
    </row>
    <row r="905" spans="1:6" ht="15.75" x14ac:dyDescent="0.3">
      <c r="A905" s="4"/>
      <c r="B905" s="4"/>
      <c r="C905" s="4"/>
      <c r="D905" s="4"/>
      <c r="E905" s="4"/>
      <c r="F905" s="4"/>
    </row>
    <row r="906" spans="1:6" ht="15.75" x14ac:dyDescent="0.3">
      <c r="A906" s="4"/>
      <c r="B906" s="4"/>
      <c r="C906" s="4"/>
      <c r="D906" s="4"/>
      <c r="E906" s="4"/>
      <c r="F906" s="4"/>
    </row>
    <row r="907" spans="1:6" ht="15.75" x14ac:dyDescent="0.3">
      <c r="A907" s="4"/>
      <c r="B907" s="4"/>
      <c r="C907" s="4"/>
      <c r="D907" s="4"/>
      <c r="E907" s="4"/>
      <c r="F907" s="4"/>
    </row>
    <row r="908" spans="1:6" ht="15.75" x14ac:dyDescent="0.3">
      <c r="A908" s="4"/>
      <c r="B908" s="4"/>
      <c r="C908" s="4"/>
      <c r="D908" s="4"/>
      <c r="E908" s="4"/>
      <c r="F908" s="4"/>
    </row>
    <row r="909" spans="1:6" ht="15.75" x14ac:dyDescent="0.3">
      <c r="A909" s="4"/>
      <c r="B909" s="4"/>
      <c r="C909" s="4"/>
      <c r="D909" s="4"/>
      <c r="E909" s="4"/>
      <c r="F909" s="4"/>
    </row>
    <row r="910" spans="1:6" ht="15.75" x14ac:dyDescent="0.3">
      <c r="A910" s="4"/>
      <c r="B910" s="4"/>
      <c r="C910" s="4"/>
      <c r="D910" s="4"/>
      <c r="E910" s="4"/>
      <c r="F910" s="4"/>
    </row>
    <row r="911" spans="1:6" ht="15.75" x14ac:dyDescent="0.3">
      <c r="A911" s="4"/>
      <c r="B911" s="4"/>
      <c r="C911" s="4"/>
      <c r="D911" s="4"/>
      <c r="E911" s="4"/>
      <c r="F911" s="4"/>
    </row>
    <row r="912" spans="1:6" ht="15.75" x14ac:dyDescent="0.3">
      <c r="A912" s="4"/>
      <c r="B912" s="4"/>
      <c r="C912" s="4"/>
      <c r="D912" s="4"/>
      <c r="E912" s="4"/>
      <c r="F912" s="4"/>
    </row>
    <row r="913" spans="1:6" ht="15.75" x14ac:dyDescent="0.3">
      <c r="A913" s="4"/>
      <c r="B913" s="4"/>
      <c r="C913" s="4"/>
      <c r="D913" s="4"/>
      <c r="E913" s="4"/>
      <c r="F913" s="4"/>
    </row>
    <row r="914" spans="1:6" ht="15.75" x14ac:dyDescent="0.3">
      <c r="A914" s="4"/>
      <c r="B914" s="4"/>
      <c r="C914" s="4"/>
      <c r="D914" s="4"/>
      <c r="E914" s="4"/>
      <c r="F914" s="4"/>
    </row>
    <row r="915" spans="1:6" ht="15.75" x14ac:dyDescent="0.3">
      <c r="A915" s="4"/>
      <c r="B915" s="4"/>
      <c r="C915" s="4"/>
      <c r="D915" s="4"/>
      <c r="E915" s="4"/>
      <c r="F915" s="4"/>
    </row>
    <row r="916" spans="1:6" ht="15.75" x14ac:dyDescent="0.3">
      <c r="A916" s="4"/>
      <c r="B916" s="4"/>
      <c r="C916" s="4"/>
      <c r="D916" s="4"/>
      <c r="E916" s="4"/>
      <c r="F916" s="4"/>
    </row>
    <row r="917" spans="1:6" ht="15.75" x14ac:dyDescent="0.3">
      <c r="A917" s="4"/>
      <c r="B917" s="4"/>
      <c r="C917" s="4"/>
      <c r="D917" s="4"/>
      <c r="E917" s="4"/>
      <c r="F917" s="4"/>
    </row>
    <row r="918" spans="1:6" ht="15.75" x14ac:dyDescent="0.3">
      <c r="A918" s="4"/>
      <c r="B918" s="4"/>
      <c r="C918" s="4"/>
      <c r="D918" s="4"/>
      <c r="E918" s="4"/>
      <c r="F918" s="4"/>
    </row>
    <row r="919" spans="1:6" ht="15.75" x14ac:dyDescent="0.3">
      <c r="A919" s="4"/>
      <c r="B919" s="4"/>
      <c r="C919" s="4"/>
      <c r="D919" s="4"/>
      <c r="E919" s="4"/>
      <c r="F919" s="4"/>
    </row>
    <row r="920" spans="1:6" ht="15.75" x14ac:dyDescent="0.3">
      <c r="A920" s="4"/>
      <c r="B920" s="4"/>
      <c r="C920" s="4"/>
      <c r="D920" s="4"/>
      <c r="E920" s="4"/>
      <c r="F920" s="4"/>
    </row>
    <row r="921" spans="1:6" ht="15.75" x14ac:dyDescent="0.3">
      <c r="A921" s="4"/>
      <c r="B921" s="4"/>
      <c r="C921" s="4"/>
      <c r="D921" s="4"/>
      <c r="E921" s="4"/>
      <c r="F921" s="4"/>
    </row>
    <row r="922" spans="1:6" ht="15.75" x14ac:dyDescent="0.3">
      <c r="A922" s="4"/>
      <c r="B922" s="4"/>
      <c r="C922" s="4"/>
      <c r="D922" s="4"/>
      <c r="E922" s="4"/>
      <c r="F922" s="4"/>
    </row>
    <row r="923" spans="1:6" ht="15.75" x14ac:dyDescent="0.3">
      <c r="A923" s="4"/>
      <c r="B923" s="4"/>
      <c r="C923" s="4"/>
      <c r="D923" s="4"/>
      <c r="E923" s="4"/>
      <c r="F923" s="4"/>
    </row>
    <row r="924" spans="1:6" ht="15.75" x14ac:dyDescent="0.3">
      <c r="A924" s="4"/>
      <c r="B924" s="4"/>
      <c r="C924" s="4"/>
      <c r="D924" s="4"/>
      <c r="E924" s="4"/>
      <c r="F924" s="4"/>
    </row>
    <row r="925" spans="1:6" ht="15.75" x14ac:dyDescent="0.3">
      <c r="A925" s="4"/>
      <c r="B925" s="4"/>
      <c r="C925" s="4"/>
      <c r="D925" s="4"/>
      <c r="E925" s="4"/>
      <c r="F925" s="4"/>
    </row>
    <row r="926" spans="1:6" ht="15.75" x14ac:dyDescent="0.3">
      <c r="A926" s="4"/>
      <c r="B926" s="4"/>
      <c r="C926" s="4"/>
      <c r="D926" s="4"/>
      <c r="E926" s="4"/>
      <c r="F926" s="4"/>
    </row>
    <row r="927" spans="1:6" ht="15.75" x14ac:dyDescent="0.3">
      <c r="A927" s="4"/>
      <c r="B927" s="4"/>
      <c r="C927" s="4"/>
      <c r="D927" s="4"/>
      <c r="E927" s="4"/>
      <c r="F927" s="4"/>
    </row>
    <row r="928" spans="1:6" ht="15.75" x14ac:dyDescent="0.3">
      <c r="A928" s="4"/>
      <c r="B928" s="4"/>
      <c r="C928" s="4"/>
      <c r="D928" s="4"/>
      <c r="E928" s="4"/>
      <c r="F928" s="4"/>
    </row>
    <row r="929" spans="1:6" ht="15.75" x14ac:dyDescent="0.3">
      <c r="A929" s="4"/>
      <c r="B929" s="4"/>
      <c r="C929" s="4"/>
      <c r="D929" s="4"/>
      <c r="E929" s="4"/>
      <c r="F929" s="4"/>
    </row>
    <row r="930" spans="1:6" ht="15.75" x14ac:dyDescent="0.3">
      <c r="A930" s="4"/>
      <c r="B930" s="4"/>
      <c r="C930" s="4"/>
      <c r="D930" s="4"/>
      <c r="E930" s="4"/>
      <c r="F930" s="4"/>
    </row>
    <row r="931" spans="1:6" ht="15.75" x14ac:dyDescent="0.3">
      <c r="A931" s="4"/>
      <c r="B931" s="4"/>
      <c r="C931" s="4"/>
      <c r="D931" s="4"/>
      <c r="E931" s="4"/>
      <c r="F931" s="4"/>
    </row>
    <row r="932" spans="1:6" ht="15.75" x14ac:dyDescent="0.3">
      <c r="A932" s="4"/>
      <c r="B932" s="4"/>
      <c r="C932" s="4"/>
      <c r="D932" s="4"/>
      <c r="E932" s="4"/>
      <c r="F932" s="4"/>
    </row>
    <row r="933" spans="1:6" ht="15.75" x14ac:dyDescent="0.3">
      <c r="A933" s="4"/>
      <c r="B933" s="4"/>
      <c r="C933" s="4"/>
      <c r="D933" s="4"/>
      <c r="E933" s="4"/>
      <c r="F933" s="4"/>
    </row>
    <row r="934" spans="1:6" ht="15.75" x14ac:dyDescent="0.3">
      <c r="A934" s="4"/>
      <c r="B934" s="4"/>
      <c r="C934" s="4"/>
      <c r="D934" s="4"/>
      <c r="E934" s="4"/>
      <c r="F934" s="4"/>
    </row>
    <row r="935" spans="1:6" ht="15.75" x14ac:dyDescent="0.3">
      <c r="A935" s="4"/>
      <c r="B935" s="4"/>
      <c r="C935" s="4"/>
      <c r="D935" s="4"/>
      <c r="E935" s="4"/>
      <c r="F935" s="4"/>
    </row>
    <row r="936" spans="1:6" ht="15.75" x14ac:dyDescent="0.3">
      <c r="A936" s="4"/>
      <c r="B936" s="4"/>
      <c r="C936" s="4"/>
      <c r="D936" s="4"/>
      <c r="E936" s="4"/>
      <c r="F936" s="4"/>
    </row>
    <row r="937" spans="1:6" ht="15.75" x14ac:dyDescent="0.3">
      <c r="A937" s="4"/>
      <c r="B937" s="4"/>
      <c r="C937" s="4"/>
      <c r="D937" s="4"/>
      <c r="E937" s="4"/>
      <c r="F937" s="4"/>
    </row>
    <row r="938" spans="1:6" ht="15.75" x14ac:dyDescent="0.3">
      <c r="A938" s="4"/>
      <c r="B938" s="4"/>
      <c r="C938" s="4"/>
      <c r="D938" s="4"/>
      <c r="E938" s="4"/>
      <c r="F938" s="4"/>
    </row>
    <row r="939" spans="1:6" ht="15.75" x14ac:dyDescent="0.3">
      <c r="A939" s="4"/>
      <c r="B939" s="4"/>
      <c r="C939" s="4"/>
      <c r="D939" s="4"/>
      <c r="E939" s="4"/>
      <c r="F939" s="4"/>
    </row>
    <row r="940" spans="1:6" ht="15.75" x14ac:dyDescent="0.3">
      <c r="A940" s="4"/>
      <c r="B940" s="4"/>
      <c r="C940" s="4"/>
      <c r="D940" s="4"/>
      <c r="E940" s="4"/>
      <c r="F940" s="4"/>
    </row>
    <row r="941" spans="1:6" ht="15.75" x14ac:dyDescent="0.3">
      <c r="A941" s="4"/>
      <c r="B941" s="4"/>
      <c r="C941" s="4"/>
      <c r="D941" s="4"/>
      <c r="E941" s="4"/>
      <c r="F941" s="4"/>
    </row>
    <row r="942" spans="1:6" ht="15.75" x14ac:dyDescent="0.3">
      <c r="A942" s="4"/>
      <c r="B942" s="4"/>
      <c r="C942" s="4"/>
      <c r="D942" s="4"/>
      <c r="E942" s="4"/>
      <c r="F942" s="4"/>
    </row>
    <row r="943" spans="1:6" ht="15.75" x14ac:dyDescent="0.3">
      <c r="A943" s="4"/>
      <c r="B943" s="4"/>
      <c r="C943" s="4"/>
      <c r="D943" s="4"/>
      <c r="E943" s="4"/>
      <c r="F943" s="4"/>
    </row>
    <row r="944" spans="1:6" ht="15.75" x14ac:dyDescent="0.3">
      <c r="A944" s="4"/>
      <c r="B944" s="4"/>
      <c r="C944" s="4"/>
      <c r="D944" s="4"/>
      <c r="E944" s="4"/>
      <c r="F944" s="4"/>
    </row>
    <row r="945" spans="1:6" ht="15.75" x14ac:dyDescent="0.3">
      <c r="A945" s="4"/>
      <c r="B945" s="4"/>
      <c r="C945" s="4"/>
      <c r="D945" s="4"/>
      <c r="E945" s="4"/>
      <c r="F945" s="4"/>
    </row>
    <row r="946" spans="1:6" ht="15.75" x14ac:dyDescent="0.3">
      <c r="A946" s="4"/>
      <c r="B946" s="4"/>
      <c r="C946" s="4"/>
      <c r="D946" s="4"/>
      <c r="E946" s="4"/>
      <c r="F946" s="4"/>
    </row>
    <row r="947" spans="1:6" ht="15.75" x14ac:dyDescent="0.3">
      <c r="A947" s="4"/>
      <c r="B947" s="4"/>
      <c r="C947" s="4"/>
      <c r="D947" s="4"/>
      <c r="E947" s="4"/>
      <c r="F947" s="4"/>
    </row>
    <row r="948" spans="1:6" ht="15.75" x14ac:dyDescent="0.3">
      <c r="A948" s="4"/>
      <c r="B948" s="4"/>
      <c r="C948" s="4"/>
      <c r="D948" s="4"/>
      <c r="E948" s="4"/>
      <c r="F948" s="4"/>
    </row>
    <row r="949" spans="1:6" ht="15.75" x14ac:dyDescent="0.3">
      <c r="A949" s="4"/>
      <c r="B949" s="4"/>
      <c r="C949" s="4"/>
      <c r="D949" s="4"/>
      <c r="E949" s="4"/>
      <c r="F949" s="4"/>
    </row>
    <row r="950" spans="1:6" ht="15.75" x14ac:dyDescent="0.3">
      <c r="A950" s="4"/>
      <c r="B950" s="4"/>
      <c r="C950" s="4"/>
      <c r="D950" s="4"/>
      <c r="E950" s="4"/>
      <c r="F950" s="4"/>
    </row>
    <row r="951" spans="1:6" ht="15.75" x14ac:dyDescent="0.3">
      <c r="A951" s="4"/>
      <c r="B951" s="4"/>
      <c r="C951" s="4"/>
      <c r="D951" s="4"/>
      <c r="E951" s="4"/>
      <c r="F951" s="4"/>
    </row>
    <row r="952" spans="1:6" ht="15.75" x14ac:dyDescent="0.3">
      <c r="A952" s="4"/>
      <c r="B952" s="4"/>
      <c r="C952" s="4"/>
      <c r="D952" s="4"/>
      <c r="E952" s="4"/>
      <c r="F952" s="4"/>
    </row>
    <row r="953" spans="1:6" ht="15.75" x14ac:dyDescent="0.3">
      <c r="A953" s="4"/>
      <c r="B953" s="4"/>
      <c r="C953" s="4"/>
      <c r="D953" s="4"/>
      <c r="E953" s="4"/>
      <c r="F953" s="4"/>
    </row>
    <row r="954" spans="1:6" ht="15.75" x14ac:dyDescent="0.3">
      <c r="A954" s="4"/>
      <c r="B954" s="4"/>
      <c r="C954" s="4"/>
      <c r="D954" s="4"/>
      <c r="E954" s="4"/>
      <c r="F954" s="4"/>
    </row>
    <row r="955" spans="1:6" ht="15.75" x14ac:dyDescent="0.3">
      <c r="A955" s="4"/>
      <c r="B955" s="4"/>
      <c r="C955" s="4"/>
      <c r="D955" s="4"/>
      <c r="E955" s="4"/>
      <c r="F955" s="4"/>
    </row>
    <row r="956" spans="1:6" ht="15.75" x14ac:dyDescent="0.3">
      <c r="A956" s="4"/>
      <c r="B956" s="4"/>
      <c r="C956" s="4"/>
      <c r="D956" s="4"/>
      <c r="E956" s="4"/>
      <c r="F956" s="4"/>
    </row>
    <row r="957" spans="1:6" ht="15.75" x14ac:dyDescent="0.3">
      <c r="A957" s="4"/>
      <c r="B957" s="4"/>
      <c r="C957" s="4"/>
      <c r="D957" s="4"/>
      <c r="E957" s="4"/>
      <c r="F957" s="4"/>
    </row>
    <row r="958" spans="1:6" ht="15.75" x14ac:dyDescent="0.3">
      <c r="A958" s="4"/>
      <c r="B958" s="4"/>
      <c r="C958" s="4"/>
      <c r="D958" s="4"/>
      <c r="E958" s="4"/>
      <c r="F958" s="4"/>
    </row>
    <row r="959" spans="1:6" ht="15.75" x14ac:dyDescent="0.3">
      <c r="A959" s="4"/>
      <c r="B959" s="4"/>
      <c r="C959" s="4"/>
      <c r="D959" s="4"/>
      <c r="E959" s="4"/>
      <c r="F959" s="4"/>
    </row>
    <row r="960" spans="1:6" ht="15.75" x14ac:dyDescent="0.3">
      <c r="A960" s="4"/>
      <c r="B960" s="4"/>
      <c r="C960" s="4"/>
      <c r="D960" s="4"/>
      <c r="E960" s="4"/>
      <c r="F960" s="4"/>
    </row>
    <row r="961" spans="1:6" ht="15.75" x14ac:dyDescent="0.3">
      <c r="A961" s="4"/>
      <c r="B961" s="4"/>
      <c r="C961" s="4"/>
      <c r="D961" s="4"/>
      <c r="E961" s="4"/>
      <c r="F961" s="4"/>
    </row>
    <row r="962" spans="1:6" ht="15.75" x14ac:dyDescent="0.3">
      <c r="A962" s="4"/>
      <c r="B962" s="4"/>
      <c r="C962" s="4"/>
      <c r="D962" s="4"/>
      <c r="E962" s="4"/>
      <c r="F962" s="4"/>
    </row>
    <row r="963" spans="1:6" ht="15.75" x14ac:dyDescent="0.3">
      <c r="A963" s="4"/>
      <c r="B963" s="4"/>
      <c r="C963" s="4"/>
      <c r="D963" s="4"/>
      <c r="E963" s="4"/>
      <c r="F963" s="4"/>
    </row>
    <row r="964" spans="1:6" ht="15.75" x14ac:dyDescent="0.3">
      <c r="A964" s="4"/>
      <c r="B964" s="4"/>
      <c r="C964" s="4"/>
      <c r="D964" s="4"/>
      <c r="E964" s="4"/>
      <c r="F964" s="4"/>
    </row>
    <row r="965" spans="1:6" ht="15.75" x14ac:dyDescent="0.3">
      <c r="A965" s="4"/>
      <c r="B965" s="4"/>
      <c r="C965" s="4"/>
      <c r="D965" s="4"/>
      <c r="E965" s="4"/>
      <c r="F965" s="4"/>
    </row>
    <row r="966" spans="1:6" ht="15.75" x14ac:dyDescent="0.3">
      <c r="A966" s="4"/>
      <c r="B966" s="4"/>
      <c r="C966" s="4"/>
      <c r="D966" s="4"/>
      <c r="E966" s="4"/>
      <c r="F966" s="4"/>
    </row>
    <row r="967" spans="1:6" ht="15.75" x14ac:dyDescent="0.3">
      <c r="A967" s="4"/>
      <c r="B967" s="4"/>
      <c r="C967" s="4"/>
      <c r="D967" s="4"/>
      <c r="E967" s="4"/>
      <c r="F967" s="4"/>
    </row>
    <row r="968" spans="1:6" ht="15.75" x14ac:dyDescent="0.3">
      <c r="A968" s="4"/>
      <c r="B968" s="4"/>
      <c r="C968" s="4"/>
      <c r="D968" s="4"/>
      <c r="E968" s="4"/>
      <c r="F968" s="4"/>
    </row>
    <row r="969" spans="1:6" ht="15.75" x14ac:dyDescent="0.3">
      <c r="A969" s="4"/>
      <c r="B969" s="4"/>
      <c r="C969" s="4"/>
      <c r="D969" s="4"/>
      <c r="E969" s="4"/>
      <c r="F969" s="4"/>
    </row>
    <row r="970" spans="1:6" ht="15.75" x14ac:dyDescent="0.3">
      <c r="A970" s="4"/>
      <c r="B970" s="4"/>
      <c r="C970" s="4"/>
      <c r="D970" s="4"/>
      <c r="E970" s="4"/>
      <c r="F970" s="4"/>
    </row>
    <row r="971" spans="1:6" ht="15.75" x14ac:dyDescent="0.3">
      <c r="A971" s="4"/>
      <c r="B971" s="4"/>
      <c r="C971" s="4"/>
      <c r="D971" s="4"/>
      <c r="E971" s="4"/>
      <c r="F971" s="4"/>
    </row>
    <row r="972" spans="1:6" ht="15.75" x14ac:dyDescent="0.3">
      <c r="A972" s="4"/>
      <c r="B972" s="4"/>
      <c r="C972" s="4"/>
      <c r="D972" s="4"/>
      <c r="E972" s="4"/>
      <c r="F972" s="4"/>
    </row>
    <row r="973" spans="1:6" ht="15.75" x14ac:dyDescent="0.3">
      <c r="A973" s="4"/>
      <c r="B973" s="4"/>
      <c r="C973" s="4"/>
      <c r="D973" s="4"/>
      <c r="E973" s="4"/>
      <c r="F973" s="4"/>
    </row>
    <row r="974" spans="1:6" ht="15.75" x14ac:dyDescent="0.3">
      <c r="A974" s="4"/>
      <c r="B974" s="4"/>
      <c r="C974" s="4"/>
      <c r="D974" s="4"/>
      <c r="E974" s="4"/>
      <c r="F974" s="4"/>
    </row>
    <row r="975" spans="1:6" ht="15.75" x14ac:dyDescent="0.3">
      <c r="A975" s="4"/>
      <c r="B975" s="4"/>
      <c r="C975" s="4"/>
      <c r="D975" s="4"/>
      <c r="E975" s="4"/>
      <c r="F975" s="4"/>
    </row>
    <row r="976" spans="1:6" ht="15.75" x14ac:dyDescent="0.3">
      <c r="A976" s="4"/>
      <c r="B976" s="4"/>
      <c r="C976" s="4"/>
      <c r="D976" s="4"/>
      <c r="E976" s="4"/>
      <c r="F976" s="4"/>
    </row>
    <row r="977" spans="1:6" ht="15.75" x14ac:dyDescent="0.3">
      <c r="A977" s="4"/>
      <c r="B977" s="4"/>
      <c r="C977" s="4"/>
      <c r="D977" s="4"/>
      <c r="E977" s="4"/>
      <c r="F977" s="4"/>
    </row>
    <row r="978" spans="1:6" ht="15.75" x14ac:dyDescent="0.3">
      <c r="A978" s="4"/>
      <c r="B978" s="4"/>
      <c r="C978" s="4"/>
      <c r="D978" s="4"/>
      <c r="E978" s="4"/>
      <c r="F978" s="4"/>
    </row>
    <row r="979" spans="1:6" ht="15.75" x14ac:dyDescent="0.3">
      <c r="A979" s="4"/>
      <c r="B979" s="4"/>
      <c r="C979" s="4"/>
      <c r="D979" s="4"/>
      <c r="E979" s="4"/>
      <c r="F979" s="4"/>
    </row>
    <row r="980" spans="1:6" ht="15.75" x14ac:dyDescent="0.3">
      <c r="A980" s="4"/>
      <c r="B980" s="4"/>
      <c r="C980" s="4"/>
      <c r="D980" s="4"/>
      <c r="E980" s="4"/>
      <c r="F980" s="4"/>
    </row>
    <row r="981" spans="1:6" ht="15.75" x14ac:dyDescent="0.3">
      <c r="A981" s="4"/>
      <c r="B981" s="4"/>
      <c r="C981" s="4"/>
      <c r="D981" s="4"/>
      <c r="E981" s="4"/>
      <c r="F981" s="4"/>
    </row>
    <row r="982" spans="1:6" ht="15.75" x14ac:dyDescent="0.3">
      <c r="A982" s="4"/>
      <c r="B982" s="4"/>
      <c r="C982" s="4"/>
      <c r="D982" s="4"/>
      <c r="E982" s="4"/>
      <c r="F982" s="4"/>
    </row>
    <row r="983" spans="1:6" ht="15.75" x14ac:dyDescent="0.3">
      <c r="A983" s="4"/>
      <c r="B983" s="4"/>
      <c r="C983" s="4"/>
      <c r="D983" s="4"/>
      <c r="E983" s="4"/>
      <c r="F983" s="4"/>
    </row>
    <row r="984" spans="1:6" ht="15.75" x14ac:dyDescent="0.3">
      <c r="A984" s="4"/>
      <c r="B984" s="4"/>
      <c r="C984" s="4"/>
      <c r="D984" s="4"/>
      <c r="E984" s="4"/>
      <c r="F984" s="4"/>
    </row>
    <row r="985" spans="1:6" ht="15.75" x14ac:dyDescent="0.3">
      <c r="A985" s="4"/>
      <c r="B985" s="4"/>
      <c r="C985" s="4"/>
      <c r="D985" s="4"/>
      <c r="E985" s="4"/>
      <c r="F985" s="4"/>
    </row>
    <row r="986" spans="1:6" ht="15.75" x14ac:dyDescent="0.3">
      <c r="A986" s="4"/>
      <c r="B986" s="4"/>
      <c r="C986" s="4"/>
      <c r="D986" s="4"/>
      <c r="E986" s="4"/>
      <c r="F986" s="4"/>
    </row>
    <row r="987" spans="1:6" ht="15.75" x14ac:dyDescent="0.3">
      <c r="A987" s="4"/>
      <c r="B987" s="4"/>
      <c r="C987" s="4"/>
      <c r="D987" s="4"/>
      <c r="E987" s="4"/>
      <c r="F987" s="4"/>
    </row>
    <row r="988" spans="1:6" ht="15.75" x14ac:dyDescent="0.3">
      <c r="A988" s="4"/>
      <c r="B988" s="4"/>
      <c r="C988" s="4"/>
      <c r="D988" s="4"/>
      <c r="E988" s="4"/>
      <c r="F988" s="4"/>
    </row>
    <row r="989" spans="1:6" ht="15.75" x14ac:dyDescent="0.3">
      <c r="A989" s="4"/>
      <c r="B989" s="4"/>
      <c r="C989" s="4"/>
      <c r="D989" s="4"/>
      <c r="E989" s="4"/>
      <c r="F989" s="4"/>
    </row>
    <row r="990" spans="1:6" ht="15.75" x14ac:dyDescent="0.3">
      <c r="A990" s="4"/>
      <c r="B990" s="4"/>
      <c r="C990" s="4"/>
      <c r="D990" s="4"/>
      <c r="E990" s="4"/>
      <c r="F990" s="4"/>
    </row>
    <row r="991" spans="1:6" ht="15.75" x14ac:dyDescent="0.3">
      <c r="A991" s="4"/>
      <c r="B991" s="4"/>
      <c r="C991" s="4"/>
      <c r="D991" s="4"/>
      <c r="E991" s="4"/>
      <c r="F991" s="4"/>
    </row>
    <row r="992" spans="1:6" ht="15.75" x14ac:dyDescent="0.3">
      <c r="A992" s="4"/>
      <c r="B992" s="4"/>
      <c r="C992" s="4"/>
      <c r="D992" s="4"/>
      <c r="E992" s="4"/>
      <c r="F992" s="4"/>
    </row>
    <row r="993" spans="1:6" ht="15.75" x14ac:dyDescent="0.3">
      <c r="A993" s="4"/>
      <c r="B993" s="4"/>
      <c r="C993" s="4"/>
      <c r="D993" s="4"/>
      <c r="E993" s="4"/>
      <c r="F993" s="4"/>
    </row>
    <row r="994" spans="1:6" ht="15.75" x14ac:dyDescent="0.3">
      <c r="A994" s="4"/>
      <c r="B994" s="4"/>
      <c r="C994" s="4"/>
      <c r="D994" s="4"/>
      <c r="E994" s="4"/>
      <c r="F994" s="4"/>
    </row>
    <row r="995" spans="1:6" ht="15.75" x14ac:dyDescent="0.3">
      <c r="A995" s="4"/>
      <c r="B995" s="4"/>
      <c r="C995" s="4"/>
      <c r="D995" s="4"/>
      <c r="E995" s="4"/>
      <c r="F995" s="4"/>
    </row>
    <row r="996" spans="1:6" ht="15.75" x14ac:dyDescent="0.3">
      <c r="A996" s="4"/>
      <c r="B996" s="4"/>
      <c r="C996" s="4"/>
      <c r="D996" s="4"/>
      <c r="E996" s="4"/>
      <c r="F996" s="4"/>
    </row>
    <row r="997" spans="1:6" ht="15.75" x14ac:dyDescent="0.3">
      <c r="A997" s="4"/>
      <c r="B997" s="4"/>
      <c r="C997" s="4"/>
      <c r="D997" s="4"/>
      <c r="E997" s="4"/>
      <c r="F997" s="4"/>
    </row>
    <row r="998" spans="1:6" ht="15.75" x14ac:dyDescent="0.3">
      <c r="A998" s="4"/>
      <c r="B998" s="4"/>
      <c r="C998" s="4"/>
      <c r="D998" s="4"/>
      <c r="E998" s="4"/>
      <c r="F998" s="4"/>
    </row>
    <row r="999" spans="1:6" ht="15.75" x14ac:dyDescent="0.3">
      <c r="A999" s="4"/>
      <c r="B999" s="4"/>
      <c r="C999" s="4"/>
      <c r="D999" s="4"/>
      <c r="E999" s="4"/>
      <c r="F999" s="4"/>
    </row>
    <row r="1000" spans="1:6" ht="15.75" x14ac:dyDescent="0.3">
      <c r="A1000" s="4"/>
      <c r="B1000" s="4"/>
      <c r="C1000" s="4"/>
      <c r="D1000" s="4"/>
      <c r="E1000" s="4"/>
      <c r="F1000" s="4"/>
    </row>
    <row r="1001" spans="1:6" ht="15.75" x14ac:dyDescent="0.3">
      <c r="A1001" s="4"/>
      <c r="B1001" s="4"/>
      <c r="C1001" s="4"/>
      <c r="D1001" s="4"/>
      <c r="E1001" s="4"/>
      <c r="F1001" s="4"/>
    </row>
    <row r="1002" spans="1:6" ht="15.75" x14ac:dyDescent="0.3">
      <c r="A1002" s="4"/>
      <c r="B1002" s="4"/>
      <c r="C1002" s="4"/>
      <c r="D1002" s="4"/>
      <c r="E1002" s="4"/>
      <c r="F1002" s="4"/>
    </row>
    <row r="1003" spans="1:6" ht="15.75" x14ac:dyDescent="0.3">
      <c r="A1003" s="4"/>
      <c r="B1003" s="4"/>
      <c r="C1003" s="4"/>
      <c r="D1003" s="4"/>
      <c r="E1003" s="4"/>
      <c r="F1003" s="4"/>
    </row>
    <row r="1004" spans="1:6" ht="15.75" x14ac:dyDescent="0.3">
      <c r="A1004" s="4"/>
      <c r="B1004" s="4"/>
      <c r="C1004" s="4"/>
      <c r="D1004" s="4"/>
      <c r="E1004" s="4"/>
      <c r="F1004" s="4"/>
    </row>
    <row r="1005" spans="1:6" ht="15.75" x14ac:dyDescent="0.3">
      <c r="A1005" s="4"/>
      <c r="B1005" s="4"/>
      <c r="C1005" s="4"/>
      <c r="D1005" s="4"/>
      <c r="E1005" s="4"/>
      <c r="F1005" s="4"/>
    </row>
    <row r="1006" spans="1:6" ht="15.75" x14ac:dyDescent="0.3">
      <c r="A1006" s="4"/>
      <c r="B1006" s="4"/>
      <c r="C1006" s="4"/>
      <c r="D1006" s="4"/>
      <c r="E1006" s="4"/>
      <c r="F1006" s="4"/>
    </row>
    <row r="1007" spans="1:6" ht="15.75" x14ac:dyDescent="0.3">
      <c r="A1007" s="4"/>
      <c r="B1007" s="4"/>
      <c r="C1007" s="4"/>
      <c r="D1007" s="4"/>
      <c r="E1007" s="4"/>
      <c r="F1007" s="4"/>
    </row>
    <row r="1008" spans="1:6" ht="15.75" x14ac:dyDescent="0.3">
      <c r="A1008" s="4"/>
      <c r="B1008" s="4"/>
      <c r="C1008" s="4"/>
      <c r="D1008" s="4"/>
      <c r="E1008" s="4"/>
      <c r="F1008" s="4"/>
    </row>
    <row r="1009" spans="1:6" ht="15.75" x14ac:dyDescent="0.3">
      <c r="A1009" s="4"/>
      <c r="B1009" s="4"/>
      <c r="C1009" s="4"/>
      <c r="D1009" s="4"/>
      <c r="E1009" s="4"/>
      <c r="F1009" s="4"/>
    </row>
    <row r="1010" spans="1:6" ht="15.75" x14ac:dyDescent="0.3">
      <c r="A1010" s="4"/>
      <c r="B1010" s="4"/>
      <c r="C1010" s="4"/>
      <c r="D1010" s="4"/>
      <c r="E1010" s="4"/>
      <c r="F1010" s="4"/>
    </row>
    <row r="1011" spans="1:6" ht="15.75" x14ac:dyDescent="0.3">
      <c r="A1011" s="4"/>
      <c r="B1011" s="4"/>
      <c r="C1011" s="4"/>
      <c r="D1011" s="4"/>
      <c r="E1011" s="4"/>
      <c r="F1011" s="4"/>
    </row>
    <row r="1012" spans="1:6" ht="15.75" x14ac:dyDescent="0.3">
      <c r="A1012" s="4"/>
      <c r="B1012" s="4"/>
      <c r="C1012" s="4"/>
      <c r="D1012" s="4"/>
      <c r="E1012" s="4"/>
      <c r="F1012" s="4"/>
    </row>
    <row r="1013" spans="1:6" ht="15.75" x14ac:dyDescent="0.3">
      <c r="A1013" s="4"/>
      <c r="B1013" s="4"/>
      <c r="C1013" s="4"/>
      <c r="D1013" s="4"/>
      <c r="E1013" s="4"/>
      <c r="F1013" s="4"/>
    </row>
    <row r="1014" spans="1:6" ht="15.75" x14ac:dyDescent="0.3">
      <c r="A1014" s="4"/>
      <c r="B1014" s="4"/>
      <c r="C1014" s="4"/>
      <c r="D1014" s="4"/>
      <c r="E1014" s="4"/>
      <c r="F1014" s="4"/>
    </row>
    <row r="1015" spans="1:6" ht="15.75" x14ac:dyDescent="0.3">
      <c r="A1015" s="4"/>
      <c r="B1015" s="4"/>
      <c r="C1015" s="4"/>
      <c r="D1015" s="4"/>
      <c r="E1015" s="4"/>
      <c r="F1015" s="4"/>
    </row>
    <row r="1016" spans="1:6" ht="15.75" x14ac:dyDescent="0.3">
      <c r="A1016" s="4"/>
      <c r="B1016" s="4"/>
      <c r="C1016" s="4"/>
      <c r="D1016" s="4"/>
      <c r="E1016" s="4"/>
      <c r="F1016" s="4"/>
    </row>
    <row r="1017" spans="1:6" ht="15.75" x14ac:dyDescent="0.3">
      <c r="A1017" s="4"/>
      <c r="B1017" s="4"/>
      <c r="C1017" s="4"/>
      <c r="D1017" s="4"/>
      <c r="E1017" s="4"/>
      <c r="F1017" s="4"/>
    </row>
    <row r="1018" spans="1:6" ht="15.75" x14ac:dyDescent="0.3">
      <c r="A1018" s="4"/>
      <c r="B1018" s="4"/>
      <c r="C1018" s="4"/>
      <c r="D1018" s="4"/>
      <c r="E1018" s="4"/>
      <c r="F1018" s="4"/>
    </row>
    <row r="1019" spans="1:6" ht="15.75" x14ac:dyDescent="0.3">
      <c r="A1019" s="4"/>
      <c r="B1019" s="4"/>
      <c r="C1019" s="4"/>
      <c r="D1019" s="4"/>
      <c r="E1019" s="4"/>
      <c r="F1019" s="4"/>
    </row>
    <row r="1020" spans="1:6" ht="15.75" x14ac:dyDescent="0.3">
      <c r="A1020" s="4"/>
      <c r="B1020" s="4"/>
      <c r="C1020" s="4"/>
      <c r="D1020" s="4"/>
      <c r="E1020" s="4"/>
      <c r="F1020" s="4"/>
    </row>
    <row r="1021" spans="1:6" ht="15.75" x14ac:dyDescent="0.3">
      <c r="A1021" s="4"/>
      <c r="B1021" s="4"/>
      <c r="C1021" s="4"/>
      <c r="D1021" s="4"/>
      <c r="E1021" s="4"/>
      <c r="F1021" s="4"/>
    </row>
    <row r="1022" spans="1:6" ht="15.75" x14ac:dyDescent="0.3">
      <c r="A1022" s="4"/>
      <c r="B1022" s="4"/>
      <c r="C1022" s="4"/>
      <c r="D1022" s="4"/>
      <c r="E1022" s="4"/>
      <c r="F1022" s="4"/>
    </row>
    <row r="1023" spans="1:6" ht="15.75" x14ac:dyDescent="0.3">
      <c r="A1023" s="4"/>
      <c r="B1023" s="4"/>
      <c r="C1023" s="4"/>
      <c r="D1023" s="4"/>
      <c r="E1023" s="4"/>
      <c r="F1023" s="4"/>
    </row>
    <row r="1024" spans="1:6" ht="15.75" x14ac:dyDescent="0.3">
      <c r="A1024" s="4"/>
      <c r="B1024" s="4"/>
      <c r="C1024" s="4"/>
      <c r="D1024" s="4"/>
      <c r="E1024" s="4"/>
      <c r="F1024" s="4"/>
    </row>
    <row r="1025" spans="1:6" ht="15.75" x14ac:dyDescent="0.3">
      <c r="A1025" s="4"/>
      <c r="B1025" s="4"/>
      <c r="C1025" s="4"/>
      <c r="D1025" s="4"/>
      <c r="E1025" s="4"/>
      <c r="F1025" s="4"/>
    </row>
    <row r="1026" spans="1:6" ht="15.75" x14ac:dyDescent="0.3">
      <c r="A1026" s="4"/>
      <c r="B1026" s="4"/>
      <c r="C1026" s="4"/>
      <c r="D1026" s="4"/>
      <c r="E1026" s="4"/>
      <c r="F1026" s="4"/>
    </row>
    <row r="1027" spans="1:6" ht="15.75" x14ac:dyDescent="0.3">
      <c r="A1027" s="4"/>
      <c r="B1027" s="4"/>
      <c r="C1027" s="4"/>
      <c r="D1027" s="4"/>
      <c r="E1027" s="4"/>
      <c r="F1027" s="4"/>
    </row>
    <row r="1028" spans="1:6" ht="15.75" x14ac:dyDescent="0.3">
      <c r="A1028" s="4"/>
      <c r="B1028" s="4"/>
      <c r="C1028" s="4"/>
      <c r="D1028" s="4"/>
      <c r="E1028" s="4"/>
      <c r="F1028" s="4"/>
    </row>
    <row r="1029" spans="1:6" ht="15.75" x14ac:dyDescent="0.3">
      <c r="A1029" s="4"/>
      <c r="B1029" s="4"/>
      <c r="C1029" s="4"/>
      <c r="D1029" s="4"/>
      <c r="E1029" s="4"/>
      <c r="F1029" s="4"/>
    </row>
    <row r="1030" spans="1:6" ht="15.75" x14ac:dyDescent="0.3">
      <c r="A1030" s="4"/>
      <c r="B1030" s="4"/>
      <c r="C1030" s="4"/>
      <c r="D1030" s="4"/>
      <c r="E1030" s="4"/>
      <c r="F1030" s="4"/>
    </row>
    <row r="1031" spans="1:6" ht="15.75" x14ac:dyDescent="0.3">
      <c r="A1031" s="4"/>
      <c r="B1031" s="4"/>
      <c r="C1031" s="4"/>
      <c r="D1031" s="4"/>
      <c r="E1031" s="4"/>
      <c r="F1031" s="4"/>
    </row>
    <row r="1032" spans="1:6" ht="15.75" x14ac:dyDescent="0.3">
      <c r="A1032" s="4"/>
      <c r="B1032" s="4"/>
      <c r="C1032" s="4"/>
      <c r="D1032" s="4"/>
      <c r="E1032" s="4"/>
      <c r="F1032" s="4"/>
    </row>
    <row r="1033" spans="1:6" ht="15.75" x14ac:dyDescent="0.3">
      <c r="A1033" s="4"/>
      <c r="B1033" s="4"/>
      <c r="C1033" s="4"/>
      <c r="D1033" s="4"/>
      <c r="E1033" s="4"/>
      <c r="F1033" s="4"/>
    </row>
    <row r="1034" spans="1:6" ht="15.75" x14ac:dyDescent="0.3">
      <c r="A1034" s="4"/>
      <c r="B1034" s="4"/>
      <c r="C1034" s="4"/>
      <c r="D1034" s="4"/>
      <c r="E1034" s="4"/>
      <c r="F1034" s="4"/>
    </row>
    <row r="1035" spans="1:6" ht="15.75" x14ac:dyDescent="0.3">
      <c r="A1035" s="4"/>
      <c r="B1035" s="4"/>
      <c r="C1035" s="4"/>
      <c r="D1035" s="4"/>
      <c r="E1035" s="4"/>
      <c r="F1035" s="4"/>
    </row>
    <row r="1036" spans="1:6" ht="15.75" x14ac:dyDescent="0.3">
      <c r="A1036" s="4"/>
      <c r="B1036" s="4"/>
      <c r="C1036" s="4"/>
      <c r="D1036" s="4"/>
      <c r="E1036" s="4"/>
      <c r="F1036" s="4"/>
    </row>
    <row r="1037" spans="1:6" ht="15.75" x14ac:dyDescent="0.3">
      <c r="A1037" s="4"/>
      <c r="B1037" s="4"/>
      <c r="C1037" s="4"/>
      <c r="D1037" s="4"/>
      <c r="E1037" s="4"/>
      <c r="F1037" s="4"/>
    </row>
    <row r="1038" spans="1:6" ht="15.75" x14ac:dyDescent="0.3">
      <c r="A1038" s="4"/>
      <c r="B1038" s="4"/>
      <c r="C1038" s="4"/>
      <c r="D1038" s="4"/>
      <c r="E1038" s="4"/>
      <c r="F1038" s="4"/>
    </row>
    <row r="1039" spans="1:6" ht="15.75" x14ac:dyDescent="0.3">
      <c r="A1039" s="4"/>
      <c r="B1039" s="4"/>
      <c r="C1039" s="4"/>
      <c r="D1039" s="4"/>
      <c r="E1039" s="4"/>
      <c r="F1039" s="4"/>
    </row>
    <row r="1040" spans="1:6" ht="15.75" x14ac:dyDescent="0.3">
      <c r="A1040" s="4"/>
      <c r="B1040" s="4"/>
      <c r="C1040" s="4"/>
      <c r="D1040" s="4"/>
      <c r="E1040" s="4"/>
      <c r="F1040" s="4"/>
    </row>
    <row r="1041" spans="1:6" ht="15.75" x14ac:dyDescent="0.3">
      <c r="A1041" s="4"/>
      <c r="B1041" s="4"/>
      <c r="C1041" s="4"/>
      <c r="D1041" s="4"/>
      <c r="E1041" s="4"/>
      <c r="F1041" s="4"/>
    </row>
    <row r="1042" spans="1:6" ht="15.75" x14ac:dyDescent="0.3">
      <c r="A1042" s="4"/>
      <c r="B1042" s="4"/>
      <c r="C1042" s="4"/>
      <c r="D1042" s="4"/>
      <c r="E1042" s="4"/>
      <c r="F1042" s="4"/>
    </row>
    <row r="1043" spans="1:6" ht="15.75" x14ac:dyDescent="0.3">
      <c r="A1043" s="4"/>
      <c r="B1043" s="4"/>
      <c r="C1043" s="4"/>
      <c r="D1043" s="4"/>
      <c r="E1043" s="4"/>
      <c r="F1043" s="4"/>
    </row>
    <row r="1044" spans="1:6" ht="15.75" x14ac:dyDescent="0.3">
      <c r="A1044" s="4"/>
      <c r="B1044" s="4"/>
      <c r="C1044" s="4"/>
      <c r="D1044" s="4"/>
      <c r="E1044" s="4"/>
      <c r="F1044" s="4"/>
    </row>
    <row r="1045" spans="1:6" ht="15.75" x14ac:dyDescent="0.3">
      <c r="A1045" s="4"/>
      <c r="B1045" s="4"/>
      <c r="C1045" s="4"/>
      <c r="D1045" s="4"/>
      <c r="E1045" s="4"/>
      <c r="F1045" s="4"/>
    </row>
    <row r="1046" spans="1:6" ht="15.75" x14ac:dyDescent="0.3">
      <c r="A1046" s="4"/>
      <c r="B1046" s="4"/>
      <c r="C1046" s="4"/>
      <c r="D1046" s="4"/>
      <c r="E1046" s="4"/>
      <c r="F1046" s="4"/>
    </row>
    <row r="1047" spans="1:6" ht="15.75" x14ac:dyDescent="0.3">
      <c r="A1047" s="4"/>
      <c r="B1047" s="4"/>
      <c r="C1047" s="4"/>
      <c r="D1047" s="4"/>
      <c r="E1047" s="4"/>
      <c r="F1047" s="4"/>
    </row>
    <row r="1048" spans="1:6" ht="15.75" x14ac:dyDescent="0.3">
      <c r="A1048" s="4"/>
      <c r="B1048" s="4"/>
      <c r="C1048" s="4"/>
      <c r="D1048" s="4"/>
      <c r="E1048" s="4"/>
      <c r="F1048" s="4"/>
    </row>
    <row r="1049" spans="1:6" ht="15.75" x14ac:dyDescent="0.3">
      <c r="A1049" s="4"/>
      <c r="B1049" s="4"/>
      <c r="C1049" s="4"/>
      <c r="D1049" s="4"/>
      <c r="E1049" s="4"/>
      <c r="F1049" s="4"/>
    </row>
    <row r="1050" spans="1:6" ht="15.75" x14ac:dyDescent="0.3">
      <c r="A1050" s="4"/>
      <c r="B1050" s="4"/>
      <c r="C1050" s="4"/>
      <c r="D1050" s="4"/>
      <c r="E1050" s="4"/>
      <c r="F1050" s="4"/>
    </row>
    <row r="1051" spans="1:6" ht="15.75" x14ac:dyDescent="0.3">
      <c r="A1051" s="4"/>
      <c r="B1051" s="4"/>
      <c r="C1051" s="4"/>
      <c r="D1051" s="4"/>
      <c r="E1051" s="4"/>
      <c r="F1051" s="4"/>
    </row>
    <row r="1052" spans="1:6" ht="15.75" x14ac:dyDescent="0.3">
      <c r="A1052" s="4"/>
      <c r="B1052" s="4"/>
      <c r="C1052" s="4"/>
      <c r="D1052" s="4"/>
      <c r="E1052" s="4"/>
      <c r="F1052" s="4"/>
    </row>
    <row r="1053" spans="1:6" ht="15.75" x14ac:dyDescent="0.3">
      <c r="A1053" s="4"/>
      <c r="B1053" s="4"/>
      <c r="C1053" s="4"/>
      <c r="D1053" s="4"/>
      <c r="E1053" s="4"/>
      <c r="F1053" s="4"/>
    </row>
    <row r="1054" spans="1:6" ht="15.75" x14ac:dyDescent="0.3">
      <c r="A1054" s="4"/>
      <c r="B1054" s="4"/>
      <c r="C1054" s="4"/>
      <c r="D1054" s="4"/>
      <c r="E1054" s="4"/>
      <c r="F1054" s="4"/>
    </row>
    <row r="1055" spans="1:6" ht="15.75" x14ac:dyDescent="0.3">
      <c r="A1055" s="4"/>
      <c r="B1055" s="4"/>
      <c r="C1055" s="4"/>
      <c r="D1055" s="4"/>
      <c r="E1055" s="4"/>
      <c r="F1055" s="4"/>
    </row>
    <row r="1056" spans="1:6" ht="15.75" x14ac:dyDescent="0.3">
      <c r="A1056" s="4"/>
      <c r="B1056" s="4"/>
      <c r="C1056" s="4"/>
      <c r="D1056" s="4"/>
      <c r="E1056" s="4"/>
      <c r="F1056" s="4"/>
    </row>
    <row r="1057" spans="1:6" ht="15.75" x14ac:dyDescent="0.3">
      <c r="A1057" s="4"/>
      <c r="B1057" s="4"/>
      <c r="C1057" s="4"/>
      <c r="D1057" s="4"/>
      <c r="E1057" s="4"/>
      <c r="F1057" s="4"/>
    </row>
    <row r="1058" spans="1:6" ht="15.75" x14ac:dyDescent="0.3">
      <c r="A1058" s="4"/>
      <c r="B1058" s="4"/>
      <c r="C1058" s="4"/>
      <c r="D1058" s="4"/>
      <c r="E1058" s="4"/>
      <c r="F1058" s="4"/>
    </row>
    <row r="1059" spans="1:6" ht="15.75" x14ac:dyDescent="0.3">
      <c r="A1059" s="4"/>
      <c r="B1059" s="4"/>
      <c r="C1059" s="4"/>
      <c r="D1059" s="4"/>
      <c r="E1059" s="4"/>
      <c r="F1059" s="4"/>
    </row>
    <row r="1060" spans="1:6" ht="15.75" x14ac:dyDescent="0.3">
      <c r="A1060" s="4"/>
      <c r="B1060" s="4"/>
      <c r="C1060" s="4"/>
      <c r="D1060" s="4"/>
      <c r="E1060" s="4"/>
      <c r="F1060" s="4"/>
    </row>
    <row r="1061" spans="1:6" ht="15.75" x14ac:dyDescent="0.3">
      <c r="A1061" s="4"/>
      <c r="B1061" s="4"/>
      <c r="C1061" s="4"/>
      <c r="D1061" s="4"/>
      <c r="E1061" s="4"/>
      <c r="F1061" s="4"/>
    </row>
    <row r="1062" spans="1:6" ht="15.75" x14ac:dyDescent="0.3">
      <c r="A1062" s="4"/>
      <c r="B1062" s="4"/>
      <c r="C1062" s="4"/>
      <c r="D1062" s="4"/>
      <c r="E1062" s="4"/>
      <c r="F1062" s="4"/>
    </row>
    <row r="1063" spans="1:6" ht="15.75" x14ac:dyDescent="0.3">
      <c r="A1063" s="4"/>
      <c r="B1063" s="4"/>
      <c r="C1063" s="4"/>
      <c r="D1063" s="4"/>
      <c r="E1063" s="4"/>
      <c r="F1063" s="4"/>
    </row>
    <row r="1064" spans="1:6" ht="15.75" x14ac:dyDescent="0.3">
      <c r="A1064" s="4"/>
      <c r="B1064" s="4"/>
      <c r="C1064" s="4"/>
      <c r="D1064" s="4"/>
      <c r="E1064" s="4"/>
      <c r="F1064" s="4"/>
    </row>
    <row r="1065" spans="1:6" ht="15.75" x14ac:dyDescent="0.3">
      <c r="A1065" s="4"/>
      <c r="B1065" s="4"/>
      <c r="C1065" s="4"/>
      <c r="D1065" s="4"/>
      <c r="E1065" s="4"/>
      <c r="F1065" s="4"/>
    </row>
    <row r="1066" spans="1:6" ht="15.75" x14ac:dyDescent="0.3">
      <c r="A1066" s="4"/>
      <c r="B1066" s="4"/>
      <c r="C1066" s="4"/>
      <c r="D1066" s="4"/>
      <c r="E1066" s="4"/>
      <c r="F1066" s="4"/>
    </row>
    <row r="1067" spans="1:6" ht="15.75" x14ac:dyDescent="0.3">
      <c r="A1067" s="4"/>
      <c r="B1067" s="4"/>
      <c r="C1067" s="4"/>
      <c r="D1067" s="4"/>
      <c r="E1067" s="4"/>
      <c r="F1067" s="4"/>
    </row>
    <row r="1068" spans="1:6" ht="15.75" x14ac:dyDescent="0.3">
      <c r="A1068" s="4"/>
      <c r="B1068" s="4"/>
      <c r="C1068" s="4"/>
      <c r="D1068" s="4"/>
      <c r="E1068" s="4"/>
      <c r="F1068" s="4"/>
    </row>
    <row r="1069" spans="1:6" ht="15.75" x14ac:dyDescent="0.3">
      <c r="A1069" s="4"/>
      <c r="B1069" s="4"/>
      <c r="C1069" s="4"/>
      <c r="D1069" s="4"/>
      <c r="E1069" s="4"/>
      <c r="F1069" s="4"/>
    </row>
    <row r="1070" spans="1:6" ht="15.75" x14ac:dyDescent="0.3">
      <c r="A1070" s="4"/>
      <c r="B1070" s="4"/>
      <c r="C1070" s="4"/>
      <c r="D1070" s="4"/>
      <c r="E1070" s="4"/>
      <c r="F1070" s="4"/>
    </row>
    <row r="1071" spans="1:6" ht="15.75" x14ac:dyDescent="0.3">
      <c r="A1071" s="4"/>
      <c r="B1071" s="4"/>
      <c r="C1071" s="4"/>
      <c r="D1071" s="4"/>
      <c r="E1071" s="4"/>
      <c r="F1071" s="4"/>
    </row>
    <row r="1072" spans="1:6" ht="15.75" x14ac:dyDescent="0.3">
      <c r="A1072" s="4"/>
      <c r="B1072" s="4"/>
      <c r="C1072" s="4"/>
      <c r="D1072" s="4"/>
      <c r="E1072" s="4"/>
      <c r="F1072" s="4"/>
    </row>
    <row r="1073" spans="1:6" ht="15.75" x14ac:dyDescent="0.3">
      <c r="A1073" s="4"/>
      <c r="B1073" s="4"/>
      <c r="C1073" s="4"/>
      <c r="D1073" s="4"/>
      <c r="E1073" s="4"/>
      <c r="F1073" s="4"/>
    </row>
    <row r="1074" spans="1:6" ht="15.75" x14ac:dyDescent="0.3">
      <c r="A1074" s="4"/>
      <c r="B1074" s="4"/>
      <c r="C1074" s="4"/>
      <c r="D1074" s="4"/>
      <c r="E1074" s="4"/>
      <c r="F1074" s="4"/>
    </row>
    <row r="1075" spans="1:6" ht="15.75" x14ac:dyDescent="0.3">
      <c r="A1075" s="4"/>
      <c r="B1075" s="4"/>
      <c r="C1075" s="4"/>
      <c r="D1075" s="4"/>
      <c r="E1075" s="4"/>
      <c r="F1075" s="4"/>
    </row>
    <row r="1076" spans="1:6" ht="15.75" x14ac:dyDescent="0.3">
      <c r="A1076" s="4"/>
      <c r="B1076" s="4"/>
      <c r="C1076" s="4"/>
      <c r="D1076" s="4"/>
      <c r="E1076" s="4"/>
      <c r="F1076" s="4"/>
    </row>
    <row r="1077" spans="1:6" ht="15.75" x14ac:dyDescent="0.3">
      <c r="A1077" s="4"/>
      <c r="B1077" s="4"/>
      <c r="C1077" s="4"/>
      <c r="D1077" s="4"/>
      <c r="E1077" s="4"/>
      <c r="F1077" s="4"/>
    </row>
    <row r="1078" spans="1:6" ht="15.75" x14ac:dyDescent="0.3">
      <c r="A1078" s="4"/>
      <c r="B1078" s="4"/>
      <c r="C1078" s="4"/>
      <c r="D1078" s="4"/>
      <c r="E1078" s="4"/>
      <c r="F1078" s="4"/>
    </row>
    <row r="1079" spans="1:6" ht="15.75" x14ac:dyDescent="0.3">
      <c r="A1079" s="4"/>
      <c r="B1079" s="4"/>
      <c r="C1079" s="4"/>
      <c r="D1079" s="4"/>
      <c r="E1079" s="4"/>
      <c r="F1079" s="4"/>
    </row>
    <row r="1080" spans="1:6" ht="15.75" x14ac:dyDescent="0.3">
      <c r="A1080" s="4"/>
      <c r="B1080" s="4"/>
      <c r="C1080" s="4"/>
      <c r="D1080" s="4"/>
      <c r="E1080" s="4"/>
      <c r="F1080" s="4"/>
    </row>
    <row r="1081" spans="1:6" ht="15.75" x14ac:dyDescent="0.3">
      <c r="A1081" s="4"/>
      <c r="B1081" s="4"/>
      <c r="C1081" s="4"/>
      <c r="D1081" s="4"/>
      <c r="E1081" s="4"/>
      <c r="F1081" s="4"/>
    </row>
    <row r="1082" spans="1:6" ht="15.75" x14ac:dyDescent="0.3">
      <c r="A1082" s="4"/>
      <c r="B1082" s="4"/>
      <c r="C1082" s="4"/>
      <c r="D1082" s="4"/>
      <c r="E1082" s="4"/>
      <c r="F1082" s="4"/>
    </row>
    <row r="1083" spans="1:6" ht="15.75" x14ac:dyDescent="0.3">
      <c r="A1083" s="4"/>
      <c r="B1083" s="4"/>
      <c r="C1083" s="4"/>
      <c r="D1083" s="4"/>
      <c r="E1083" s="4"/>
      <c r="F1083" s="4"/>
    </row>
    <row r="1084" spans="1:6" ht="15.75" x14ac:dyDescent="0.3">
      <c r="A1084" s="4"/>
      <c r="B1084" s="4"/>
      <c r="C1084" s="4"/>
      <c r="D1084" s="4"/>
      <c r="E1084" s="4"/>
      <c r="F1084" s="4"/>
    </row>
    <row r="1085" spans="1:6" ht="15.75" x14ac:dyDescent="0.3">
      <c r="A1085" s="4"/>
      <c r="B1085" s="4"/>
      <c r="C1085" s="4"/>
      <c r="D1085" s="4"/>
      <c r="E1085" s="4"/>
      <c r="F1085" s="4"/>
    </row>
    <row r="1086" spans="1:6" ht="15.75" x14ac:dyDescent="0.3">
      <c r="A1086" s="4"/>
      <c r="B1086" s="4"/>
      <c r="C1086" s="4"/>
      <c r="D1086" s="4"/>
      <c r="E1086" s="4"/>
      <c r="F1086" s="4"/>
    </row>
    <row r="1087" spans="1:6" ht="15.75" x14ac:dyDescent="0.3">
      <c r="A1087" s="4"/>
      <c r="B1087" s="4"/>
      <c r="C1087" s="4"/>
      <c r="D1087" s="4"/>
      <c r="E1087" s="4"/>
      <c r="F1087" s="4"/>
    </row>
    <row r="1088" spans="1:6" ht="15.75" x14ac:dyDescent="0.3">
      <c r="A1088" s="4"/>
      <c r="B1088" s="4"/>
      <c r="C1088" s="4"/>
      <c r="D1088" s="4"/>
      <c r="E1088" s="4"/>
      <c r="F1088" s="4"/>
    </row>
    <row r="1089" spans="1:6" ht="15.75" x14ac:dyDescent="0.3">
      <c r="A1089" s="4"/>
      <c r="B1089" s="4"/>
      <c r="C1089" s="4"/>
      <c r="D1089" s="4"/>
      <c r="E1089" s="4"/>
      <c r="F1089" s="4"/>
    </row>
    <row r="1090" spans="1:6" ht="15.75" x14ac:dyDescent="0.3">
      <c r="A1090" s="4"/>
      <c r="B1090" s="4"/>
      <c r="C1090" s="4"/>
      <c r="D1090" s="4"/>
      <c r="E1090" s="4"/>
      <c r="F1090" s="4"/>
    </row>
    <row r="1091" spans="1:6" ht="15.75" x14ac:dyDescent="0.3">
      <c r="A1091" s="4"/>
      <c r="B1091" s="4"/>
      <c r="C1091" s="4"/>
      <c r="D1091" s="4"/>
      <c r="E1091" s="4"/>
      <c r="F1091" s="4"/>
    </row>
    <row r="1092" spans="1:6" ht="15.75" x14ac:dyDescent="0.3">
      <c r="A1092" s="4"/>
      <c r="B1092" s="4"/>
      <c r="C1092" s="4"/>
      <c r="D1092" s="4"/>
      <c r="E1092" s="4"/>
      <c r="F1092" s="4"/>
    </row>
    <row r="1093" spans="1:6" ht="15.75" x14ac:dyDescent="0.3">
      <c r="A1093" s="4"/>
      <c r="B1093" s="4"/>
      <c r="C1093" s="4"/>
      <c r="D1093" s="4"/>
      <c r="E1093" s="4"/>
      <c r="F1093" s="4"/>
    </row>
    <row r="1094" spans="1:6" ht="15.75" x14ac:dyDescent="0.3">
      <c r="A1094" s="4"/>
      <c r="B1094" s="4"/>
      <c r="C1094" s="4"/>
      <c r="D1094" s="4"/>
      <c r="E1094" s="4"/>
      <c r="F1094" s="4"/>
    </row>
    <row r="1095" spans="1:6" ht="15.75" x14ac:dyDescent="0.3">
      <c r="A1095" s="4"/>
      <c r="B1095" s="4"/>
      <c r="C1095" s="4"/>
      <c r="D1095" s="4"/>
      <c r="E1095" s="4"/>
      <c r="F1095" s="4"/>
    </row>
    <row r="1096" spans="1:6" ht="15.75" x14ac:dyDescent="0.3">
      <c r="A1096" s="4"/>
      <c r="B1096" s="4"/>
      <c r="C1096" s="4"/>
      <c r="D1096" s="4"/>
      <c r="E1096" s="4"/>
      <c r="F1096" s="4"/>
    </row>
    <row r="1097" spans="1:6" ht="15.75" x14ac:dyDescent="0.3">
      <c r="A1097" s="4"/>
      <c r="B1097" s="4"/>
      <c r="C1097" s="4"/>
      <c r="D1097" s="4"/>
      <c r="E1097" s="4"/>
      <c r="F1097" s="4"/>
    </row>
    <row r="1098" spans="1:6" ht="15.75" x14ac:dyDescent="0.3">
      <c r="A1098" s="4"/>
      <c r="B1098" s="4"/>
      <c r="C1098" s="4"/>
      <c r="D1098" s="4"/>
      <c r="E1098" s="4"/>
      <c r="F1098" s="4"/>
    </row>
    <row r="1099" spans="1:6" ht="15.75" x14ac:dyDescent="0.3">
      <c r="A1099" s="4"/>
      <c r="B1099" s="4"/>
      <c r="C1099" s="4"/>
      <c r="D1099" s="4"/>
      <c r="E1099" s="4"/>
      <c r="F1099" s="4"/>
    </row>
    <row r="1100" spans="1:6" ht="15.75" x14ac:dyDescent="0.3">
      <c r="A1100" s="4"/>
      <c r="B1100" s="4"/>
      <c r="C1100" s="4"/>
      <c r="D1100" s="4"/>
      <c r="E1100" s="4"/>
      <c r="F1100" s="4"/>
    </row>
    <row r="1101" spans="1:6" ht="15.75" x14ac:dyDescent="0.3">
      <c r="A1101" s="4"/>
      <c r="B1101" s="4"/>
      <c r="C1101" s="4"/>
      <c r="D1101" s="4"/>
      <c r="E1101" s="4"/>
      <c r="F1101" s="4"/>
    </row>
    <row r="1102" spans="1:6" ht="15.75" x14ac:dyDescent="0.3">
      <c r="A1102" s="4"/>
      <c r="B1102" s="4"/>
      <c r="C1102" s="4"/>
      <c r="D1102" s="4"/>
      <c r="E1102" s="4"/>
      <c r="F1102" s="4"/>
    </row>
    <row r="1103" spans="1:6" ht="15.75" x14ac:dyDescent="0.3">
      <c r="A1103" s="4"/>
      <c r="B1103" s="4"/>
      <c r="C1103" s="4"/>
      <c r="D1103" s="4"/>
      <c r="E1103" s="4"/>
      <c r="F1103" s="4"/>
    </row>
    <row r="1104" spans="1:6" ht="15.75" x14ac:dyDescent="0.3">
      <c r="A1104" s="4"/>
      <c r="B1104" s="4"/>
      <c r="C1104" s="4"/>
      <c r="D1104" s="4"/>
      <c r="E1104" s="4"/>
      <c r="F1104" s="4"/>
    </row>
    <row r="1105" spans="1:6" ht="15.75" x14ac:dyDescent="0.3">
      <c r="A1105" s="4"/>
      <c r="B1105" s="4"/>
      <c r="C1105" s="4"/>
      <c r="D1105" s="4"/>
      <c r="E1105" s="4"/>
      <c r="F1105" s="4"/>
    </row>
    <row r="1106" spans="1:6" ht="15.75" x14ac:dyDescent="0.3">
      <c r="A1106" s="4"/>
      <c r="B1106" s="4"/>
      <c r="C1106" s="4"/>
      <c r="D1106" s="4"/>
      <c r="E1106" s="4"/>
      <c r="F1106" s="4"/>
    </row>
    <row r="1107" spans="1:6" ht="15.75" x14ac:dyDescent="0.3">
      <c r="A1107" s="4"/>
      <c r="B1107" s="4"/>
      <c r="C1107" s="4"/>
      <c r="D1107" s="4"/>
      <c r="E1107" s="4"/>
      <c r="F1107" s="4"/>
    </row>
    <row r="1108" spans="1:6" ht="15.75" x14ac:dyDescent="0.3">
      <c r="A1108" s="4"/>
      <c r="B1108" s="4"/>
      <c r="C1108" s="4"/>
      <c r="D1108" s="4"/>
      <c r="E1108" s="4"/>
      <c r="F1108" s="4"/>
    </row>
    <row r="1109" spans="1:6" ht="15.75" x14ac:dyDescent="0.3">
      <c r="A1109" s="4"/>
      <c r="B1109" s="4"/>
      <c r="C1109" s="4"/>
      <c r="D1109" s="4"/>
      <c r="E1109" s="4"/>
      <c r="F1109" s="4"/>
    </row>
    <row r="1110" spans="1:6" ht="15.75" x14ac:dyDescent="0.3">
      <c r="A1110" s="4"/>
      <c r="B1110" s="4"/>
      <c r="C1110" s="4"/>
      <c r="D1110" s="4"/>
      <c r="E1110" s="4"/>
      <c r="F1110" s="4"/>
    </row>
    <row r="1111" spans="1:6" ht="15.75" x14ac:dyDescent="0.3">
      <c r="A1111" s="4"/>
      <c r="B1111" s="4"/>
      <c r="C1111" s="4"/>
      <c r="D1111" s="4"/>
      <c r="E1111" s="4"/>
      <c r="F1111" s="4"/>
    </row>
    <row r="1112" spans="1:6" ht="15.75" x14ac:dyDescent="0.3">
      <c r="A1112" s="4"/>
      <c r="B1112" s="4"/>
      <c r="C1112" s="4"/>
      <c r="D1112" s="4"/>
      <c r="E1112" s="4"/>
      <c r="F1112" s="4"/>
    </row>
    <row r="1113" spans="1:6" ht="15.75" x14ac:dyDescent="0.3">
      <c r="A1113" s="4"/>
      <c r="B1113" s="4"/>
      <c r="C1113" s="4"/>
      <c r="D1113" s="4"/>
      <c r="E1113" s="4"/>
      <c r="F1113" s="4"/>
    </row>
    <row r="1114" spans="1:6" ht="15.75" x14ac:dyDescent="0.3">
      <c r="A1114" s="4"/>
      <c r="B1114" s="4"/>
      <c r="C1114" s="4"/>
      <c r="D1114" s="4"/>
      <c r="E1114" s="4"/>
      <c r="F1114" s="4"/>
    </row>
    <row r="1115" spans="1:6" ht="15.75" x14ac:dyDescent="0.3">
      <c r="A1115" s="4"/>
      <c r="B1115" s="4"/>
      <c r="C1115" s="4"/>
      <c r="D1115" s="4"/>
      <c r="E1115" s="4"/>
      <c r="F1115" s="4"/>
    </row>
    <row r="1116" spans="1:6" ht="15.75" x14ac:dyDescent="0.3">
      <c r="A1116" s="4"/>
      <c r="B1116" s="4"/>
      <c r="C1116" s="4"/>
      <c r="D1116" s="4"/>
      <c r="E1116" s="4"/>
      <c r="F1116" s="4"/>
    </row>
    <row r="1117" spans="1:6" ht="15.75" x14ac:dyDescent="0.3">
      <c r="A1117" s="4"/>
      <c r="B1117" s="4"/>
      <c r="C1117" s="4"/>
      <c r="D1117" s="4"/>
      <c r="E1117" s="4"/>
      <c r="F1117" s="4"/>
    </row>
    <row r="1118" spans="1:6" ht="15.75" x14ac:dyDescent="0.3">
      <c r="A1118" s="4"/>
      <c r="B1118" s="4"/>
      <c r="C1118" s="4"/>
      <c r="D1118" s="4"/>
      <c r="E1118" s="4"/>
      <c r="F1118" s="4"/>
    </row>
    <row r="1119" spans="1:6" ht="15.75" x14ac:dyDescent="0.3">
      <c r="A1119" s="4"/>
      <c r="B1119" s="4"/>
      <c r="C1119" s="4"/>
      <c r="D1119" s="4"/>
      <c r="E1119" s="4"/>
      <c r="F1119" s="4"/>
    </row>
    <row r="1120" spans="1:6" ht="15.75" x14ac:dyDescent="0.3">
      <c r="A1120" s="4"/>
      <c r="B1120" s="4"/>
      <c r="C1120" s="4"/>
      <c r="D1120" s="4"/>
      <c r="E1120" s="4"/>
      <c r="F1120" s="4"/>
    </row>
    <row r="1121" spans="1:6" ht="15.75" x14ac:dyDescent="0.3">
      <c r="A1121" s="4"/>
      <c r="B1121" s="4"/>
      <c r="C1121" s="4"/>
      <c r="D1121" s="4"/>
      <c r="E1121" s="4"/>
      <c r="F1121" s="4"/>
    </row>
    <row r="1122" spans="1:6" ht="15.75" x14ac:dyDescent="0.3">
      <c r="A1122" s="4"/>
      <c r="B1122" s="4"/>
      <c r="C1122" s="4"/>
      <c r="D1122" s="4"/>
      <c r="E1122" s="4"/>
      <c r="F1122" s="4"/>
    </row>
    <row r="1123" spans="1:6" ht="15.75" x14ac:dyDescent="0.3">
      <c r="A1123" s="4"/>
      <c r="B1123" s="4"/>
      <c r="C1123" s="4"/>
      <c r="D1123" s="4"/>
      <c r="E1123" s="4"/>
      <c r="F1123" s="4"/>
    </row>
    <row r="1124" spans="1:6" ht="15.75" x14ac:dyDescent="0.3">
      <c r="A1124" s="4"/>
      <c r="B1124" s="4"/>
      <c r="C1124" s="4"/>
      <c r="D1124" s="4"/>
      <c r="E1124" s="4"/>
      <c r="F1124" s="4"/>
    </row>
    <row r="1125" spans="1:6" ht="15.75" x14ac:dyDescent="0.3">
      <c r="A1125" s="4"/>
      <c r="B1125" s="4"/>
      <c r="C1125" s="4"/>
      <c r="D1125" s="4"/>
      <c r="E1125" s="4"/>
      <c r="F1125" s="4"/>
    </row>
    <row r="1126" spans="1:6" ht="15.75" x14ac:dyDescent="0.3">
      <c r="A1126" s="4"/>
      <c r="B1126" s="4"/>
      <c r="C1126" s="4"/>
      <c r="D1126" s="4"/>
      <c r="E1126" s="4"/>
      <c r="F1126" s="4"/>
    </row>
    <row r="1127" spans="1:6" ht="15.75" x14ac:dyDescent="0.3">
      <c r="A1127" s="4"/>
      <c r="B1127" s="4"/>
      <c r="C1127" s="4"/>
      <c r="D1127" s="4"/>
      <c r="E1127" s="4"/>
      <c r="F1127" s="4"/>
    </row>
    <row r="1128" spans="1:6" ht="15.75" x14ac:dyDescent="0.3">
      <c r="A1128" s="4"/>
      <c r="B1128" s="4"/>
      <c r="C1128" s="4"/>
      <c r="D1128" s="4"/>
      <c r="E1128" s="4"/>
      <c r="F1128" s="4"/>
    </row>
    <row r="1129" spans="1:6" ht="15.75" x14ac:dyDescent="0.3">
      <c r="A1129" s="4"/>
      <c r="B1129" s="4"/>
      <c r="C1129" s="4"/>
      <c r="D1129" s="4"/>
      <c r="E1129" s="4"/>
      <c r="F1129" s="4"/>
    </row>
    <row r="1130" spans="1:6" ht="15.75" x14ac:dyDescent="0.3">
      <c r="A1130" s="4"/>
      <c r="B1130" s="4"/>
      <c r="C1130" s="4"/>
      <c r="D1130" s="4"/>
      <c r="E1130" s="4"/>
      <c r="F1130" s="4"/>
    </row>
    <row r="1131" spans="1:6" ht="15.75" x14ac:dyDescent="0.3">
      <c r="A1131" s="4"/>
      <c r="B1131" s="4"/>
      <c r="C1131" s="4"/>
      <c r="D1131" s="4"/>
      <c r="E1131" s="4"/>
      <c r="F1131" s="4"/>
    </row>
    <row r="1132" spans="1:6" ht="15.75" x14ac:dyDescent="0.3">
      <c r="A1132" s="4"/>
      <c r="B1132" s="4"/>
      <c r="C1132" s="4"/>
      <c r="D1132" s="4"/>
      <c r="E1132" s="4"/>
      <c r="F1132" s="4"/>
    </row>
    <row r="1133" spans="1:6" ht="15.75" x14ac:dyDescent="0.3">
      <c r="A1133" s="4"/>
      <c r="B1133" s="4"/>
      <c r="C1133" s="4"/>
      <c r="D1133" s="4"/>
      <c r="E1133" s="4"/>
      <c r="F1133" s="4"/>
    </row>
    <row r="1134" spans="1:6" ht="15.75" x14ac:dyDescent="0.3">
      <c r="A1134" s="4"/>
      <c r="B1134" s="4"/>
      <c r="C1134" s="4"/>
      <c r="D1134" s="4"/>
      <c r="E1134" s="4"/>
      <c r="F1134" s="4"/>
    </row>
    <row r="1135" spans="1:6" ht="15.75" x14ac:dyDescent="0.3">
      <c r="A1135" s="4"/>
      <c r="B1135" s="4"/>
      <c r="C1135" s="4"/>
      <c r="D1135" s="4"/>
      <c r="E1135" s="4"/>
      <c r="F1135" s="4"/>
    </row>
    <row r="1136" spans="1:6" ht="15.75" x14ac:dyDescent="0.3">
      <c r="A1136" s="4"/>
      <c r="B1136" s="4"/>
      <c r="C1136" s="4"/>
      <c r="D1136" s="4"/>
      <c r="E1136" s="4"/>
      <c r="F1136" s="4"/>
    </row>
    <row r="1137" spans="1:6" ht="15.75" x14ac:dyDescent="0.3">
      <c r="A1137" s="4"/>
      <c r="B1137" s="4"/>
      <c r="C1137" s="4"/>
      <c r="D1137" s="4"/>
      <c r="E1137" s="4"/>
      <c r="F1137" s="4"/>
    </row>
    <row r="1138" spans="1:6" ht="15.75" x14ac:dyDescent="0.3">
      <c r="A1138" s="4"/>
      <c r="B1138" s="4"/>
      <c r="C1138" s="4"/>
      <c r="D1138" s="4"/>
      <c r="E1138" s="4"/>
      <c r="F1138" s="4"/>
    </row>
    <row r="1139" spans="1:6" ht="15.75" x14ac:dyDescent="0.3">
      <c r="A1139" s="4"/>
      <c r="B1139" s="4"/>
      <c r="C1139" s="4"/>
      <c r="D1139" s="4"/>
      <c r="E1139" s="4"/>
      <c r="F1139" s="4"/>
    </row>
    <row r="1140" spans="1:6" ht="15.75" x14ac:dyDescent="0.3">
      <c r="A1140" s="4"/>
      <c r="B1140" s="4"/>
      <c r="C1140" s="4"/>
      <c r="D1140" s="4"/>
      <c r="E1140" s="4"/>
      <c r="F1140" s="4"/>
    </row>
    <row r="1141" spans="1:6" ht="15.75" x14ac:dyDescent="0.3">
      <c r="A1141" s="4"/>
      <c r="B1141" s="4"/>
      <c r="C1141" s="4"/>
      <c r="D1141" s="4"/>
      <c r="E1141" s="4"/>
      <c r="F1141" s="4"/>
    </row>
    <row r="1142" spans="1:6" ht="15.75" x14ac:dyDescent="0.3">
      <c r="A1142" s="4"/>
      <c r="B1142" s="4"/>
      <c r="C1142" s="4"/>
      <c r="D1142" s="4"/>
      <c r="E1142" s="4"/>
      <c r="F1142" s="4"/>
    </row>
    <row r="1143" spans="1:6" ht="15.75" x14ac:dyDescent="0.3">
      <c r="A1143" s="4"/>
      <c r="B1143" s="4"/>
      <c r="C1143" s="4"/>
      <c r="D1143" s="4"/>
      <c r="E1143" s="4"/>
      <c r="F1143" s="4"/>
    </row>
    <row r="1144" spans="1:6" ht="15.75" x14ac:dyDescent="0.3">
      <c r="A1144" s="4"/>
      <c r="B1144" s="4"/>
      <c r="C1144" s="4"/>
      <c r="D1144" s="4"/>
      <c r="E1144" s="4"/>
      <c r="F1144" s="4"/>
    </row>
    <row r="1145" spans="1:6" ht="15.75" x14ac:dyDescent="0.3">
      <c r="A1145" s="4"/>
      <c r="B1145" s="4"/>
      <c r="C1145" s="4"/>
      <c r="D1145" s="4"/>
      <c r="E1145" s="4"/>
      <c r="F1145" s="4"/>
    </row>
    <row r="1146" spans="1:6" ht="15.75" x14ac:dyDescent="0.3">
      <c r="A1146" s="4"/>
      <c r="B1146" s="4"/>
      <c r="C1146" s="4"/>
      <c r="D1146" s="4"/>
      <c r="E1146" s="4"/>
      <c r="F1146" s="4"/>
    </row>
    <row r="1147" spans="1:6" ht="15.75" x14ac:dyDescent="0.3">
      <c r="A1147" s="4"/>
      <c r="B1147" s="4"/>
      <c r="C1147" s="4"/>
      <c r="D1147" s="4"/>
      <c r="E1147" s="4"/>
      <c r="F1147" s="4"/>
    </row>
    <row r="1148" spans="1:6" ht="15.75" x14ac:dyDescent="0.3">
      <c r="A1148" s="4"/>
      <c r="B1148" s="4"/>
      <c r="C1148" s="4"/>
      <c r="D1148" s="4"/>
      <c r="E1148" s="4"/>
      <c r="F1148" s="4"/>
    </row>
    <row r="1149" spans="1:6" ht="15.75" x14ac:dyDescent="0.3">
      <c r="A1149" s="4"/>
      <c r="B1149" s="4"/>
      <c r="C1149" s="4"/>
      <c r="D1149" s="4"/>
      <c r="E1149" s="4"/>
      <c r="F1149" s="4"/>
    </row>
    <row r="1150" spans="1:6" ht="15.75" x14ac:dyDescent="0.3">
      <c r="A1150" s="4"/>
      <c r="B1150" s="4"/>
      <c r="C1150" s="4"/>
      <c r="D1150" s="4"/>
      <c r="E1150" s="4"/>
      <c r="F1150" s="4"/>
    </row>
    <row r="1151" spans="1:6" ht="15.75" x14ac:dyDescent="0.3">
      <c r="A1151" s="4"/>
      <c r="B1151" s="4"/>
      <c r="C1151" s="4"/>
      <c r="D1151" s="4"/>
      <c r="E1151" s="4"/>
      <c r="F1151" s="4"/>
    </row>
    <row r="1152" spans="1:6" ht="15.75" x14ac:dyDescent="0.3">
      <c r="A1152" s="4"/>
      <c r="B1152" s="4"/>
      <c r="C1152" s="4"/>
      <c r="D1152" s="4"/>
      <c r="E1152" s="4"/>
      <c r="F1152" s="4"/>
    </row>
    <row r="1153" spans="1:6" ht="15.75" x14ac:dyDescent="0.3">
      <c r="A1153" s="4"/>
      <c r="B1153" s="4"/>
      <c r="C1153" s="4"/>
      <c r="D1153" s="4"/>
      <c r="E1153" s="4"/>
      <c r="F1153" s="4"/>
    </row>
    <row r="1154" spans="1:6" ht="15.75" x14ac:dyDescent="0.3">
      <c r="A1154" s="4"/>
      <c r="B1154" s="4"/>
      <c r="C1154" s="4"/>
      <c r="D1154" s="4"/>
      <c r="E1154" s="4"/>
      <c r="F1154" s="4"/>
    </row>
    <row r="1155" spans="1:6" ht="15.75" x14ac:dyDescent="0.3">
      <c r="A1155" s="4"/>
      <c r="B1155" s="4"/>
      <c r="C1155" s="4"/>
      <c r="D1155" s="4"/>
      <c r="E1155" s="4"/>
      <c r="F1155" s="4"/>
    </row>
    <row r="1156" spans="1:6" ht="15.75" x14ac:dyDescent="0.3">
      <c r="A1156" s="4"/>
      <c r="B1156" s="4"/>
      <c r="C1156" s="4"/>
      <c r="D1156" s="4"/>
      <c r="E1156" s="4"/>
      <c r="F1156" s="4"/>
    </row>
    <row r="1157" spans="1:6" ht="15.75" x14ac:dyDescent="0.3">
      <c r="A1157" s="4"/>
      <c r="B1157" s="4"/>
      <c r="C1157" s="4"/>
      <c r="D1157" s="4"/>
      <c r="E1157" s="4"/>
      <c r="F1157" s="4"/>
    </row>
    <row r="1158" spans="1:6" ht="15.75" x14ac:dyDescent="0.3">
      <c r="A1158" s="4"/>
      <c r="B1158" s="4"/>
      <c r="C1158" s="4"/>
      <c r="D1158" s="4"/>
      <c r="E1158" s="4"/>
      <c r="F1158" s="4"/>
    </row>
    <row r="1159" spans="1:6" ht="15.75" x14ac:dyDescent="0.3">
      <c r="A1159" s="4"/>
      <c r="B1159" s="4"/>
      <c r="C1159" s="4"/>
      <c r="D1159" s="4"/>
      <c r="E1159" s="4"/>
      <c r="F1159" s="4"/>
    </row>
    <row r="1160" spans="1:6" ht="15.75" x14ac:dyDescent="0.3">
      <c r="A1160" s="4"/>
      <c r="B1160" s="4"/>
      <c r="C1160" s="4"/>
      <c r="D1160" s="4"/>
      <c r="E1160" s="4"/>
      <c r="F1160" s="4"/>
    </row>
    <row r="1161" spans="1:6" ht="15.75" x14ac:dyDescent="0.3">
      <c r="A1161" s="4"/>
      <c r="B1161" s="4"/>
      <c r="C1161" s="4"/>
      <c r="D1161" s="4"/>
      <c r="E1161" s="4"/>
      <c r="F1161" s="4"/>
    </row>
    <row r="1162" spans="1:6" ht="15.75" x14ac:dyDescent="0.3">
      <c r="A1162" s="4"/>
      <c r="B1162" s="4"/>
      <c r="C1162" s="4"/>
      <c r="D1162" s="4"/>
      <c r="E1162" s="4"/>
      <c r="F1162" s="4"/>
    </row>
    <row r="1163" spans="1:6" ht="15.75" x14ac:dyDescent="0.3">
      <c r="A1163" s="4"/>
      <c r="B1163" s="4"/>
      <c r="C1163" s="4"/>
      <c r="D1163" s="4"/>
      <c r="E1163" s="4"/>
      <c r="F1163" s="4"/>
    </row>
    <row r="1164" spans="1:6" ht="15.75" x14ac:dyDescent="0.3">
      <c r="A1164" s="4"/>
      <c r="B1164" s="4"/>
      <c r="C1164" s="4"/>
      <c r="D1164" s="4"/>
      <c r="E1164" s="4"/>
      <c r="F1164" s="4"/>
    </row>
    <row r="1165" spans="1:6" ht="15.75" x14ac:dyDescent="0.3">
      <c r="A1165" s="4"/>
      <c r="B1165" s="4"/>
      <c r="C1165" s="4"/>
      <c r="D1165" s="4"/>
      <c r="E1165" s="4"/>
      <c r="F1165" s="4"/>
    </row>
    <row r="1166" spans="1:6" ht="15.75" x14ac:dyDescent="0.3">
      <c r="A1166" s="4"/>
      <c r="B1166" s="4"/>
      <c r="C1166" s="4"/>
      <c r="D1166" s="4"/>
      <c r="E1166" s="4"/>
      <c r="F1166" s="4"/>
    </row>
    <row r="1167" spans="1:6" ht="15.75" x14ac:dyDescent="0.3">
      <c r="A1167" s="4"/>
      <c r="B1167" s="4"/>
      <c r="C1167" s="4"/>
      <c r="D1167" s="4"/>
      <c r="E1167" s="4"/>
      <c r="F1167" s="4"/>
    </row>
    <row r="1168" spans="1:6" ht="15.75" x14ac:dyDescent="0.3">
      <c r="A1168" s="4"/>
      <c r="B1168" s="4"/>
      <c r="C1168" s="4"/>
      <c r="D1168" s="4"/>
      <c r="E1168" s="4"/>
      <c r="F1168" s="4"/>
    </row>
    <row r="1169" spans="1:6" ht="15.75" x14ac:dyDescent="0.3">
      <c r="A1169" s="4"/>
      <c r="B1169" s="4"/>
      <c r="C1169" s="4"/>
      <c r="D1169" s="4"/>
      <c r="E1169" s="4"/>
      <c r="F1169" s="4"/>
    </row>
    <row r="1170" spans="1:6" ht="15.75" x14ac:dyDescent="0.3">
      <c r="A1170" s="4"/>
      <c r="B1170" s="4"/>
      <c r="C1170" s="4"/>
      <c r="D1170" s="4"/>
      <c r="E1170" s="4"/>
      <c r="F1170" s="4"/>
    </row>
    <row r="1171" spans="1:6" ht="15.75" x14ac:dyDescent="0.3">
      <c r="A1171" s="4"/>
      <c r="B1171" s="4"/>
      <c r="C1171" s="4"/>
      <c r="D1171" s="4"/>
      <c r="E1171" s="4"/>
      <c r="F1171" s="4"/>
    </row>
    <row r="1172" spans="1:6" ht="15.75" x14ac:dyDescent="0.3">
      <c r="A1172" s="4"/>
      <c r="B1172" s="4"/>
      <c r="C1172" s="4"/>
      <c r="D1172" s="4"/>
      <c r="E1172" s="4"/>
      <c r="F1172" s="4"/>
    </row>
    <row r="1173" spans="1:6" ht="15.75" x14ac:dyDescent="0.3">
      <c r="A1173" s="4"/>
      <c r="B1173" s="4"/>
      <c r="C1173" s="4"/>
      <c r="D1173" s="4"/>
      <c r="E1173" s="4"/>
      <c r="F1173" s="4"/>
    </row>
    <row r="1174" spans="1:6" ht="15.75" x14ac:dyDescent="0.3">
      <c r="A1174" s="4"/>
      <c r="B1174" s="4"/>
      <c r="C1174" s="4"/>
      <c r="D1174" s="4"/>
      <c r="E1174" s="4"/>
      <c r="F1174" s="4"/>
    </row>
    <row r="1175" spans="1:6" ht="15.75" x14ac:dyDescent="0.3">
      <c r="A1175" s="4"/>
      <c r="B1175" s="4"/>
      <c r="C1175" s="4"/>
      <c r="D1175" s="4"/>
      <c r="E1175" s="4"/>
      <c r="F1175" s="4"/>
    </row>
    <row r="1176" spans="1:6" ht="15.75" x14ac:dyDescent="0.3">
      <c r="A1176" s="4"/>
      <c r="B1176" s="4"/>
      <c r="C1176" s="4"/>
      <c r="D1176" s="4"/>
      <c r="E1176" s="4"/>
      <c r="F1176" s="4"/>
    </row>
    <row r="1177" spans="1:6" ht="15.75" x14ac:dyDescent="0.3">
      <c r="A1177" s="4"/>
      <c r="B1177" s="4"/>
      <c r="C1177" s="4"/>
      <c r="D1177" s="4"/>
      <c r="E1177" s="4"/>
      <c r="F1177" s="4"/>
    </row>
    <row r="1178" spans="1:6" ht="15.75" x14ac:dyDescent="0.3">
      <c r="A1178" s="4"/>
      <c r="B1178" s="4"/>
      <c r="C1178" s="4"/>
      <c r="D1178" s="4"/>
      <c r="E1178" s="4"/>
      <c r="F1178" s="4"/>
    </row>
    <row r="1179" spans="1:6" ht="15.75" x14ac:dyDescent="0.3">
      <c r="A1179" s="4"/>
      <c r="B1179" s="4"/>
      <c r="C1179" s="4"/>
      <c r="D1179" s="4"/>
      <c r="E1179" s="4"/>
      <c r="F1179" s="4"/>
    </row>
    <row r="1180" spans="1:6" ht="15.75" x14ac:dyDescent="0.3">
      <c r="A1180" s="4"/>
      <c r="B1180" s="4"/>
      <c r="C1180" s="4"/>
      <c r="D1180" s="4"/>
      <c r="E1180" s="4"/>
      <c r="F1180" s="4"/>
    </row>
    <row r="1181" spans="1:6" ht="15.75" x14ac:dyDescent="0.3">
      <c r="A1181" s="4"/>
      <c r="B1181" s="4"/>
      <c r="C1181" s="4"/>
      <c r="D1181" s="4"/>
      <c r="E1181" s="4"/>
      <c r="F1181" s="4"/>
    </row>
    <row r="1182" spans="1:6" ht="15.75" x14ac:dyDescent="0.3">
      <c r="A1182" s="4"/>
      <c r="B1182" s="4"/>
      <c r="C1182" s="4"/>
      <c r="D1182" s="4"/>
      <c r="E1182" s="4"/>
      <c r="F1182" s="4"/>
    </row>
    <row r="1183" spans="1:6" ht="15.75" x14ac:dyDescent="0.3">
      <c r="A1183" s="4"/>
      <c r="B1183" s="4"/>
      <c r="C1183" s="4"/>
      <c r="D1183" s="4"/>
      <c r="E1183" s="4"/>
      <c r="F1183" s="4"/>
    </row>
    <row r="1184" spans="1:6" ht="15.75" x14ac:dyDescent="0.3">
      <c r="A1184" s="4"/>
      <c r="B1184" s="4"/>
      <c r="C1184" s="4"/>
      <c r="D1184" s="4"/>
      <c r="E1184" s="4"/>
      <c r="F1184" s="4"/>
    </row>
    <row r="1185" spans="1:6" ht="15.75" x14ac:dyDescent="0.3">
      <c r="A1185" s="4"/>
      <c r="B1185" s="4"/>
      <c r="C1185" s="4"/>
      <c r="D1185" s="4"/>
      <c r="E1185" s="4"/>
      <c r="F1185" s="4"/>
    </row>
    <row r="1186" spans="1:6" ht="15.75" x14ac:dyDescent="0.3">
      <c r="A1186" s="4"/>
      <c r="B1186" s="4"/>
      <c r="C1186" s="4"/>
      <c r="D1186" s="4"/>
      <c r="E1186" s="4"/>
      <c r="F1186" s="4"/>
    </row>
    <row r="1187" spans="1:6" ht="15.75" x14ac:dyDescent="0.3">
      <c r="A1187" s="4"/>
      <c r="B1187" s="4"/>
      <c r="C1187" s="4"/>
      <c r="D1187" s="4"/>
      <c r="E1187" s="4"/>
      <c r="F1187" s="4"/>
    </row>
    <row r="1188" spans="1:6" ht="15.75" x14ac:dyDescent="0.3">
      <c r="A1188" s="4"/>
      <c r="B1188" s="4"/>
      <c r="C1188" s="4"/>
      <c r="D1188" s="4"/>
      <c r="E1188" s="4"/>
      <c r="F1188" s="4"/>
    </row>
    <row r="1189" spans="1:6" ht="15.75" x14ac:dyDescent="0.3">
      <c r="A1189" s="4"/>
      <c r="B1189" s="4"/>
      <c r="C1189" s="4"/>
      <c r="D1189" s="4"/>
      <c r="E1189" s="4"/>
      <c r="F1189" s="4"/>
    </row>
    <row r="1190" spans="1:6" ht="15.75" x14ac:dyDescent="0.3">
      <c r="A1190" s="4"/>
      <c r="B1190" s="4"/>
      <c r="C1190" s="4"/>
      <c r="D1190" s="4"/>
      <c r="E1190" s="4"/>
      <c r="F1190" s="4"/>
    </row>
    <row r="1191" spans="1:6" ht="15.75" x14ac:dyDescent="0.3">
      <c r="A1191" s="4"/>
      <c r="B1191" s="4"/>
      <c r="C1191" s="4"/>
      <c r="D1191" s="4"/>
      <c r="E1191" s="4"/>
      <c r="F1191" s="4"/>
    </row>
    <row r="1192" spans="1:6" ht="15.75" x14ac:dyDescent="0.3">
      <c r="A1192" s="4"/>
      <c r="B1192" s="4"/>
      <c r="C1192" s="4"/>
      <c r="D1192" s="4"/>
      <c r="E1192" s="4"/>
      <c r="F1192" s="4"/>
    </row>
    <row r="1193" spans="1:6" ht="15.75" x14ac:dyDescent="0.3">
      <c r="A1193" s="4"/>
      <c r="B1193" s="4"/>
      <c r="C1193" s="4"/>
      <c r="D1193" s="4"/>
      <c r="E1193" s="4"/>
      <c r="F1193" s="4"/>
    </row>
    <row r="1194" spans="1:6" ht="15.75" x14ac:dyDescent="0.3">
      <c r="A1194" s="4"/>
      <c r="B1194" s="4"/>
      <c r="C1194" s="4"/>
      <c r="D1194" s="4"/>
      <c r="E1194" s="4"/>
      <c r="F1194" s="4"/>
    </row>
    <row r="1195" spans="1:6" ht="15.75" x14ac:dyDescent="0.3">
      <c r="A1195" s="4"/>
      <c r="B1195" s="4"/>
      <c r="C1195" s="4"/>
      <c r="D1195" s="4"/>
      <c r="E1195" s="4"/>
      <c r="F1195" s="4"/>
    </row>
    <row r="1196" spans="1:6" ht="15.75" x14ac:dyDescent="0.3">
      <c r="A1196" s="4"/>
      <c r="B1196" s="4"/>
      <c r="C1196" s="4"/>
      <c r="D1196" s="4"/>
      <c r="E1196" s="4"/>
      <c r="F1196" s="4"/>
    </row>
    <row r="1197" spans="1:6" ht="15.75" x14ac:dyDescent="0.3">
      <c r="A1197" s="4"/>
      <c r="B1197" s="4"/>
      <c r="C1197" s="4"/>
      <c r="D1197" s="4"/>
      <c r="E1197" s="4"/>
      <c r="F1197" s="4"/>
    </row>
    <row r="1198" spans="1:6" ht="15.75" x14ac:dyDescent="0.3">
      <c r="A1198" s="4"/>
      <c r="B1198" s="4"/>
      <c r="C1198" s="4"/>
      <c r="D1198" s="4"/>
      <c r="E1198" s="4"/>
      <c r="F1198" s="4"/>
    </row>
    <row r="1199" spans="1:6" ht="15.75" x14ac:dyDescent="0.3">
      <c r="A1199" s="4"/>
      <c r="B1199" s="4"/>
      <c r="C1199" s="4"/>
      <c r="D1199" s="4"/>
      <c r="E1199" s="4"/>
      <c r="F1199" s="4"/>
    </row>
    <row r="1200" spans="1:6" ht="15.75" x14ac:dyDescent="0.3">
      <c r="A1200" s="4"/>
      <c r="B1200" s="4"/>
      <c r="C1200" s="4"/>
      <c r="D1200" s="4"/>
      <c r="E1200" s="4"/>
      <c r="F1200" s="4"/>
    </row>
    <row r="1201" spans="1:6" ht="15.75" x14ac:dyDescent="0.3">
      <c r="A1201" s="4"/>
      <c r="B1201" s="4"/>
      <c r="C1201" s="4"/>
      <c r="D1201" s="4"/>
      <c r="E1201" s="4"/>
      <c r="F1201" s="4"/>
    </row>
    <row r="1202" spans="1:6" ht="15.75" x14ac:dyDescent="0.3">
      <c r="A1202" s="4"/>
      <c r="B1202" s="4"/>
      <c r="C1202" s="4"/>
      <c r="D1202" s="4"/>
      <c r="E1202" s="4"/>
      <c r="F1202" s="4"/>
    </row>
    <row r="1203" spans="1:6" ht="15.75" x14ac:dyDescent="0.3">
      <c r="A1203" s="4"/>
      <c r="B1203" s="4"/>
      <c r="C1203" s="4"/>
      <c r="D1203" s="4"/>
      <c r="E1203" s="4"/>
      <c r="F1203" s="4"/>
    </row>
    <row r="1204" spans="1:6" ht="15.75" x14ac:dyDescent="0.3">
      <c r="A1204" s="4"/>
      <c r="B1204" s="4"/>
      <c r="C1204" s="4"/>
      <c r="D1204" s="4"/>
      <c r="E1204" s="4"/>
      <c r="F1204" s="4"/>
    </row>
    <row r="1205" spans="1:6" ht="15.75" x14ac:dyDescent="0.3">
      <c r="A1205" s="4"/>
      <c r="B1205" s="4"/>
      <c r="C1205" s="4"/>
      <c r="D1205" s="4"/>
      <c r="E1205" s="4"/>
      <c r="F1205" s="4"/>
    </row>
    <row r="1206" spans="1:6" ht="15.75" x14ac:dyDescent="0.3">
      <c r="A1206" s="4"/>
      <c r="B1206" s="4"/>
      <c r="C1206" s="4"/>
      <c r="D1206" s="4"/>
      <c r="E1206" s="4"/>
      <c r="F1206" s="4"/>
    </row>
    <row r="1207" spans="1:6" ht="15.75" x14ac:dyDescent="0.3">
      <c r="A1207" s="4"/>
      <c r="B1207" s="4"/>
      <c r="C1207" s="4"/>
      <c r="D1207" s="4"/>
      <c r="E1207" s="4"/>
      <c r="F1207" s="4"/>
    </row>
    <row r="1208" spans="1:6" ht="15.75" x14ac:dyDescent="0.3">
      <c r="A1208" s="4"/>
      <c r="B1208" s="4"/>
      <c r="C1208" s="4"/>
      <c r="D1208" s="4"/>
      <c r="E1208" s="4"/>
      <c r="F1208" s="4"/>
    </row>
    <row r="1209" spans="1:6" ht="15.75" x14ac:dyDescent="0.3">
      <c r="A1209" s="4"/>
      <c r="B1209" s="4"/>
      <c r="C1209" s="4"/>
      <c r="D1209" s="4"/>
      <c r="E1209" s="4"/>
      <c r="F1209" s="4"/>
    </row>
    <row r="1210" spans="1:6" ht="15.75" x14ac:dyDescent="0.3">
      <c r="A1210" s="4"/>
      <c r="B1210" s="4"/>
      <c r="C1210" s="4"/>
      <c r="D1210" s="4"/>
      <c r="E1210" s="4"/>
      <c r="F1210" s="4"/>
    </row>
    <row r="1211" spans="1:6" ht="15.75" x14ac:dyDescent="0.3">
      <c r="A1211" s="4"/>
      <c r="B1211" s="4"/>
      <c r="C1211" s="4"/>
      <c r="D1211" s="4"/>
      <c r="E1211" s="4"/>
      <c r="F1211" s="4"/>
    </row>
    <row r="1212" spans="1:6" ht="15.75" x14ac:dyDescent="0.3">
      <c r="A1212" s="4"/>
      <c r="B1212" s="4"/>
      <c r="C1212" s="4"/>
      <c r="D1212" s="4"/>
      <c r="E1212" s="4"/>
      <c r="F1212" s="4"/>
    </row>
    <row r="1213" spans="1:6" ht="15.75" x14ac:dyDescent="0.3">
      <c r="A1213" s="4"/>
      <c r="B1213" s="4"/>
      <c r="C1213" s="4"/>
      <c r="D1213" s="4"/>
      <c r="E1213" s="4"/>
      <c r="F1213" s="4"/>
    </row>
    <row r="1214" spans="1:6" ht="15.75" x14ac:dyDescent="0.3">
      <c r="A1214" s="4"/>
      <c r="B1214" s="4"/>
      <c r="C1214" s="4"/>
      <c r="D1214" s="4"/>
      <c r="E1214" s="4"/>
      <c r="F1214" s="4"/>
    </row>
    <row r="1215" spans="1:6" ht="15.75" x14ac:dyDescent="0.3">
      <c r="A1215" s="4"/>
      <c r="B1215" s="4"/>
      <c r="C1215" s="4"/>
      <c r="D1215" s="4"/>
      <c r="E1215" s="4"/>
      <c r="F1215" s="4"/>
    </row>
    <row r="1216" spans="1:6" ht="15.75" x14ac:dyDescent="0.3">
      <c r="A1216" s="4"/>
      <c r="B1216" s="4"/>
      <c r="C1216" s="4"/>
      <c r="D1216" s="4"/>
      <c r="E1216" s="4"/>
      <c r="F1216" s="4"/>
    </row>
    <row r="1217" spans="1:6" ht="15.75" x14ac:dyDescent="0.3">
      <c r="A1217" s="4"/>
      <c r="B1217" s="4"/>
      <c r="C1217" s="4"/>
      <c r="D1217" s="4"/>
      <c r="E1217" s="4"/>
      <c r="F1217" s="4"/>
    </row>
    <row r="1218" spans="1:6" ht="15.75" x14ac:dyDescent="0.3">
      <c r="A1218" s="4"/>
      <c r="B1218" s="4"/>
      <c r="C1218" s="4"/>
      <c r="D1218" s="4"/>
      <c r="E1218" s="4"/>
      <c r="F1218" s="4"/>
    </row>
    <row r="1219" spans="1:6" ht="15.75" x14ac:dyDescent="0.3">
      <c r="A1219" s="4"/>
      <c r="B1219" s="4"/>
      <c r="C1219" s="4"/>
      <c r="D1219" s="4"/>
      <c r="E1219" s="4"/>
      <c r="F1219" s="4"/>
    </row>
    <row r="1220" spans="1:6" ht="15.75" x14ac:dyDescent="0.3">
      <c r="A1220" s="4"/>
      <c r="B1220" s="4"/>
      <c r="C1220" s="4"/>
      <c r="D1220" s="4"/>
      <c r="E1220" s="4"/>
      <c r="F1220" s="4"/>
    </row>
    <row r="1221" spans="1:6" ht="15.75" x14ac:dyDescent="0.3">
      <c r="A1221" s="4"/>
      <c r="B1221" s="4"/>
      <c r="C1221" s="4"/>
      <c r="D1221" s="4"/>
      <c r="E1221" s="4"/>
      <c r="F1221" s="4"/>
    </row>
    <row r="1222" spans="1:6" ht="15.75" x14ac:dyDescent="0.3">
      <c r="A1222" s="4"/>
      <c r="B1222" s="4"/>
      <c r="C1222" s="4"/>
      <c r="D1222" s="4"/>
      <c r="E1222" s="4"/>
      <c r="F1222" s="4"/>
    </row>
    <row r="1223" spans="1:6" ht="15.75" x14ac:dyDescent="0.3">
      <c r="A1223" s="4"/>
      <c r="B1223" s="4"/>
      <c r="C1223" s="4"/>
      <c r="D1223" s="4"/>
      <c r="E1223" s="4"/>
      <c r="F1223" s="4"/>
    </row>
    <row r="1224" spans="1:6" ht="15.75" x14ac:dyDescent="0.3">
      <c r="A1224" s="4"/>
      <c r="B1224" s="4"/>
      <c r="C1224" s="4"/>
      <c r="D1224" s="4"/>
      <c r="E1224" s="4"/>
      <c r="F1224" s="4"/>
    </row>
    <row r="1225" spans="1:6" ht="15.75" x14ac:dyDescent="0.3">
      <c r="A1225" s="4"/>
      <c r="B1225" s="4"/>
      <c r="C1225" s="4"/>
      <c r="D1225" s="4"/>
      <c r="E1225" s="4"/>
      <c r="F1225" s="4"/>
    </row>
    <row r="1226" spans="1:6" ht="15.75" x14ac:dyDescent="0.3">
      <c r="A1226" s="4"/>
      <c r="B1226" s="4"/>
      <c r="C1226" s="4"/>
      <c r="D1226" s="4"/>
      <c r="E1226" s="4"/>
      <c r="F1226" s="4"/>
    </row>
    <row r="1227" spans="1:6" ht="15.75" x14ac:dyDescent="0.3">
      <c r="A1227" s="4"/>
      <c r="B1227" s="4"/>
      <c r="C1227" s="4"/>
      <c r="D1227" s="4"/>
      <c r="E1227" s="4"/>
      <c r="F1227" s="4"/>
    </row>
    <row r="1228" spans="1:6" ht="15.75" x14ac:dyDescent="0.3">
      <c r="A1228" s="4"/>
      <c r="B1228" s="4"/>
      <c r="C1228" s="4"/>
      <c r="D1228" s="4"/>
      <c r="E1228" s="4"/>
      <c r="F1228" s="4"/>
    </row>
    <row r="1229" spans="1:6" ht="15.75" x14ac:dyDescent="0.3">
      <c r="A1229" s="4"/>
      <c r="B1229" s="4"/>
      <c r="C1229" s="4"/>
      <c r="D1229" s="4"/>
      <c r="E1229" s="4"/>
      <c r="F1229" s="4"/>
    </row>
    <row r="1230" spans="1:6" ht="15.75" x14ac:dyDescent="0.3">
      <c r="A1230" s="4"/>
      <c r="B1230" s="4"/>
      <c r="C1230" s="4"/>
      <c r="D1230" s="4"/>
      <c r="E1230" s="4"/>
      <c r="F1230" s="4"/>
    </row>
    <row r="1231" spans="1:6" ht="15.75" x14ac:dyDescent="0.3">
      <c r="A1231" s="4"/>
      <c r="B1231" s="4"/>
      <c r="C1231" s="4"/>
      <c r="D1231" s="4"/>
      <c r="E1231" s="4"/>
      <c r="F1231" s="4"/>
    </row>
    <row r="1232" spans="1:6" ht="15.75" x14ac:dyDescent="0.3">
      <c r="A1232" s="4"/>
      <c r="B1232" s="4"/>
      <c r="C1232" s="4"/>
      <c r="D1232" s="4"/>
      <c r="E1232" s="4"/>
      <c r="F1232" s="4"/>
    </row>
    <row r="1233" spans="1:6" ht="15.75" x14ac:dyDescent="0.3">
      <c r="A1233" s="4"/>
      <c r="B1233" s="4"/>
      <c r="C1233" s="4"/>
      <c r="D1233" s="4"/>
      <c r="E1233" s="4"/>
      <c r="F1233" s="4"/>
    </row>
    <row r="1234" spans="1:6" ht="15.75" x14ac:dyDescent="0.3">
      <c r="A1234" s="4"/>
      <c r="B1234" s="4"/>
      <c r="C1234" s="4"/>
      <c r="D1234" s="4"/>
      <c r="E1234" s="4"/>
      <c r="F1234" s="4"/>
    </row>
    <row r="1235" spans="1:6" ht="15.75" x14ac:dyDescent="0.3">
      <c r="A1235" s="4"/>
      <c r="B1235" s="4"/>
      <c r="C1235" s="4"/>
      <c r="D1235" s="4"/>
      <c r="E1235" s="4"/>
      <c r="F1235" s="4"/>
    </row>
    <row r="1236" spans="1:6" ht="15.75" x14ac:dyDescent="0.3">
      <c r="A1236" s="4"/>
      <c r="B1236" s="4"/>
      <c r="C1236" s="4"/>
      <c r="D1236" s="4"/>
      <c r="E1236" s="4"/>
      <c r="F1236" s="4"/>
    </row>
    <row r="1237" spans="1:6" ht="15.75" x14ac:dyDescent="0.3">
      <c r="A1237" s="4"/>
      <c r="B1237" s="4"/>
      <c r="C1237" s="4"/>
      <c r="D1237" s="4"/>
      <c r="E1237" s="4"/>
      <c r="F1237" s="4"/>
    </row>
    <row r="1238" spans="1:6" ht="15.75" x14ac:dyDescent="0.3">
      <c r="A1238" s="4"/>
      <c r="B1238" s="4"/>
      <c r="C1238" s="4"/>
      <c r="D1238" s="4"/>
      <c r="E1238" s="4"/>
      <c r="F1238" s="4"/>
    </row>
    <row r="1239" spans="1:6" ht="15.75" x14ac:dyDescent="0.3">
      <c r="A1239" s="4"/>
      <c r="B1239" s="4"/>
      <c r="C1239" s="4"/>
      <c r="D1239" s="4"/>
      <c r="E1239" s="4"/>
      <c r="F1239" s="4"/>
    </row>
    <row r="1240" spans="1:6" ht="15.75" x14ac:dyDescent="0.3">
      <c r="A1240" s="4"/>
      <c r="B1240" s="4"/>
      <c r="C1240" s="4"/>
      <c r="D1240" s="4"/>
      <c r="E1240" s="4"/>
      <c r="F1240" s="4"/>
    </row>
    <row r="1241" spans="1:6" ht="15.75" x14ac:dyDescent="0.3">
      <c r="A1241" s="4"/>
      <c r="B1241" s="4"/>
      <c r="C1241" s="4"/>
      <c r="D1241" s="4"/>
      <c r="E1241" s="4"/>
      <c r="F1241" s="4"/>
    </row>
    <row r="1242" spans="1:6" ht="15.75" x14ac:dyDescent="0.3">
      <c r="A1242" s="4"/>
      <c r="B1242" s="4"/>
      <c r="C1242" s="4"/>
      <c r="D1242" s="4"/>
      <c r="E1242" s="4"/>
      <c r="F1242" s="4"/>
    </row>
    <row r="1243" spans="1:6" ht="15.75" x14ac:dyDescent="0.3">
      <c r="A1243" s="4"/>
      <c r="B1243" s="4"/>
      <c r="C1243" s="4"/>
      <c r="D1243" s="4"/>
      <c r="E1243" s="4"/>
      <c r="F1243" s="4"/>
    </row>
    <row r="1244" spans="1:6" ht="15.75" x14ac:dyDescent="0.3">
      <c r="A1244" s="4"/>
      <c r="B1244" s="4"/>
      <c r="C1244" s="4"/>
      <c r="D1244" s="4"/>
      <c r="E1244" s="4"/>
      <c r="F1244" s="4"/>
    </row>
    <row r="1245" spans="1:6" ht="15.75" x14ac:dyDescent="0.3">
      <c r="A1245" s="4"/>
      <c r="B1245" s="4"/>
      <c r="C1245" s="4"/>
      <c r="D1245" s="4"/>
      <c r="E1245" s="4"/>
      <c r="F1245" s="4"/>
    </row>
    <row r="1246" spans="1:6" ht="15.75" x14ac:dyDescent="0.3">
      <c r="A1246" s="4"/>
      <c r="B1246" s="4"/>
      <c r="C1246" s="4"/>
      <c r="D1246" s="4"/>
      <c r="E1246" s="4"/>
      <c r="F1246" s="4"/>
    </row>
    <row r="1247" spans="1:6" ht="15.75" x14ac:dyDescent="0.3">
      <c r="A1247" s="4"/>
      <c r="B1247" s="4"/>
      <c r="C1247" s="4"/>
      <c r="D1247" s="4"/>
      <c r="E1247" s="4"/>
      <c r="F1247" s="4"/>
    </row>
    <row r="1248" spans="1:6" ht="15.75" x14ac:dyDescent="0.3">
      <c r="A1248" s="4"/>
      <c r="B1248" s="4"/>
      <c r="C1248" s="4"/>
      <c r="D1248" s="4"/>
      <c r="E1248" s="4"/>
      <c r="F1248" s="4"/>
    </row>
    <row r="1249" spans="1:6" ht="15.75" x14ac:dyDescent="0.3">
      <c r="A1249" s="4"/>
      <c r="B1249" s="4"/>
      <c r="C1249" s="4"/>
      <c r="D1249" s="4"/>
      <c r="E1249" s="4"/>
      <c r="F1249" s="4"/>
    </row>
    <row r="1250" spans="1:6" ht="15.75" x14ac:dyDescent="0.3">
      <c r="A1250" s="4"/>
      <c r="B1250" s="4"/>
      <c r="C1250" s="4"/>
      <c r="D1250" s="4"/>
      <c r="E1250" s="4"/>
      <c r="F1250" s="4"/>
    </row>
    <row r="1251" spans="1:6" ht="15.75" x14ac:dyDescent="0.3">
      <c r="A1251" s="4"/>
      <c r="B1251" s="4"/>
      <c r="C1251" s="4"/>
      <c r="D1251" s="4"/>
      <c r="E1251" s="4"/>
      <c r="F1251" s="4"/>
    </row>
  </sheetData>
  <mergeCells count="1">
    <mergeCell ref="A4:C4"/>
  </mergeCells>
  <pageMargins left="0.70866141732283472" right="0.70866141732283472" top="0.74803149606299213" bottom="0.74803149606299213" header="0.31496062992125984" footer="0.31496062992125984"/>
  <pageSetup paperSize="9" scale="90" orientation="portrait" r:id="rId1"/>
  <headerFooter>
    <oddHeader xml:space="preserve">&amp;C
</oddHeader>
    <oddFooter>Página &amp;P</oddFooter>
  </headerFooter>
  <rowBreaks count="1" manualBreakCount="1">
    <brk id="23" max="5" man="1"/>
  </row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385"/>
  <sheetViews>
    <sheetView view="pageBreakPreview" zoomScale="115" zoomScaleNormal="100" zoomScaleSheetLayoutView="115" workbookViewId="0">
      <selection activeCell="C9" sqref="C9"/>
    </sheetView>
  </sheetViews>
  <sheetFormatPr baseColWidth="10" defaultRowHeight="15" x14ac:dyDescent="0.25"/>
  <cols>
    <col min="1" max="2" width="6.7109375" customWidth="1"/>
    <col min="3" max="3" width="46.7109375" customWidth="1"/>
  </cols>
  <sheetData>
    <row r="2" spans="1:11" x14ac:dyDescent="0.25">
      <c r="A2" s="3" t="s">
        <v>305</v>
      </c>
    </row>
    <row r="4" spans="1:11" x14ac:dyDescent="0.25">
      <c r="A4" s="161" t="s">
        <v>839</v>
      </c>
      <c r="B4" s="162"/>
      <c r="C4" s="162"/>
    </row>
    <row r="5" spans="1:11" x14ac:dyDescent="0.25">
      <c r="A5" s="1"/>
      <c r="H5" s="7"/>
      <c r="I5" s="7"/>
      <c r="J5" s="7"/>
      <c r="K5" s="7"/>
    </row>
    <row r="6" spans="1:11" ht="57.75" customHeight="1" x14ac:dyDescent="0.25">
      <c r="A6" s="7"/>
      <c r="B6" s="163" t="s">
        <v>294</v>
      </c>
      <c r="C6" s="163"/>
      <c r="D6" s="35"/>
      <c r="H6" s="7"/>
      <c r="I6" s="7"/>
      <c r="J6" s="7"/>
      <c r="K6" s="7"/>
    </row>
    <row r="7" spans="1:11" s="7" customFormat="1" ht="15" customHeight="1" x14ac:dyDescent="0.25">
      <c r="A7" s="64"/>
      <c r="C7" s="9"/>
      <c r="E7" s="17"/>
      <c r="F7" s="17"/>
    </row>
    <row r="8" spans="1:11" s="7" customFormat="1" ht="15" customHeight="1" x14ac:dyDescent="0.25">
      <c r="A8" s="64"/>
      <c r="B8" s="154" t="s">
        <v>839</v>
      </c>
      <c r="C8" s="109"/>
      <c r="D8" s="154"/>
      <c r="E8" s="154"/>
      <c r="F8" s="155"/>
    </row>
    <row r="9" spans="1:11" s="7" customFormat="1" ht="54.95" customHeight="1" x14ac:dyDescent="0.25">
      <c r="A9" s="64"/>
      <c r="B9" s="156"/>
      <c r="C9" s="156"/>
      <c r="D9" s="156"/>
      <c r="E9" s="156"/>
      <c r="F9" s="156"/>
    </row>
    <row r="10" spans="1:11" s="7" customFormat="1" ht="15" customHeight="1" x14ac:dyDescent="0.25">
      <c r="A10" s="64"/>
    </row>
    <row r="11" spans="1:11" s="7" customFormat="1" ht="15" customHeight="1" x14ac:dyDescent="0.25">
      <c r="A11" s="64"/>
    </row>
    <row r="12" spans="1:11" s="7" customFormat="1" ht="83.1" customHeight="1" x14ac:dyDescent="0.25">
      <c r="A12" s="64"/>
    </row>
    <row r="13" spans="1:11" s="7" customFormat="1" ht="15" customHeight="1" x14ac:dyDescent="0.25"/>
    <row r="14" spans="1:11" s="7" customFormat="1" ht="15" customHeight="1" x14ac:dyDescent="0.25"/>
    <row r="15" spans="1:11" s="7" customFormat="1" ht="13.5" x14ac:dyDescent="0.25"/>
    <row r="16" spans="1:11" x14ac:dyDescent="0.25">
      <c r="B16" s="7"/>
      <c r="C16" s="7"/>
      <c r="D16" s="7"/>
      <c r="E16" s="7"/>
      <c r="F16" s="7"/>
      <c r="H16" s="7"/>
      <c r="I16" s="7"/>
      <c r="J16" s="7"/>
      <c r="K16" s="7"/>
    </row>
    <row r="17" spans="1:11" ht="15" customHeight="1" x14ac:dyDescent="0.25">
      <c r="B17" s="7"/>
      <c r="C17" s="7"/>
      <c r="D17" s="7"/>
      <c r="E17" s="7"/>
      <c r="F17" s="7"/>
      <c r="G17" s="31"/>
      <c r="H17" s="7"/>
      <c r="I17" s="7"/>
      <c r="J17" s="7"/>
      <c r="K17" s="7"/>
    </row>
    <row r="18" spans="1:11" x14ac:dyDescent="0.25">
      <c r="A18" s="7"/>
      <c r="B18" s="7"/>
      <c r="C18" s="7"/>
      <c r="D18" s="7"/>
      <c r="E18" s="7"/>
      <c r="F18" s="7"/>
      <c r="G18" s="31"/>
      <c r="H18" s="7"/>
      <c r="I18" s="7"/>
      <c r="J18" s="7"/>
      <c r="K18" s="7"/>
    </row>
    <row r="19" spans="1:11" x14ac:dyDescent="0.25">
      <c r="A19" s="7"/>
      <c r="G19" s="31"/>
      <c r="H19" s="7"/>
      <c r="I19" s="7"/>
      <c r="J19" s="7"/>
      <c r="K19" s="7"/>
    </row>
    <row r="20" spans="1:11" x14ac:dyDescent="0.25">
      <c r="A20" s="7"/>
      <c r="G20" s="31"/>
      <c r="H20" s="7"/>
      <c r="I20" s="7"/>
      <c r="J20" s="7"/>
      <c r="K20" s="7"/>
    </row>
    <row r="21" spans="1:11" x14ac:dyDescent="0.25">
      <c r="A21" s="7"/>
      <c r="B21" s="7"/>
      <c r="C21" s="7"/>
      <c r="D21" s="7"/>
      <c r="E21" s="7"/>
      <c r="F21" s="7"/>
      <c r="G21" s="31"/>
      <c r="H21" s="7"/>
      <c r="I21" s="7"/>
      <c r="J21" s="7"/>
      <c r="K21" s="7"/>
    </row>
    <row r="22" spans="1:11" x14ac:dyDescent="0.25">
      <c r="A22" s="7"/>
      <c r="B22" s="7"/>
      <c r="C22" s="7"/>
      <c r="D22" s="7"/>
      <c r="E22" s="7"/>
      <c r="F22" s="7"/>
      <c r="G22" s="31"/>
      <c r="H22" s="7"/>
      <c r="I22" s="7"/>
      <c r="J22" s="7"/>
      <c r="K22" s="7"/>
    </row>
    <row r="23" spans="1:11" ht="42.95" customHeight="1" x14ac:dyDescent="0.25">
      <c r="A23" s="7"/>
      <c r="B23" s="7"/>
      <c r="C23" s="7"/>
      <c r="D23" s="7"/>
      <c r="E23" s="7"/>
      <c r="F23" s="7"/>
      <c r="G23" s="31"/>
      <c r="H23" s="7"/>
      <c r="I23" s="7"/>
      <c r="J23" s="7"/>
      <c r="K23" s="7"/>
    </row>
    <row r="24" spans="1:11" x14ac:dyDescent="0.25">
      <c r="A24" s="7"/>
      <c r="B24" s="7"/>
      <c r="C24" s="7"/>
      <c r="D24" s="7"/>
      <c r="E24" s="7"/>
      <c r="F24" s="7"/>
      <c r="H24" s="7"/>
      <c r="I24" s="7"/>
      <c r="J24" s="7"/>
      <c r="K24" s="7"/>
    </row>
    <row r="25" spans="1:11" s="2" customFormat="1" x14ac:dyDescent="0.25">
      <c r="B25" s="7"/>
      <c r="C25" s="7"/>
      <c r="D25" s="7"/>
      <c r="E25" s="7"/>
      <c r="F25" s="7"/>
      <c r="H25" s="7"/>
      <c r="I25" s="7"/>
      <c r="J25" s="7"/>
      <c r="K25" s="7"/>
    </row>
    <row r="26" spans="1:11" x14ac:dyDescent="0.25">
      <c r="B26" s="7"/>
      <c r="C26" s="7"/>
      <c r="D26" s="7"/>
      <c r="E26" s="7"/>
      <c r="F26" s="7"/>
      <c r="H26" s="7"/>
      <c r="I26" s="7"/>
      <c r="J26" s="7"/>
      <c r="K26" s="7"/>
    </row>
    <row r="27" spans="1:11" x14ac:dyDescent="0.25">
      <c r="B27" s="7"/>
      <c r="C27" s="7"/>
      <c r="D27" s="7"/>
      <c r="E27" s="7"/>
      <c r="F27" s="7"/>
      <c r="H27" s="7"/>
      <c r="I27" s="7"/>
      <c r="J27" s="7"/>
      <c r="K27" s="7"/>
    </row>
    <row r="28" spans="1:11" x14ac:dyDescent="0.25">
      <c r="A28" s="7"/>
      <c r="B28" s="7"/>
      <c r="C28" s="7"/>
      <c r="D28" s="7"/>
      <c r="E28" s="7"/>
      <c r="F28" s="7"/>
      <c r="H28" s="7"/>
      <c r="I28" s="7"/>
      <c r="J28" s="7"/>
      <c r="K28" s="7"/>
    </row>
    <row r="29" spans="1:11" x14ac:dyDescent="0.25">
      <c r="A29" s="7"/>
      <c r="B29" s="7"/>
      <c r="C29" s="7"/>
      <c r="D29" s="7"/>
      <c r="E29" s="7"/>
      <c r="F29" s="7"/>
      <c r="H29" s="7"/>
      <c r="I29" s="7"/>
      <c r="J29" s="7"/>
      <c r="K29" s="7"/>
    </row>
    <row r="30" spans="1:11" x14ac:dyDescent="0.25">
      <c r="A30" s="7"/>
      <c r="B30" s="7"/>
      <c r="C30" s="7"/>
      <c r="D30" s="7"/>
      <c r="E30" s="7"/>
      <c r="F30" s="7"/>
      <c r="H30" s="7"/>
      <c r="I30" s="7"/>
      <c r="J30" s="7"/>
      <c r="K30" s="7"/>
    </row>
    <row r="31" spans="1:11" x14ac:dyDescent="0.25">
      <c r="A31" s="7"/>
      <c r="B31" s="7"/>
      <c r="C31" s="7"/>
      <c r="D31" s="7"/>
      <c r="E31" s="7"/>
      <c r="F31" s="7"/>
      <c r="H31" s="7"/>
      <c r="I31" s="7"/>
      <c r="J31" s="7"/>
      <c r="K31" s="7"/>
    </row>
    <row r="32" spans="1:11" x14ac:dyDescent="0.25">
      <c r="A32" s="7"/>
      <c r="B32" s="7"/>
      <c r="C32" s="7"/>
      <c r="D32" s="7"/>
      <c r="E32" s="7"/>
      <c r="F32" s="7"/>
      <c r="H32" s="7"/>
      <c r="I32" s="7"/>
      <c r="J32" s="7"/>
      <c r="K32" s="7"/>
    </row>
    <row r="33" spans="1:11" x14ac:dyDescent="0.25">
      <c r="A33" s="7"/>
      <c r="B33" s="7"/>
      <c r="C33" s="7"/>
      <c r="D33" s="7"/>
      <c r="E33" s="7"/>
      <c r="F33" s="7"/>
      <c r="H33" s="7"/>
      <c r="I33" s="7"/>
      <c r="J33" s="7"/>
      <c r="K33" s="7"/>
    </row>
    <row r="34" spans="1:11" x14ac:dyDescent="0.25">
      <c r="A34" s="7"/>
      <c r="B34" s="7"/>
      <c r="C34" s="7"/>
      <c r="D34" s="7"/>
      <c r="E34" s="7"/>
      <c r="F34" s="7"/>
      <c r="H34" s="7"/>
      <c r="I34" s="7"/>
      <c r="J34" s="7"/>
      <c r="K34" s="7"/>
    </row>
    <row r="35" spans="1:11" x14ac:dyDescent="0.25">
      <c r="A35" s="7"/>
      <c r="B35" s="7"/>
      <c r="C35" s="7"/>
      <c r="D35" s="7"/>
      <c r="E35" s="7"/>
      <c r="F35" s="7"/>
      <c r="H35" s="7"/>
      <c r="I35" s="7"/>
      <c r="J35" s="7"/>
      <c r="K35" s="7"/>
    </row>
    <row r="36" spans="1:11" x14ac:dyDescent="0.25">
      <c r="A36" s="7"/>
      <c r="B36" s="7"/>
      <c r="C36" s="7"/>
      <c r="D36" s="7"/>
      <c r="E36" s="7"/>
      <c r="F36" s="7"/>
      <c r="H36" s="7"/>
      <c r="I36" s="7"/>
      <c r="J36" s="7"/>
      <c r="K36" s="7"/>
    </row>
    <row r="37" spans="1:11" x14ac:dyDescent="0.25">
      <c r="A37" s="7"/>
      <c r="B37" s="7"/>
      <c r="C37" s="7"/>
      <c r="D37" s="7"/>
      <c r="E37" s="7"/>
      <c r="F37" s="7"/>
      <c r="H37" s="7"/>
      <c r="I37" s="7"/>
      <c r="J37" s="7"/>
      <c r="K37" s="7"/>
    </row>
    <row r="38" spans="1:11" x14ac:dyDescent="0.25">
      <c r="A38" s="7"/>
      <c r="B38" s="7"/>
      <c r="C38" s="7"/>
      <c r="D38" s="7"/>
      <c r="E38" s="7"/>
      <c r="F38" s="7"/>
      <c r="H38" s="7"/>
      <c r="I38" s="7"/>
      <c r="J38" s="7"/>
      <c r="K38" s="7"/>
    </row>
    <row r="39" spans="1:11" x14ac:dyDescent="0.25">
      <c r="A39" s="7"/>
      <c r="B39" s="7"/>
      <c r="C39" s="7"/>
      <c r="D39" s="7"/>
      <c r="E39" s="7"/>
      <c r="F39" s="7"/>
      <c r="H39" s="7"/>
      <c r="I39" s="7"/>
      <c r="J39" s="7"/>
      <c r="K39" s="7"/>
    </row>
    <row r="40" spans="1:11" x14ac:dyDescent="0.25">
      <c r="A40" s="7"/>
      <c r="B40" s="7"/>
      <c r="C40" s="7"/>
      <c r="D40" s="7"/>
      <c r="E40" s="7"/>
      <c r="F40" s="7"/>
      <c r="H40" s="7"/>
      <c r="I40" s="7"/>
      <c r="J40" s="7"/>
      <c r="K40" s="7"/>
    </row>
    <row r="41" spans="1:11" x14ac:dyDescent="0.25">
      <c r="A41" s="7"/>
      <c r="B41" s="7"/>
      <c r="C41" s="7"/>
      <c r="D41" s="7"/>
      <c r="E41" s="7"/>
      <c r="F41" s="7"/>
      <c r="H41" s="7"/>
      <c r="I41" s="7"/>
      <c r="J41" s="7"/>
      <c r="K41" s="7"/>
    </row>
    <row r="42" spans="1:11" x14ac:dyDescent="0.25">
      <c r="A42" s="7"/>
      <c r="B42" s="7"/>
      <c r="C42" s="7"/>
      <c r="D42" s="7"/>
      <c r="E42" s="7"/>
      <c r="F42" s="7"/>
      <c r="H42" s="7"/>
      <c r="I42" s="7"/>
      <c r="J42" s="7"/>
      <c r="K42" s="7"/>
    </row>
    <row r="43" spans="1:11" x14ac:dyDescent="0.25">
      <c r="A43" s="7"/>
      <c r="B43" s="7"/>
      <c r="C43" s="7"/>
      <c r="D43" s="7"/>
      <c r="E43" s="7"/>
      <c r="F43" s="7"/>
      <c r="H43" s="7"/>
      <c r="I43" s="7"/>
      <c r="J43" s="7"/>
      <c r="K43" s="7"/>
    </row>
    <row r="44" spans="1:11" x14ac:dyDescent="0.25">
      <c r="A44" s="7"/>
      <c r="B44" s="7"/>
      <c r="C44" s="7"/>
      <c r="D44" s="7"/>
      <c r="E44" s="7"/>
      <c r="F44" s="7"/>
      <c r="H44" s="7"/>
      <c r="I44" s="7"/>
      <c r="J44" s="7"/>
      <c r="K44" s="7"/>
    </row>
    <row r="45" spans="1:11" x14ac:dyDescent="0.25">
      <c r="A45" s="7"/>
      <c r="B45" s="7"/>
      <c r="C45" s="7"/>
      <c r="D45" s="7"/>
      <c r="E45" s="7"/>
      <c r="F45" s="7"/>
      <c r="H45" s="7"/>
      <c r="I45" s="7"/>
      <c r="J45" s="7"/>
      <c r="K45" s="7"/>
    </row>
    <row r="46" spans="1:11" x14ac:dyDescent="0.25">
      <c r="A46" s="7"/>
      <c r="B46" s="7"/>
      <c r="C46" s="7"/>
      <c r="D46" s="7"/>
      <c r="E46" s="7"/>
      <c r="F46" s="7"/>
      <c r="H46" s="7"/>
      <c r="I46" s="7"/>
      <c r="J46" s="7"/>
      <c r="K46" s="7"/>
    </row>
    <row r="47" spans="1:11" x14ac:dyDescent="0.25">
      <c r="A47" s="7"/>
      <c r="B47" s="7"/>
      <c r="C47" s="7"/>
      <c r="D47" s="7"/>
      <c r="E47" s="7"/>
      <c r="F47" s="7"/>
      <c r="H47" s="7"/>
      <c r="I47" s="7"/>
      <c r="J47" s="7"/>
      <c r="K47" s="7"/>
    </row>
    <row r="48" spans="1:11" x14ac:dyDescent="0.25">
      <c r="A48" s="7"/>
      <c r="B48" s="7"/>
      <c r="C48" s="7"/>
      <c r="D48" s="7"/>
      <c r="E48" s="7"/>
      <c r="F48" s="7"/>
      <c r="H48" s="7"/>
      <c r="I48" s="7"/>
      <c r="J48" s="7"/>
      <c r="K48" s="7"/>
    </row>
    <row r="49" spans="1:11" x14ac:dyDescent="0.25">
      <c r="A49" s="7"/>
      <c r="B49" s="7"/>
      <c r="C49" s="7"/>
      <c r="D49" s="7"/>
      <c r="E49" s="7"/>
      <c r="F49" s="7"/>
      <c r="H49" s="7"/>
      <c r="I49" s="7"/>
      <c r="J49" s="7"/>
      <c r="K49" s="7"/>
    </row>
    <row r="50" spans="1:11" x14ac:dyDescent="0.25">
      <c r="A50" s="7"/>
      <c r="B50" s="7"/>
      <c r="C50" s="7"/>
      <c r="D50" s="7"/>
      <c r="E50" s="7"/>
      <c r="F50" s="7"/>
      <c r="H50" s="7"/>
      <c r="I50" s="7"/>
      <c r="J50" s="7"/>
      <c r="K50" s="7"/>
    </row>
    <row r="51" spans="1:11" x14ac:dyDescent="0.25">
      <c r="A51" s="7"/>
      <c r="B51" s="7"/>
      <c r="C51" s="7"/>
      <c r="D51" s="7"/>
      <c r="E51" s="7"/>
      <c r="F51" s="7"/>
      <c r="H51" s="7"/>
      <c r="I51" s="7"/>
      <c r="J51" s="7"/>
      <c r="K51" s="7"/>
    </row>
    <row r="52" spans="1:11" x14ac:dyDescent="0.25">
      <c r="A52" s="7"/>
      <c r="B52" s="7"/>
      <c r="C52" s="7"/>
      <c r="D52" s="7"/>
      <c r="E52" s="7"/>
      <c r="F52" s="7"/>
      <c r="H52" s="7"/>
      <c r="I52" s="7"/>
      <c r="J52" s="7"/>
      <c r="K52" s="7"/>
    </row>
    <row r="53" spans="1:11" x14ac:dyDescent="0.25">
      <c r="A53" s="7"/>
      <c r="B53" s="7"/>
      <c r="C53" s="7"/>
      <c r="D53" s="7"/>
      <c r="E53" s="7"/>
      <c r="F53" s="7"/>
      <c r="H53" s="7"/>
      <c r="I53" s="7"/>
      <c r="J53" s="7"/>
      <c r="K53" s="7"/>
    </row>
    <row r="54" spans="1:11" x14ac:dyDescent="0.25">
      <c r="A54" s="7"/>
      <c r="B54" s="7"/>
      <c r="C54" s="7"/>
      <c r="D54" s="7"/>
      <c r="E54" s="7"/>
      <c r="F54" s="7"/>
      <c r="H54" s="7"/>
      <c r="I54" s="7"/>
      <c r="J54" s="7"/>
      <c r="K54" s="7"/>
    </row>
    <row r="55" spans="1:11" x14ac:dyDescent="0.25">
      <c r="A55" s="7"/>
      <c r="B55" s="7"/>
      <c r="C55" s="7"/>
      <c r="D55" s="7"/>
      <c r="E55" s="7"/>
      <c r="F55" s="7"/>
      <c r="H55" s="7"/>
      <c r="I55" s="7"/>
      <c r="J55" s="7"/>
      <c r="K55" s="7"/>
    </row>
    <row r="56" spans="1:11" x14ac:dyDescent="0.25">
      <c r="A56" s="7"/>
      <c r="B56" s="7"/>
      <c r="C56" s="7"/>
      <c r="D56" s="7"/>
      <c r="E56" s="7"/>
      <c r="F56" s="7"/>
      <c r="H56" s="7"/>
      <c r="I56" s="7"/>
      <c r="J56" s="7"/>
      <c r="K56" s="7"/>
    </row>
    <row r="57" spans="1:11" x14ac:dyDescent="0.25">
      <c r="A57" s="7"/>
      <c r="B57" s="7"/>
      <c r="C57" s="7"/>
      <c r="D57" s="7"/>
      <c r="E57" s="7"/>
      <c r="F57" s="7"/>
      <c r="H57" s="7"/>
      <c r="I57" s="7"/>
      <c r="J57" s="7"/>
      <c r="K57" s="7"/>
    </row>
    <row r="58" spans="1:11" x14ac:dyDescent="0.25">
      <c r="A58" s="7"/>
      <c r="B58" s="7"/>
      <c r="C58" s="7"/>
      <c r="D58" s="7"/>
      <c r="E58" s="7"/>
      <c r="F58" s="7"/>
      <c r="H58" s="7"/>
      <c r="I58" s="7"/>
      <c r="J58" s="7"/>
      <c r="K58" s="7"/>
    </row>
    <row r="59" spans="1:11" x14ac:dyDescent="0.25">
      <c r="A59" s="7"/>
      <c r="B59" s="7"/>
      <c r="C59" s="7"/>
      <c r="D59" s="7"/>
      <c r="E59" s="7"/>
      <c r="F59" s="7"/>
      <c r="H59" s="7"/>
      <c r="I59" s="7"/>
      <c r="J59" s="7"/>
      <c r="K59" s="7"/>
    </row>
    <row r="60" spans="1:11" x14ac:dyDescent="0.25">
      <c r="A60" s="7"/>
      <c r="B60" s="7"/>
      <c r="C60" s="7"/>
      <c r="D60" s="7"/>
      <c r="E60" s="7"/>
      <c r="F60" s="7"/>
      <c r="H60" s="7"/>
      <c r="I60" s="7"/>
      <c r="J60" s="7"/>
      <c r="K60" s="7"/>
    </row>
    <row r="61" spans="1:11" x14ac:dyDescent="0.25">
      <c r="A61" s="7"/>
      <c r="B61" s="7"/>
      <c r="C61" s="7"/>
      <c r="D61" s="7"/>
      <c r="E61" s="7"/>
      <c r="F61" s="7"/>
    </row>
    <row r="62" spans="1:11" x14ac:dyDescent="0.25">
      <c r="A62" s="7"/>
      <c r="B62" s="7"/>
      <c r="C62" s="7"/>
      <c r="D62" s="7"/>
      <c r="E62" s="7"/>
      <c r="F62" s="7"/>
    </row>
    <row r="63" spans="1:11" x14ac:dyDescent="0.25">
      <c r="A63" s="7"/>
      <c r="B63" s="7"/>
      <c r="C63" s="7"/>
      <c r="D63" s="7"/>
      <c r="E63" s="7"/>
      <c r="F63" s="7"/>
    </row>
    <row r="64" spans="1:11" x14ac:dyDescent="0.25">
      <c r="A64" s="7"/>
      <c r="B64" s="7"/>
      <c r="C64" s="7"/>
      <c r="D64" s="7"/>
      <c r="E64" s="7"/>
      <c r="F64" s="7"/>
    </row>
    <row r="65" spans="1:6" x14ac:dyDescent="0.25">
      <c r="A65" s="7"/>
      <c r="B65" s="7"/>
      <c r="C65" s="7"/>
      <c r="D65" s="7"/>
      <c r="E65" s="7"/>
      <c r="F65" s="7"/>
    </row>
    <row r="66" spans="1:6" x14ac:dyDescent="0.25">
      <c r="A66" s="7"/>
      <c r="B66" s="7"/>
      <c r="C66" s="7"/>
      <c r="D66" s="7"/>
      <c r="E66" s="7"/>
      <c r="F66" s="7"/>
    </row>
    <row r="67" spans="1:6" x14ac:dyDescent="0.25">
      <c r="A67" s="7"/>
      <c r="B67" s="7"/>
      <c r="C67" s="7"/>
      <c r="D67" s="7"/>
      <c r="E67" s="7"/>
      <c r="F67" s="7"/>
    </row>
    <row r="68" spans="1:6" x14ac:dyDescent="0.25">
      <c r="A68" s="7"/>
      <c r="B68" s="7"/>
      <c r="C68" s="7"/>
      <c r="D68" s="7"/>
      <c r="E68" s="7"/>
      <c r="F68" s="7"/>
    </row>
    <row r="69" spans="1:6" x14ac:dyDescent="0.25">
      <c r="A69" s="7"/>
      <c r="B69" s="7"/>
      <c r="C69" s="7"/>
      <c r="D69" s="7"/>
      <c r="E69" s="7"/>
      <c r="F69" s="7"/>
    </row>
    <row r="70" spans="1:6" x14ac:dyDescent="0.25">
      <c r="A70" s="7"/>
      <c r="B70" s="7"/>
      <c r="C70" s="7"/>
      <c r="D70" s="7"/>
      <c r="E70" s="7"/>
      <c r="F70" s="7"/>
    </row>
    <row r="71" spans="1:6" x14ac:dyDescent="0.25">
      <c r="A71" s="7"/>
      <c r="B71" s="7"/>
      <c r="C71" s="7"/>
      <c r="D71" s="7"/>
      <c r="E71" s="7"/>
      <c r="F71" s="7"/>
    </row>
    <row r="72" spans="1:6" x14ac:dyDescent="0.25">
      <c r="A72" s="7"/>
      <c r="B72" s="7"/>
      <c r="C72" s="7"/>
      <c r="D72" s="7"/>
      <c r="E72" s="7"/>
      <c r="F72" s="7"/>
    </row>
    <row r="73" spans="1:6" x14ac:dyDescent="0.25">
      <c r="A73" s="7"/>
      <c r="B73" s="7"/>
      <c r="C73" s="7"/>
      <c r="D73" s="7"/>
      <c r="E73" s="7"/>
      <c r="F73" s="7"/>
    </row>
    <row r="74" spans="1:6" x14ac:dyDescent="0.25">
      <c r="A74" s="7"/>
      <c r="B74" s="7"/>
      <c r="C74" s="7"/>
      <c r="D74" s="7"/>
      <c r="E74" s="7"/>
      <c r="F74" s="7"/>
    </row>
    <row r="75" spans="1:6" x14ac:dyDescent="0.25">
      <c r="A75" s="7"/>
      <c r="B75" s="7"/>
      <c r="C75" s="7"/>
      <c r="D75" s="7"/>
      <c r="E75" s="7"/>
      <c r="F75" s="7"/>
    </row>
    <row r="76" spans="1:6" x14ac:dyDescent="0.25">
      <c r="A76" s="7"/>
      <c r="B76" s="7"/>
      <c r="C76" s="7"/>
      <c r="D76" s="7"/>
      <c r="E76" s="7"/>
      <c r="F76" s="7"/>
    </row>
    <row r="77" spans="1:6" x14ac:dyDescent="0.25">
      <c r="A77" s="7"/>
      <c r="B77" s="7"/>
      <c r="C77" s="7"/>
      <c r="D77" s="7"/>
      <c r="E77" s="7"/>
      <c r="F77" s="7"/>
    </row>
    <row r="78" spans="1:6" x14ac:dyDescent="0.25">
      <c r="A78" s="7"/>
      <c r="B78" s="7"/>
      <c r="C78" s="7"/>
      <c r="D78" s="7"/>
      <c r="E78" s="7"/>
      <c r="F78" s="7"/>
    </row>
    <row r="79" spans="1:6" x14ac:dyDescent="0.25">
      <c r="A79" s="7"/>
      <c r="B79" s="7"/>
      <c r="C79" s="7"/>
      <c r="D79" s="7"/>
      <c r="E79" s="7"/>
      <c r="F79" s="7"/>
    </row>
    <row r="80" spans="1:6" x14ac:dyDescent="0.25">
      <c r="A80" s="7"/>
      <c r="B80" s="7"/>
      <c r="C80" s="7"/>
      <c r="D80" s="7"/>
      <c r="E80" s="7"/>
      <c r="F80" s="7"/>
    </row>
    <row r="81" spans="1:6" x14ac:dyDescent="0.25">
      <c r="A81" s="7"/>
      <c r="B81" s="7"/>
      <c r="C81" s="7"/>
      <c r="D81" s="7"/>
      <c r="E81" s="7"/>
      <c r="F81" s="7"/>
    </row>
    <row r="82" spans="1:6" x14ac:dyDescent="0.25">
      <c r="A82" s="7"/>
      <c r="B82" s="7"/>
      <c r="C82" s="7"/>
      <c r="D82" s="7"/>
      <c r="E82" s="7"/>
      <c r="F82" s="7"/>
    </row>
    <row r="83" spans="1:6" x14ac:dyDescent="0.25">
      <c r="A83" s="7"/>
      <c r="B83" s="7"/>
      <c r="C83" s="7"/>
      <c r="D83" s="7"/>
      <c r="E83" s="7"/>
      <c r="F83" s="7"/>
    </row>
    <row r="84" spans="1:6" x14ac:dyDescent="0.25">
      <c r="A84" s="7"/>
      <c r="B84" s="7"/>
      <c r="C84" s="7"/>
      <c r="D84" s="7"/>
      <c r="E84" s="7"/>
      <c r="F84" s="7"/>
    </row>
    <row r="85" spans="1:6" x14ac:dyDescent="0.25">
      <c r="A85" s="7"/>
      <c r="B85" s="7"/>
      <c r="C85" s="7"/>
      <c r="D85" s="7"/>
      <c r="E85" s="7"/>
      <c r="F85" s="7"/>
    </row>
    <row r="86" spans="1:6" x14ac:dyDescent="0.25">
      <c r="A86" s="7"/>
      <c r="B86" s="7"/>
      <c r="C86" s="7"/>
      <c r="D86" s="7"/>
      <c r="E86" s="7"/>
      <c r="F86" s="7"/>
    </row>
    <row r="87" spans="1:6" x14ac:dyDescent="0.25">
      <c r="A87" s="7"/>
      <c r="B87" s="7"/>
      <c r="C87" s="7"/>
      <c r="D87" s="7"/>
      <c r="E87" s="7"/>
      <c r="F87" s="7"/>
    </row>
    <row r="88" spans="1:6" x14ac:dyDescent="0.25">
      <c r="A88" s="7"/>
      <c r="B88" s="7"/>
      <c r="C88" s="7"/>
      <c r="D88" s="7"/>
      <c r="E88" s="7"/>
      <c r="F88" s="7"/>
    </row>
    <row r="89" spans="1:6" x14ac:dyDescent="0.25">
      <c r="A89" s="7"/>
      <c r="B89" s="7"/>
      <c r="C89" s="7"/>
      <c r="D89" s="7"/>
      <c r="E89" s="7"/>
      <c r="F89" s="7"/>
    </row>
    <row r="90" spans="1:6" x14ac:dyDescent="0.25">
      <c r="A90" s="7"/>
      <c r="B90" s="7"/>
      <c r="C90" s="7"/>
      <c r="D90" s="7"/>
      <c r="E90" s="7"/>
      <c r="F90" s="7"/>
    </row>
    <row r="91" spans="1:6" x14ac:dyDescent="0.25">
      <c r="A91" s="7"/>
      <c r="B91" s="7"/>
      <c r="C91" s="7"/>
      <c r="D91" s="7"/>
      <c r="E91" s="7"/>
      <c r="F91" s="7"/>
    </row>
    <row r="92" spans="1:6" x14ac:dyDescent="0.25">
      <c r="A92" s="7"/>
      <c r="B92" s="7"/>
      <c r="C92" s="7"/>
      <c r="D92" s="7"/>
      <c r="E92" s="7"/>
      <c r="F92" s="7"/>
    </row>
    <row r="93" spans="1:6" x14ac:dyDescent="0.25">
      <c r="A93" s="7"/>
      <c r="B93" s="7"/>
      <c r="C93" s="7"/>
      <c r="D93" s="7"/>
      <c r="E93" s="7"/>
      <c r="F93" s="7"/>
    </row>
    <row r="94" spans="1:6" x14ac:dyDescent="0.25">
      <c r="A94" s="7"/>
      <c r="B94" s="7"/>
      <c r="C94" s="7"/>
      <c r="D94" s="7"/>
      <c r="E94" s="7"/>
      <c r="F94" s="7"/>
    </row>
    <row r="95" spans="1:6" x14ac:dyDescent="0.25">
      <c r="A95" s="7"/>
      <c r="B95" s="7"/>
      <c r="C95" s="7"/>
      <c r="D95" s="7"/>
      <c r="E95" s="7"/>
      <c r="F95" s="7"/>
    </row>
    <row r="96" spans="1:6" x14ac:dyDescent="0.25">
      <c r="A96" s="7"/>
      <c r="B96" s="7"/>
      <c r="C96" s="7"/>
      <c r="D96" s="7"/>
      <c r="E96" s="7"/>
      <c r="F96" s="7"/>
    </row>
    <row r="97" spans="1:6" x14ac:dyDescent="0.25">
      <c r="A97" s="7"/>
      <c r="B97" s="7"/>
      <c r="C97" s="7"/>
      <c r="D97" s="7"/>
      <c r="E97" s="7"/>
      <c r="F97" s="7"/>
    </row>
    <row r="98" spans="1:6" x14ac:dyDescent="0.25">
      <c r="A98" s="7"/>
      <c r="B98" s="7"/>
      <c r="C98" s="7"/>
      <c r="D98" s="7"/>
      <c r="E98" s="7"/>
      <c r="F98" s="7"/>
    </row>
    <row r="99" spans="1:6" x14ac:dyDescent="0.25">
      <c r="A99" s="7"/>
      <c r="B99" s="7"/>
      <c r="C99" s="7"/>
      <c r="D99" s="7"/>
      <c r="E99" s="7"/>
      <c r="F99" s="7"/>
    </row>
    <row r="100" spans="1:6" x14ac:dyDescent="0.25">
      <c r="A100" s="7"/>
      <c r="B100" s="7"/>
      <c r="C100" s="7"/>
      <c r="D100" s="7"/>
      <c r="E100" s="7"/>
      <c r="F100" s="7"/>
    </row>
    <row r="101" spans="1:6" x14ac:dyDescent="0.25">
      <c r="A101" s="7"/>
      <c r="B101" s="7"/>
      <c r="C101" s="7"/>
      <c r="D101" s="7"/>
      <c r="E101" s="7"/>
      <c r="F101" s="7"/>
    </row>
    <row r="102" spans="1:6" x14ac:dyDescent="0.25">
      <c r="A102" s="7"/>
      <c r="B102" s="7"/>
      <c r="C102" s="7"/>
      <c r="D102" s="7"/>
      <c r="E102" s="7"/>
      <c r="F102" s="7"/>
    </row>
    <row r="103" spans="1:6" x14ac:dyDescent="0.25">
      <c r="A103" s="7"/>
      <c r="B103" s="7"/>
      <c r="C103" s="7"/>
      <c r="D103" s="7"/>
      <c r="E103" s="7"/>
      <c r="F103" s="7"/>
    </row>
    <row r="104" spans="1:6" x14ac:dyDescent="0.25">
      <c r="A104" s="7"/>
      <c r="B104" s="7"/>
      <c r="C104" s="7"/>
      <c r="D104" s="7"/>
      <c r="E104" s="7"/>
      <c r="F104" s="7"/>
    </row>
    <row r="105" spans="1:6" x14ac:dyDescent="0.25">
      <c r="A105" s="7"/>
      <c r="B105" s="7"/>
      <c r="C105" s="7"/>
      <c r="D105" s="7"/>
      <c r="E105" s="7"/>
      <c r="F105" s="7"/>
    </row>
    <row r="106" spans="1:6" x14ac:dyDescent="0.25">
      <c r="A106" s="7"/>
      <c r="B106" s="7"/>
      <c r="C106" s="7"/>
      <c r="D106" s="7"/>
      <c r="E106" s="7"/>
      <c r="F106" s="7"/>
    </row>
    <row r="107" spans="1:6" x14ac:dyDescent="0.25">
      <c r="A107" s="7"/>
      <c r="B107" s="7"/>
      <c r="C107" s="7"/>
      <c r="D107" s="7"/>
      <c r="E107" s="7"/>
      <c r="F107" s="7"/>
    </row>
    <row r="108" spans="1:6" x14ac:dyDescent="0.25">
      <c r="A108" s="7"/>
      <c r="B108" s="7"/>
      <c r="C108" s="7"/>
      <c r="D108" s="7"/>
      <c r="E108" s="7"/>
      <c r="F108" s="7"/>
    </row>
    <row r="109" spans="1:6" x14ac:dyDescent="0.25">
      <c r="A109" s="7"/>
      <c r="B109" s="7"/>
      <c r="C109" s="7"/>
      <c r="D109" s="7"/>
      <c r="E109" s="7"/>
      <c r="F109" s="7"/>
    </row>
    <row r="110" spans="1:6" x14ac:dyDescent="0.25">
      <c r="A110" s="7"/>
      <c r="B110" s="7"/>
      <c r="C110" s="7"/>
      <c r="D110" s="7"/>
      <c r="E110" s="7"/>
      <c r="F110" s="7"/>
    </row>
    <row r="111" spans="1:6" x14ac:dyDescent="0.25">
      <c r="A111" s="7"/>
      <c r="B111" s="7"/>
      <c r="C111" s="7"/>
      <c r="D111" s="7"/>
      <c r="E111" s="7"/>
      <c r="F111" s="7"/>
    </row>
    <row r="112" spans="1:6" x14ac:dyDescent="0.25">
      <c r="A112" s="7"/>
      <c r="B112" s="7"/>
      <c r="C112" s="7"/>
      <c r="D112" s="7"/>
      <c r="E112" s="7"/>
      <c r="F112" s="7"/>
    </row>
    <row r="113" spans="1:6" x14ac:dyDescent="0.25">
      <c r="A113" s="7"/>
      <c r="B113" s="7"/>
      <c r="C113" s="7"/>
      <c r="D113" s="7"/>
      <c r="E113" s="7"/>
      <c r="F113" s="7"/>
    </row>
    <row r="114" spans="1:6" x14ac:dyDescent="0.25">
      <c r="A114" s="7"/>
      <c r="B114" s="7"/>
      <c r="C114" s="7"/>
      <c r="D114" s="7"/>
      <c r="E114" s="7"/>
      <c r="F114" s="7"/>
    </row>
    <row r="115" spans="1:6" x14ac:dyDescent="0.25">
      <c r="A115" s="7"/>
      <c r="B115" s="7"/>
      <c r="C115" s="7"/>
      <c r="D115" s="7"/>
      <c r="E115" s="7"/>
      <c r="F115" s="7"/>
    </row>
    <row r="116" spans="1:6" x14ac:dyDescent="0.25">
      <c r="A116" s="7"/>
      <c r="B116" s="7"/>
      <c r="C116" s="7"/>
      <c r="D116" s="7"/>
      <c r="E116" s="7"/>
      <c r="F116" s="7"/>
    </row>
    <row r="117" spans="1:6" x14ac:dyDescent="0.25">
      <c r="A117" s="7"/>
      <c r="B117" s="7"/>
      <c r="C117" s="7"/>
      <c r="D117" s="7"/>
      <c r="E117" s="7"/>
      <c r="F117" s="7"/>
    </row>
    <row r="118" spans="1:6" x14ac:dyDescent="0.25">
      <c r="A118" s="7"/>
      <c r="B118" s="7"/>
      <c r="C118" s="7"/>
      <c r="D118" s="7"/>
      <c r="E118" s="7"/>
      <c r="F118" s="7"/>
    </row>
    <row r="119" spans="1:6" x14ac:dyDescent="0.25">
      <c r="A119" s="7"/>
      <c r="B119" s="7"/>
      <c r="C119" s="7"/>
      <c r="D119" s="7"/>
      <c r="E119" s="7"/>
      <c r="F119" s="7"/>
    </row>
    <row r="120" spans="1:6" x14ac:dyDescent="0.25">
      <c r="A120" s="7"/>
      <c r="B120" s="7"/>
      <c r="C120" s="7"/>
      <c r="D120" s="7"/>
      <c r="E120" s="7"/>
      <c r="F120" s="7"/>
    </row>
    <row r="121" spans="1:6" x14ac:dyDescent="0.25">
      <c r="A121" s="7"/>
      <c r="B121" s="7"/>
      <c r="C121" s="7"/>
      <c r="D121" s="7"/>
      <c r="E121" s="7"/>
      <c r="F121" s="7"/>
    </row>
    <row r="122" spans="1:6" x14ac:dyDescent="0.25">
      <c r="A122" s="7"/>
      <c r="B122" s="7"/>
      <c r="C122" s="7"/>
      <c r="D122" s="7"/>
      <c r="E122" s="7"/>
      <c r="F122" s="7"/>
    </row>
    <row r="123" spans="1:6" x14ac:dyDescent="0.25">
      <c r="A123" s="7"/>
      <c r="B123" s="7"/>
      <c r="C123" s="7"/>
      <c r="D123" s="7"/>
      <c r="E123" s="7"/>
      <c r="F123" s="7"/>
    </row>
    <row r="124" spans="1:6" x14ac:dyDescent="0.25">
      <c r="A124" s="7"/>
      <c r="B124" s="7"/>
      <c r="C124" s="7"/>
      <c r="D124" s="7"/>
      <c r="E124" s="7"/>
      <c r="F124" s="7"/>
    </row>
    <row r="125" spans="1:6" x14ac:dyDescent="0.25">
      <c r="A125" s="7"/>
      <c r="B125" s="7"/>
      <c r="C125" s="7"/>
      <c r="D125" s="7"/>
      <c r="E125" s="7"/>
      <c r="F125" s="7"/>
    </row>
    <row r="126" spans="1:6" x14ac:dyDescent="0.25">
      <c r="A126" s="7"/>
      <c r="B126" s="7"/>
      <c r="C126" s="7"/>
      <c r="D126" s="7"/>
      <c r="E126" s="7"/>
      <c r="F126" s="7"/>
    </row>
    <row r="127" spans="1:6" x14ac:dyDescent="0.25">
      <c r="A127" s="7"/>
      <c r="B127" s="7"/>
      <c r="C127" s="7"/>
      <c r="D127" s="7"/>
      <c r="E127" s="7"/>
      <c r="F127" s="7"/>
    </row>
    <row r="128" spans="1:6" x14ac:dyDescent="0.25">
      <c r="A128" s="7"/>
      <c r="B128" s="7"/>
      <c r="C128" s="7"/>
      <c r="D128" s="7"/>
      <c r="E128" s="7"/>
      <c r="F128" s="7"/>
    </row>
    <row r="129" spans="1:6" x14ac:dyDescent="0.25">
      <c r="A129" s="7"/>
      <c r="B129" s="7"/>
      <c r="C129" s="7"/>
      <c r="D129" s="7"/>
      <c r="E129" s="7"/>
      <c r="F129" s="7"/>
    </row>
    <row r="130" spans="1:6" x14ac:dyDescent="0.25">
      <c r="A130" s="7"/>
      <c r="B130" s="7"/>
      <c r="C130" s="7"/>
      <c r="D130" s="7"/>
      <c r="E130" s="7"/>
      <c r="F130" s="7"/>
    </row>
    <row r="131" spans="1:6" x14ac:dyDescent="0.25">
      <c r="A131" s="7"/>
      <c r="B131" s="7"/>
      <c r="C131" s="7"/>
      <c r="D131" s="7"/>
      <c r="E131" s="7"/>
      <c r="F131" s="7"/>
    </row>
    <row r="132" spans="1:6" x14ac:dyDescent="0.25">
      <c r="A132" s="7"/>
      <c r="B132" s="7"/>
      <c r="C132" s="7"/>
      <c r="D132" s="7"/>
      <c r="E132" s="7"/>
      <c r="F132" s="7"/>
    </row>
    <row r="133" spans="1:6" x14ac:dyDescent="0.25">
      <c r="A133" s="7"/>
      <c r="B133" s="7"/>
      <c r="C133" s="7"/>
      <c r="D133" s="7"/>
      <c r="E133" s="7"/>
      <c r="F133" s="7"/>
    </row>
    <row r="134" spans="1:6" x14ac:dyDescent="0.25">
      <c r="A134" s="7"/>
      <c r="B134" s="7"/>
      <c r="C134" s="7"/>
      <c r="D134" s="7"/>
      <c r="E134" s="7"/>
      <c r="F134" s="7"/>
    </row>
    <row r="135" spans="1:6" x14ac:dyDescent="0.25">
      <c r="A135" s="7"/>
      <c r="B135" s="7"/>
      <c r="C135" s="7"/>
      <c r="D135" s="7"/>
      <c r="E135" s="7"/>
      <c r="F135" s="7"/>
    </row>
    <row r="136" spans="1:6" x14ac:dyDescent="0.25">
      <c r="A136" s="7"/>
      <c r="B136" s="7"/>
      <c r="C136" s="7"/>
      <c r="D136" s="7"/>
      <c r="E136" s="7"/>
      <c r="F136" s="7"/>
    </row>
    <row r="137" spans="1:6" x14ac:dyDescent="0.25">
      <c r="A137" s="7"/>
      <c r="B137" s="7"/>
      <c r="C137" s="7"/>
      <c r="D137" s="7"/>
      <c r="E137" s="7"/>
      <c r="F137" s="7"/>
    </row>
    <row r="138" spans="1:6" x14ac:dyDescent="0.25">
      <c r="A138" s="7"/>
      <c r="B138" s="7"/>
      <c r="C138" s="7"/>
      <c r="D138" s="7"/>
      <c r="E138" s="7"/>
      <c r="F138" s="7"/>
    </row>
    <row r="139" spans="1:6" x14ac:dyDescent="0.25">
      <c r="A139" s="7"/>
      <c r="B139" s="7"/>
      <c r="C139" s="7"/>
      <c r="D139" s="7"/>
      <c r="E139" s="7"/>
      <c r="F139" s="7"/>
    </row>
    <row r="140" spans="1:6" x14ac:dyDescent="0.25">
      <c r="A140" s="7"/>
      <c r="B140" s="7"/>
      <c r="C140" s="7"/>
      <c r="D140" s="7"/>
      <c r="E140" s="7"/>
      <c r="F140" s="7"/>
    </row>
    <row r="141" spans="1:6" x14ac:dyDescent="0.25">
      <c r="A141" s="7"/>
      <c r="B141" s="7"/>
      <c r="C141" s="7"/>
      <c r="D141" s="7"/>
      <c r="E141" s="7"/>
      <c r="F141" s="7"/>
    </row>
    <row r="142" spans="1:6" x14ac:dyDescent="0.25">
      <c r="A142" s="7"/>
      <c r="B142" s="7"/>
      <c r="C142" s="7"/>
      <c r="D142" s="7"/>
      <c r="E142" s="7"/>
      <c r="F142" s="7"/>
    </row>
    <row r="143" spans="1:6" x14ac:dyDescent="0.25">
      <c r="A143" s="7"/>
      <c r="B143" s="7"/>
      <c r="C143" s="7"/>
      <c r="D143" s="7"/>
      <c r="E143" s="7"/>
      <c r="F143" s="7"/>
    </row>
    <row r="144" spans="1:6" x14ac:dyDescent="0.25">
      <c r="A144" s="7"/>
      <c r="B144" s="7"/>
      <c r="C144" s="7"/>
      <c r="D144" s="7"/>
      <c r="E144" s="7"/>
      <c r="F144" s="7"/>
    </row>
    <row r="145" spans="1:6" x14ac:dyDescent="0.25">
      <c r="A145" s="7"/>
      <c r="B145" s="7"/>
      <c r="C145" s="7"/>
      <c r="D145" s="7"/>
      <c r="E145" s="7"/>
      <c r="F145" s="7"/>
    </row>
    <row r="146" spans="1:6" x14ac:dyDescent="0.25">
      <c r="A146" s="7"/>
      <c r="B146" s="7"/>
      <c r="C146" s="7"/>
      <c r="D146" s="7"/>
      <c r="E146" s="7"/>
      <c r="F146" s="7"/>
    </row>
    <row r="147" spans="1:6" x14ac:dyDescent="0.25">
      <c r="A147" s="7"/>
      <c r="B147" s="7"/>
      <c r="C147" s="7"/>
      <c r="D147" s="7"/>
      <c r="E147" s="7"/>
      <c r="F147" s="7"/>
    </row>
    <row r="148" spans="1:6" x14ac:dyDescent="0.25">
      <c r="A148" s="7"/>
      <c r="B148" s="7"/>
      <c r="C148" s="7"/>
      <c r="D148" s="7"/>
      <c r="E148" s="7"/>
      <c r="F148" s="7"/>
    </row>
    <row r="149" spans="1:6" x14ac:dyDescent="0.25">
      <c r="A149" s="7"/>
      <c r="B149" s="7"/>
      <c r="C149" s="7"/>
      <c r="D149" s="7"/>
      <c r="E149" s="7"/>
      <c r="F149" s="7"/>
    </row>
    <row r="150" spans="1:6" x14ac:dyDescent="0.25">
      <c r="A150" s="7"/>
      <c r="B150" s="7"/>
      <c r="C150" s="7"/>
      <c r="D150" s="7"/>
      <c r="E150" s="7"/>
      <c r="F150" s="7"/>
    </row>
    <row r="151" spans="1:6" x14ac:dyDescent="0.25">
      <c r="A151" s="7"/>
      <c r="B151" s="7"/>
      <c r="C151" s="7"/>
      <c r="D151" s="7"/>
      <c r="E151" s="7"/>
      <c r="F151" s="7"/>
    </row>
    <row r="152" spans="1:6" x14ac:dyDescent="0.25">
      <c r="A152" s="7"/>
      <c r="B152" s="7"/>
      <c r="C152" s="7"/>
      <c r="D152" s="7"/>
      <c r="E152" s="7"/>
      <c r="F152" s="7"/>
    </row>
    <row r="153" spans="1:6" x14ac:dyDescent="0.25">
      <c r="A153" s="7"/>
      <c r="B153" s="7"/>
      <c r="C153" s="7"/>
      <c r="D153" s="7"/>
      <c r="E153" s="7"/>
      <c r="F153" s="7"/>
    </row>
    <row r="154" spans="1:6" x14ac:dyDescent="0.25">
      <c r="A154" s="7"/>
      <c r="B154" s="7"/>
      <c r="C154" s="7"/>
      <c r="D154" s="7"/>
      <c r="E154" s="7"/>
      <c r="F154" s="7"/>
    </row>
    <row r="155" spans="1:6" x14ac:dyDescent="0.25">
      <c r="A155" s="7"/>
      <c r="B155" s="7"/>
      <c r="C155" s="7"/>
      <c r="D155" s="7"/>
      <c r="E155" s="7"/>
      <c r="F155" s="7"/>
    </row>
    <row r="156" spans="1:6" x14ac:dyDescent="0.25">
      <c r="A156" s="7"/>
      <c r="B156" s="7"/>
      <c r="C156" s="7"/>
      <c r="D156" s="7"/>
      <c r="E156" s="7"/>
      <c r="F156" s="7"/>
    </row>
    <row r="157" spans="1:6" x14ac:dyDescent="0.25">
      <c r="A157" s="7"/>
      <c r="B157" s="7"/>
      <c r="C157" s="7"/>
      <c r="D157" s="7"/>
      <c r="E157" s="7"/>
      <c r="F157" s="7"/>
    </row>
    <row r="158" spans="1:6" x14ac:dyDescent="0.25">
      <c r="A158" s="7"/>
      <c r="B158" s="7"/>
      <c r="C158" s="7"/>
      <c r="D158" s="7"/>
      <c r="E158" s="7"/>
      <c r="F158" s="7"/>
    </row>
    <row r="159" spans="1:6" x14ac:dyDescent="0.25">
      <c r="A159" s="7"/>
      <c r="B159" s="7"/>
      <c r="C159" s="7"/>
      <c r="D159" s="7"/>
      <c r="E159" s="7"/>
      <c r="F159" s="7"/>
    </row>
    <row r="160" spans="1:6" x14ac:dyDescent="0.25">
      <c r="A160" s="7"/>
      <c r="B160" s="7"/>
      <c r="C160" s="7"/>
      <c r="D160" s="7"/>
      <c r="E160" s="7"/>
      <c r="F160" s="7"/>
    </row>
    <row r="161" spans="1:6" x14ac:dyDescent="0.25">
      <c r="A161" s="7"/>
      <c r="B161" s="7"/>
      <c r="C161" s="7"/>
      <c r="D161" s="7"/>
      <c r="E161" s="7"/>
      <c r="F161" s="7"/>
    </row>
    <row r="162" spans="1:6" x14ac:dyDescent="0.25">
      <c r="A162" s="7"/>
      <c r="B162" s="7"/>
      <c r="C162" s="7"/>
      <c r="D162" s="7"/>
      <c r="E162" s="7"/>
      <c r="F162" s="7"/>
    </row>
    <row r="163" spans="1:6" x14ac:dyDescent="0.25">
      <c r="A163" s="7"/>
      <c r="B163" s="7"/>
      <c r="C163" s="7"/>
      <c r="D163" s="7"/>
      <c r="E163" s="7"/>
      <c r="F163" s="7"/>
    </row>
    <row r="164" spans="1:6" x14ac:dyDescent="0.25">
      <c r="A164" s="7"/>
      <c r="B164" s="7"/>
      <c r="C164" s="7"/>
      <c r="D164" s="7"/>
      <c r="E164" s="7"/>
      <c r="F164" s="7"/>
    </row>
    <row r="165" spans="1:6" x14ac:dyDescent="0.25">
      <c r="A165" s="7"/>
      <c r="B165" s="7"/>
      <c r="C165" s="7"/>
      <c r="D165" s="7"/>
      <c r="E165" s="7"/>
      <c r="F165" s="7"/>
    </row>
    <row r="166" spans="1:6" x14ac:dyDescent="0.25">
      <c r="A166" s="7"/>
      <c r="B166" s="7"/>
      <c r="C166" s="7"/>
      <c r="D166" s="7"/>
      <c r="E166" s="7"/>
      <c r="F166" s="7"/>
    </row>
    <row r="167" spans="1:6" x14ac:dyDescent="0.25">
      <c r="A167" s="7"/>
      <c r="B167" s="7"/>
      <c r="C167" s="7"/>
      <c r="D167" s="7"/>
      <c r="E167" s="7"/>
      <c r="F167" s="7"/>
    </row>
    <row r="168" spans="1:6" x14ac:dyDescent="0.25">
      <c r="A168" s="7"/>
      <c r="B168" s="7"/>
      <c r="C168" s="7"/>
      <c r="D168" s="7"/>
      <c r="E168" s="7"/>
      <c r="F168" s="7"/>
    </row>
    <row r="169" spans="1:6" x14ac:dyDescent="0.25">
      <c r="A169" s="7"/>
      <c r="B169" s="7"/>
      <c r="C169" s="7"/>
      <c r="D169" s="7"/>
      <c r="E169" s="7"/>
      <c r="F169" s="7"/>
    </row>
    <row r="170" spans="1:6" x14ac:dyDescent="0.25">
      <c r="A170" s="7"/>
      <c r="B170" s="7"/>
      <c r="C170" s="7"/>
      <c r="D170" s="7"/>
      <c r="E170" s="7"/>
      <c r="F170" s="7"/>
    </row>
    <row r="171" spans="1:6" x14ac:dyDescent="0.25">
      <c r="A171" s="7"/>
      <c r="B171" s="7"/>
      <c r="C171" s="7"/>
      <c r="D171" s="7"/>
      <c r="E171" s="7"/>
      <c r="F171" s="7"/>
    </row>
    <row r="172" spans="1:6" x14ac:dyDescent="0.25">
      <c r="A172" s="7"/>
      <c r="B172" s="7"/>
      <c r="C172" s="7"/>
      <c r="D172" s="7"/>
      <c r="E172" s="7"/>
      <c r="F172" s="7"/>
    </row>
    <row r="173" spans="1:6" x14ac:dyDescent="0.25">
      <c r="A173" s="7"/>
      <c r="B173" s="7"/>
      <c r="C173" s="7"/>
      <c r="D173" s="7"/>
      <c r="E173" s="7"/>
      <c r="F173" s="7"/>
    </row>
    <row r="174" spans="1:6" x14ac:dyDescent="0.25">
      <c r="A174" s="7"/>
      <c r="B174" s="7"/>
      <c r="C174" s="7"/>
      <c r="D174" s="7"/>
      <c r="E174" s="7"/>
      <c r="F174" s="7"/>
    </row>
    <row r="175" spans="1:6" x14ac:dyDescent="0.25">
      <c r="A175" s="7"/>
      <c r="B175" s="7"/>
      <c r="C175" s="7"/>
      <c r="D175" s="7"/>
      <c r="E175" s="7"/>
      <c r="F175" s="7"/>
    </row>
    <row r="176" spans="1:6" x14ac:dyDescent="0.25">
      <c r="A176" s="7"/>
      <c r="B176" s="7"/>
      <c r="C176" s="7"/>
      <c r="D176" s="7"/>
      <c r="E176" s="7"/>
      <c r="F176" s="7"/>
    </row>
    <row r="177" spans="1:6" x14ac:dyDescent="0.25">
      <c r="A177" s="7"/>
      <c r="B177" s="7"/>
      <c r="C177" s="7"/>
      <c r="D177" s="7"/>
      <c r="E177" s="7"/>
      <c r="F177" s="7"/>
    </row>
    <row r="178" spans="1:6" x14ac:dyDescent="0.25">
      <c r="A178" s="7"/>
      <c r="B178" s="7"/>
      <c r="C178" s="7"/>
      <c r="D178" s="7"/>
      <c r="E178" s="7"/>
      <c r="F178" s="7"/>
    </row>
    <row r="179" spans="1:6" x14ac:dyDescent="0.25">
      <c r="A179" s="7"/>
      <c r="B179" s="7"/>
      <c r="C179" s="7"/>
      <c r="D179" s="7"/>
      <c r="E179" s="7"/>
      <c r="F179" s="7"/>
    </row>
    <row r="180" spans="1:6" x14ac:dyDescent="0.25">
      <c r="A180" s="7"/>
      <c r="B180" s="7"/>
      <c r="C180" s="7"/>
      <c r="D180" s="7"/>
      <c r="E180" s="7"/>
      <c r="F180" s="7"/>
    </row>
    <row r="181" spans="1:6" x14ac:dyDescent="0.25">
      <c r="A181" s="7"/>
      <c r="B181" s="7"/>
      <c r="C181" s="7"/>
      <c r="D181" s="7"/>
      <c r="E181" s="7"/>
      <c r="F181" s="7"/>
    </row>
    <row r="182" spans="1:6" x14ac:dyDescent="0.25">
      <c r="A182" s="7"/>
      <c r="B182" s="7"/>
      <c r="C182" s="7"/>
      <c r="D182" s="7"/>
      <c r="E182" s="7"/>
      <c r="F182" s="7"/>
    </row>
    <row r="183" spans="1:6" x14ac:dyDescent="0.25">
      <c r="A183" s="7"/>
      <c r="B183" s="7"/>
      <c r="C183" s="7"/>
      <c r="D183" s="7"/>
      <c r="E183" s="7"/>
      <c r="F183" s="7"/>
    </row>
    <row r="184" spans="1:6" x14ac:dyDescent="0.25">
      <c r="A184" s="7"/>
      <c r="B184" s="7"/>
      <c r="C184" s="7"/>
      <c r="D184" s="7"/>
      <c r="E184" s="7"/>
      <c r="F184" s="7"/>
    </row>
    <row r="185" spans="1:6" x14ac:dyDescent="0.25">
      <c r="A185" s="7"/>
      <c r="B185" s="7"/>
      <c r="C185" s="7"/>
      <c r="D185" s="7"/>
      <c r="E185" s="7"/>
      <c r="F185" s="7"/>
    </row>
    <row r="186" spans="1:6" x14ac:dyDescent="0.25">
      <c r="A186" s="7"/>
      <c r="B186" s="7"/>
      <c r="C186" s="7"/>
      <c r="D186" s="7"/>
      <c r="E186" s="7"/>
      <c r="F186" s="7"/>
    </row>
    <row r="187" spans="1:6" x14ac:dyDescent="0.25">
      <c r="A187" s="7"/>
      <c r="B187" s="7"/>
      <c r="C187" s="7"/>
      <c r="D187" s="7"/>
      <c r="E187" s="7"/>
      <c r="F187" s="7"/>
    </row>
    <row r="188" spans="1:6" x14ac:dyDescent="0.25">
      <c r="A188" s="7"/>
      <c r="B188" s="7"/>
      <c r="C188" s="7"/>
      <c r="D188" s="7"/>
      <c r="E188" s="7"/>
      <c r="F188" s="7"/>
    </row>
    <row r="189" spans="1:6" x14ac:dyDescent="0.25">
      <c r="A189" s="7"/>
      <c r="B189" s="7"/>
      <c r="C189" s="7"/>
      <c r="D189" s="7"/>
      <c r="E189" s="7"/>
      <c r="F189" s="7"/>
    </row>
    <row r="190" spans="1:6" x14ac:dyDescent="0.25">
      <c r="A190" s="7"/>
      <c r="B190" s="7"/>
      <c r="C190" s="7"/>
      <c r="D190" s="7"/>
      <c r="E190" s="7"/>
      <c r="F190" s="7"/>
    </row>
    <row r="191" spans="1:6" x14ac:dyDescent="0.25">
      <c r="A191" s="7"/>
      <c r="B191" s="7"/>
      <c r="C191" s="7"/>
      <c r="D191" s="7"/>
      <c r="E191" s="7"/>
      <c r="F191" s="7"/>
    </row>
    <row r="192" spans="1:6" x14ac:dyDescent="0.25">
      <c r="A192" s="7"/>
      <c r="B192" s="7"/>
      <c r="C192" s="7"/>
      <c r="D192" s="7"/>
      <c r="E192" s="7"/>
      <c r="F192" s="7"/>
    </row>
    <row r="193" spans="1:6" x14ac:dyDescent="0.25">
      <c r="A193" s="7"/>
      <c r="B193" s="7"/>
      <c r="C193" s="7"/>
      <c r="D193" s="7"/>
      <c r="E193" s="7"/>
      <c r="F193" s="7"/>
    </row>
    <row r="194" spans="1:6" x14ac:dyDescent="0.25">
      <c r="A194" s="7"/>
      <c r="B194" s="7"/>
      <c r="C194" s="7"/>
      <c r="D194" s="7"/>
      <c r="E194" s="7"/>
      <c r="F194" s="7"/>
    </row>
    <row r="195" spans="1:6" x14ac:dyDescent="0.25">
      <c r="A195" s="7"/>
      <c r="B195" s="7"/>
      <c r="C195" s="7"/>
      <c r="D195" s="7"/>
      <c r="E195" s="7"/>
      <c r="F195" s="7"/>
    </row>
    <row r="196" spans="1:6" x14ac:dyDescent="0.25">
      <c r="A196" s="7"/>
      <c r="B196" s="7"/>
      <c r="C196" s="7"/>
      <c r="D196" s="7"/>
      <c r="E196" s="7"/>
      <c r="F196" s="7"/>
    </row>
    <row r="197" spans="1:6" x14ac:dyDescent="0.25">
      <c r="A197" s="7"/>
      <c r="B197" s="7"/>
      <c r="C197" s="7"/>
      <c r="D197" s="7"/>
      <c r="E197" s="7"/>
      <c r="F197" s="7"/>
    </row>
    <row r="198" spans="1:6" x14ac:dyDescent="0.25">
      <c r="A198" s="7"/>
      <c r="B198" s="7"/>
      <c r="C198" s="7"/>
      <c r="D198" s="7"/>
      <c r="E198" s="7"/>
      <c r="F198" s="7"/>
    </row>
    <row r="199" spans="1:6" x14ac:dyDescent="0.25">
      <c r="A199" s="7"/>
      <c r="B199" s="7"/>
      <c r="C199" s="7"/>
      <c r="D199" s="7"/>
      <c r="E199" s="7"/>
      <c r="F199" s="7"/>
    </row>
    <row r="200" spans="1:6" x14ac:dyDescent="0.25">
      <c r="A200" s="7"/>
      <c r="B200" s="7"/>
      <c r="C200" s="7"/>
      <c r="D200" s="7"/>
      <c r="E200" s="7"/>
      <c r="F200" s="7"/>
    </row>
    <row r="201" spans="1:6" x14ac:dyDescent="0.25">
      <c r="A201" s="7"/>
      <c r="B201" s="7"/>
      <c r="C201" s="7"/>
      <c r="D201" s="7"/>
      <c r="E201" s="7"/>
      <c r="F201" s="7"/>
    </row>
    <row r="202" spans="1:6" x14ac:dyDescent="0.25">
      <c r="A202" s="7"/>
      <c r="B202" s="7"/>
      <c r="C202" s="7"/>
      <c r="D202" s="7"/>
      <c r="E202" s="7"/>
      <c r="F202" s="7"/>
    </row>
    <row r="203" spans="1:6" x14ac:dyDescent="0.25">
      <c r="A203" s="7"/>
      <c r="B203" s="7"/>
      <c r="C203" s="7"/>
      <c r="D203" s="7"/>
      <c r="E203" s="7"/>
      <c r="F203" s="7"/>
    </row>
    <row r="204" spans="1:6" x14ac:dyDescent="0.25">
      <c r="A204" s="7"/>
      <c r="B204" s="7"/>
      <c r="C204" s="7"/>
      <c r="D204" s="7"/>
      <c r="E204" s="7"/>
      <c r="F204" s="7"/>
    </row>
    <row r="205" spans="1:6" x14ac:dyDescent="0.25">
      <c r="A205" s="7"/>
      <c r="B205" s="7"/>
      <c r="C205" s="7"/>
      <c r="D205" s="7"/>
      <c r="E205" s="7"/>
      <c r="F205" s="7"/>
    </row>
    <row r="206" spans="1:6" x14ac:dyDescent="0.25">
      <c r="A206" s="7"/>
      <c r="B206" s="7"/>
      <c r="C206" s="7"/>
      <c r="D206" s="7"/>
      <c r="E206" s="7"/>
      <c r="F206" s="7"/>
    </row>
    <row r="207" spans="1:6" x14ac:dyDescent="0.25">
      <c r="A207" s="7"/>
      <c r="B207" s="7"/>
      <c r="C207" s="7"/>
      <c r="D207" s="7"/>
      <c r="E207" s="7"/>
      <c r="F207" s="7"/>
    </row>
    <row r="208" spans="1:6" x14ac:dyDescent="0.25">
      <c r="A208" s="7"/>
      <c r="B208" s="7"/>
      <c r="C208" s="7"/>
      <c r="D208" s="7"/>
      <c r="E208" s="7"/>
      <c r="F208" s="7"/>
    </row>
    <row r="209" spans="1:6" x14ac:dyDescent="0.25">
      <c r="A209" s="7"/>
      <c r="B209" s="7"/>
      <c r="C209" s="7"/>
      <c r="D209" s="7"/>
      <c r="E209" s="7"/>
      <c r="F209" s="7"/>
    </row>
    <row r="210" spans="1:6" x14ac:dyDescent="0.25">
      <c r="A210" s="7"/>
      <c r="B210" s="7"/>
      <c r="C210" s="7"/>
      <c r="D210" s="7"/>
      <c r="E210" s="7"/>
      <c r="F210" s="7"/>
    </row>
    <row r="211" spans="1:6" x14ac:dyDescent="0.25">
      <c r="A211" s="7"/>
      <c r="B211" s="7"/>
      <c r="C211" s="7"/>
      <c r="D211" s="7"/>
      <c r="E211" s="7"/>
      <c r="F211" s="7"/>
    </row>
    <row r="212" spans="1:6" x14ac:dyDescent="0.25">
      <c r="A212" s="7"/>
      <c r="B212" s="7"/>
      <c r="C212" s="7"/>
      <c r="D212" s="7"/>
      <c r="E212" s="7"/>
      <c r="F212" s="7"/>
    </row>
    <row r="213" spans="1:6" x14ac:dyDescent="0.25">
      <c r="A213" s="7"/>
      <c r="B213" s="7"/>
      <c r="C213" s="7"/>
      <c r="D213" s="7"/>
      <c r="E213" s="7"/>
      <c r="F213" s="7"/>
    </row>
    <row r="214" spans="1:6" x14ac:dyDescent="0.25">
      <c r="A214" s="7"/>
      <c r="B214" s="7"/>
      <c r="C214" s="7"/>
      <c r="D214" s="7"/>
      <c r="E214" s="7"/>
      <c r="F214" s="7"/>
    </row>
    <row r="215" spans="1:6" x14ac:dyDescent="0.25">
      <c r="A215" s="7"/>
      <c r="B215" s="7"/>
      <c r="C215" s="7"/>
      <c r="D215" s="7"/>
      <c r="E215" s="7"/>
      <c r="F215" s="7"/>
    </row>
    <row r="216" spans="1:6" x14ac:dyDescent="0.25">
      <c r="A216" s="7"/>
      <c r="B216" s="7"/>
      <c r="C216" s="7"/>
      <c r="D216" s="7"/>
      <c r="E216" s="7"/>
      <c r="F216" s="7"/>
    </row>
    <row r="217" spans="1:6" x14ac:dyDescent="0.25">
      <c r="A217" s="7"/>
      <c r="B217" s="7"/>
      <c r="C217" s="7"/>
      <c r="D217" s="7"/>
      <c r="E217" s="7"/>
      <c r="F217" s="7"/>
    </row>
    <row r="218" spans="1:6" x14ac:dyDescent="0.25">
      <c r="A218" s="7"/>
      <c r="B218" s="7"/>
      <c r="C218" s="7"/>
      <c r="D218" s="7"/>
      <c r="E218" s="7"/>
      <c r="F218" s="7"/>
    </row>
    <row r="219" spans="1:6" x14ac:dyDescent="0.25">
      <c r="A219" s="7"/>
      <c r="B219" s="7"/>
      <c r="C219" s="7"/>
      <c r="D219" s="7"/>
      <c r="E219" s="7"/>
      <c r="F219" s="7"/>
    </row>
    <row r="220" spans="1:6" x14ac:dyDescent="0.25">
      <c r="A220" s="7"/>
      <c r="B220" s="7"/>
      <c r="C220" s="7"/>
      <c r="D220" s="7"/>
      <c r="E220" s="7"/>
      <c r="F220" s="7"/>
    </row>
    <row r="221" spans="1:6" x14ac:dyDescent="0.25">
      <c r="A221" s="7"/>
      <c r="B221" s="7"/>
      <c r="C221" s="7"/>
      <c r="D221" s="7"/>
      <c r="E221" s="7"/>
      <c r="F221" s="7"/>
    </row>
    <row r="222" spans="1:6" x14ac:dyDescent="0.25">
      <c r="A222" s="7"/>
      <c r="B222" s="7"/>
      <c r="C222" s="7"/>
      <c r="D222" s="7"/>
      <c r="E222" s="7"/>
      <c r="F222" s="7"/>
    </row>
    <row r="223" spans="1:6" x14ac:dyDescent="0.25">
      <c r="A223" s="7"/>
      <c r="B223" s="7"/>
      <c r="C223" s="7"/>
      <c r="D223" s="7"/>
      <c r="E223" s="7"/>
      <c r="F223" s="7"/>
    </row>
    <row r="224" spans="1:6" x14ac:dyDescent="0.25">
      <c r="A224" s="7"/>
      <c r="B224" s="7"/>
      <c r="C224" s="7"/>
      <c r="D224" s="7"/>
      <c r="E224" s="7"/>
      <c r="F224" s="7"/>
    </row>
    <row r="225" spans="1:6" x14ac:dyDescent="0.25">
      <c r="A225" s="7"/>
      <c r="B225" s="7"/>
      <c r="C225" s="7"/>
      <c r="D225" s="7"/>
      <c r="E225" s="7"/>
      <c r="F225" s="7"/>
    </row>
    <row r="226" spans="1:6" x14ac:dyDescent="0.25">
      <c r="A226" s="7"/>
      <c r="B226" s="7"/>
      <c r="C226" s="7"/>
      <c r="D226" s="7"/>
      <c r="E226" s="7"/>
      <c r="F226" s="7"/>
    </row>
    <row r="227" spans="1:6" x14ac:dyDescent="0.25">
      <c r="A227" s="7"/>
      <c r="B227" s="7"/>
      <c r="C227" s="7"/>
      <c r="D227" s="7"/>
      <c r="E227" s="7"/>
      <c r="F227" s="7"/>
    </row>
    <row r="228" spans="1:6" x14ac:dyDescent="0.25">
      <c r="A228" s="7"/>
      <c r="B228" s="7"/>
      <c r="C228" s="7"/>
      <c r="D228" s="7"/>
      <c r="E228" s="7"/>
      <c r="F228" s="7"/>
    </row>
    <row r="229" spans="1:6" x14ac:dyDescent="0.25">
      <c r="A229" s="7"/>
      <c r="B229" s="7"/>
      <c r="C229" s="7"/>
      <c r="D229" s="7"/>
      <c r="E229" s="7"/>
      <c r="F229" s="7"/>
    </row>
    <row r="230" spans="1:6" x14ac:dyDescent="0.25">
      <c r="A230" s="7"/>
      <c r="B230" s="7"/>
      <c r="C230" s="7"/>
      <c r="D230" s="7"/>
      <c r="E230" s="7"/>
      <c r="F230" s="7"/>
    </row>
    <row r="231" spans="1:6" x14ac:dyDescent="0.25">
      <c r="A231" s="7"/>
      <c r="B231" s="7"/>
      <c r="C231" s="7"/>
      <c r="D231" s="7"/>
      <c r="E231" s="7"/>
      <c r="F231" s="7"/>
    </row>
    <row r="232" spans="1:6" x14ac:dyDescent="0.25">
      <c r="A232" s="7"/>
      <c r="B232" s="7"/>
      <c r="C232" s="7"/>
      <c r="D232" s="7"/>
      <c r="E232" s="7"/>
      <c r="F232" s="7"/>
    </row>
    <row r="233" spans="1:6" x14ac:dyDescent="0.25">
      <c r="A233" s="7"/>
      <c r="B233" s="7"/>
      <c r="C233" s="7"/>
      <c r="D233" s="7"/>
      <c r="E233" s="7"/>
      <c r="F233" s="7"/>
    </row>
    <row r="234" spans="1:6" x14ac:dyDescent="0.25">
      <c r="A234" s="7"/>
      <c r="B234" s="7"/>
      <c r="C234" s="7"/>
      <c r="D234" s="7"/>
      <c r="E234" s="7"/>
      <c r="F234" s="7"/>
    </row>
    <row r="235" spans="1:6" x14ac:dyDescent="0.25">
      <c r="A235" s="7"/>
      <c r="B235" s="7"/>
      <c r="C235" s="7"/>
      <c r="D235" s="7"/>
      <c r="E235" s="7"/>
      <c r="F235" s="7"/>
    </row>
    <row r="236" spans="1:6" x14ac:dyDescent="0.25">
      <c r="A236" s="7"/>
      <c r="B236" s="7"/>
      <c r="C236" s="7"/>
      <c r="D236" s="7"/>
      <c r="E236" s="7"/>
      <c r="F236" s="7"/>
    </row>
    <row r="237" spans="1:6" x14ac:dyDescent="0.25">
      <c r="A237" s="7"/>
      <c r="B237" s="7"/>
      <c r="C237" s="7"/>
      <c r="D237" s="7"/>
      <c r="E237" s="7"/>
      <c r="F237" s="7"/>
    </row>
    <row r="238" spans="1:6" x14ac:dyDescent="0.25">
      <c r="A238" s="7"/>
      <c r="B238" s="7"/>
      <c r="C238" s="7"/>
      <c r="D238" s="7"/>
      <c r="E238" s="7"/>
      <c r="F238" s="7"/>
    </row>
    <row r="239" spans="1:6" x14ac:dyDescent="0.25">
      <c r="A239" s="7"/>
      <c r="B239" s="7"/>
      <c r="C239" s="7"/>
      <c r="D239" s="7"/>
      <c r="E239" s="7"/>
      <c r="F239" s="7"/>
    </row>
    <row r="240" spans="1:6" x14ac:dyDescent="0.25">
      <c r="A240" s="7"/>
      <c r="B240" s="7"/>
      <c r="C240" s="7"/>
      <c r="D240" s="7"/>
      <c r="E240" s="7"/>
      <c r="F240" s="7"/>
    </row>
    <row r="241" spans="1:6" x14ac:dyDescent="0.25">
      <c r="A241" s="7"/>
      <c r="B241" s="7"/>
      <c r="C241" s="7"/>
      <c r="D241" s="7"/>
      <c r="E241" s="7"/>
      <c r="F241" s="7"/>
    </row>
    <row r="242" spans="1:6" x14ac:dyDescent="0.25">
      <c r="A242" s="7"/>
      <c r="B242" s="7"/>
      <c r="C242" s="7"/>
      <c r="D242" s="7"/>
      <c r="E242" s="7"/>
      <c r="F242" s="7"/>
    </row>
    <row r="243" spans="1:6" x14ac:dyDescent="0.25">
      <c r="A243" s="7"/>
      <c r="B243" s="7"/>
      <c r="C243" s="7"/>
      <c r="D243" s="7"/>
      <c r="E243" s="7"/>
      <c r="F243" s="7"/>
    </row>
    <row r="244" spans="1:6" x14ac:dyDescent="0.25">
      <c r="A244" s="7"/>
      <c r="B244" s="7"/>
      <c r="C244" s="7"/>
      <c r="D244" s="7"/>
      <c r="E244" s="7"/>
      <c r="F244" s="7"/>
    </row>
    <row r="245" spans="1:6" x14ac:dyDescent="0.25">
      <c r="A245" s="7"/>
      <c r="B245" s="7"/>
      <c r="C245" s="7"/>
      <c r="D245" s="7"/>
      <c r="E245" s="7"/>
      <c r="F245" s="7"/>
    </row>
    <row r="246" spans="1:6" x14ac:dyDescent="0.25">
      <c r="A246" s="7"/>
      <c r="B246" s="7"/>
      <c r="C246" s="7"/>
      <c r="D246" s="7"/>
      <c r="E246" s="7"/>
      <c r="F246" s="7"/>
    </row>
    <row r="247" spans="1:6" x14ac:dyDescent="0.25">
      <c r="A247" s="7"/>
      <c r="B247" s="7"/>
      <c r="C247" s="7"/>
      <c r="D247" s="7"/>
      <c r="E247" s="7"/>
      <c r="F247" s="7"/>
    </row>
    <row r="248" spans="1:6" x14ac:dyDescent="0.25">
      <c r="A248" s="7"/>
      <c r="B248" s="7"/>
      <c r="C248" s="7"/>
      <c r="D248" s="7"/>
      <c r="E248" s="7"/>
      <c r="F248" s="7"/>
    </row>
    <row r="249" spans="1:6" x14ac:dyDescent="0.25">
      <c r="A249" s="7"/>
      <c r="B249" s="7"/>
      <c r="C249" s="7"/>
      <c r="D249" s="7"/>
      <c r="E249" s="7"/>
      <c r="F249" s="7"/>
    </row>
    <row r="250" spans="1:6" x14ac:dyDescent="0.25">
      <c r="A250" s="7"/>
      <c r="B250" s="7"/>
      <c r="C250" s="7"/>
      <c r="D250" s="7"/>
      <c r="E250" s="7"/>
      <c r="F250" s="7"/>
    </row>
    <row r="251" spans="1:6" x14ac:dyDescent="0.25">
      <c r="A251" s="7"/>
      <c r="B251" s="7"/>
      <c r="C251" s="7"/>
      <c r="D251" s="7"/>
      <c r="E251" s="7"/>
      <c r="F251" s="7"/>
    </row>
    <row r="252" spans="1:6" x14ac:dyDescent="0.25">
      <c r="A252" s="7"/>
      <c r="B252" s="7"/>
      <c r="C252" s="7"/>
      <c r="D252" s="7"/>
      <c r="E252" s="7"/>
      <c r="F252" s="7"/>
    </row>
    <row r="253" spans="1:6" x14ac:dyDescent="0.25">
      <c r="A253" s="7"/>
      <c r="B253" s="7"/>
      <c r="C253" s="7"/>
      <c r="D253" s="7"/>
      <c r="E253" s="7"/>
      <c r="F253" s="7"/>
    </row>
    <row r="254" spans="1:6" x14ac:dyDescent="0.25">
      <c r="A254" s="7"/>
      <c r="B254" s="7"/>
      <c r="C254" s="7"/>
      <c r="D254" s="7"/>
      <c r="E254" s="7"/>
      <c r="F254" s="7"/>
    </row>
    <row r="255" spans="1:6" x14ac:dyDescent="0.25">
      <c r="A255" s="7"/>
      <c r="B255" s="7"/>
      <c r="C255" s="7"/>
      <c r="D255" s="7"/>
      <c r="E255" s="7"/>
      <c r="F255" s="7"/>
    </row>
    <row r="256" spans="1:6" x14ac:dyDescent="0.25">
      <c r="A256" s="7"/>
      <c r="B256" s="7"/>
      <c r="C256" s="7"/>
      <c r="D256" s="7"/>
      <c r="E256" s="7"/>
      <c r="F256" s="7"/>
    </row>
    <row r="257" spans="1:6" x14ac:dyDescent="0.25">
      <c r="A257" s="7"/>
      <c r="B257" s="7"/>
      <c r="C257" s="7"/>
      <c r="D257" s="7"/>
      <c r="E257" s="7"/>
      <c r="F257" s="7"/>
    </row>
    <row r="258" spans="1:6" x14ac:dyDescent="0.25">
      <c r="A258" s="7"/>
      <c r="B258" s="7"/>
      <c r="C258" s="7"/>
      <c r="D258" s="7"/>
      <c r="E258" s="7"/>
      <c r="F258" s="7"/>
    </row>
    <row r="259" spans="1:6" x14ac:dyDescent="0.25">
      <c r="A259" s="7"/>
      <c r="B259" s="7"/>
      <c r="C259" s="7"/>
      <c r="D259" s="7"/>
      <c r="E259" s="7"/>
      <c r="F259" s="7"/>
    </row>
    <row r="260" spans="1:6" x14ac:dyDescent="0.25">
      <c r="A260" s="7"/>
      <c r="B260" s="7"/>
      <c r="C260" s="7"/>
      <c r="D260" s="7"/>
      <c r="E260" s="7"/>
      <c r="F260" s="7"/>
    </row>
    <row r="261" spans="1:6" x14ac:dyDescent="0.25">
      <c r="A261" s="7"/>
      <c r="B261" s="7"/>
      <c r="C261" s="7"/>
      <c r="D261" s="7"/>
      <c r="E261" s="7"/>
      <c r="F261" s="7"/>
    </row>
    <row r="262" spans="1:6" x14ac:dyDescent="0.25">
      <c r="A262" s="7"/>
      <c r="B262" s="7"/>
      <c r="C262" s="7"/>
      <c r="D262" s="7"/>
      <c r="E262" s="7"/>
      <c r="F262" s="7"/>
    </row>
    <row r="263" spans="1:6" x14ac:dyDescent="0.25">
      <c r="A263" s="7"/>
      <c r="B263" s="7"/>
      <c r="C263" s="7"/>
      <c r="D263" s="7"/>
      <c r="E263" s="7"/>
      <c r="F263" s="7"/>
    </row>
    <row r="264" spans="1:6" x14ac:dyDescent="0.25">
      <c r="A264" s="7"/>
      <c r="B264" s="7"/>
      <c r="C264" s="7"/>
      <c r="D264" s="7"/>
      <c r="E264" s="7"/>
      <c r="F264" s="7"/>
    </row>
    <row r="265" spans="1:6" x14ac:dyDescent="0.25">
      <c r="A265" s="7"/>
      <c r="B265" s="7"/>
      <c r="C265" s="7"/>
      <c r="D265" s="7"/>
      <c r="E265" s="7"/>
      <c r="F265" s="7"/>
    </row>
    <row r="266" spans="1:6" x14ac:dyDescent="0.25">
      <c r="A266" s="7"/>
      <c r="B266" s="7"/>
      <c r="C266" s="7"/>
      <c r="D266" s="7"/>
      <c r="E266" s="7"/>
      <c r="F266" s="7"/>
    </row>
    <row r="267" spans="1:6" x14ac:dyDescent="0.25">
      <c r="A267" s="7"/>
      <c r="B267" s="7"/>
      <c r="C267" s="7"/>
      <c r="D267" s="7"/>
      <c r="E267" s="7"/>
      <c r="F267" s="7"/>
    </row>
    <row r="268" spans="1:6" x14ac:dyDescent="0.25">
      <c r="A268" s="7"/>
      <c r="B268" s="7"/>
      <c r="C268" s="7"/>
      <c r="D268" s="7"/>
      <c r="E268" s="7"/>
      <c r="F268" s="7"/>
    </row>
    <row r="269" spans="1:6" x14ac:dyDescent="0.25">
      <c r="A269" s="7"/>
      <c r="B269" s="7"/>
      <c r="C269" s="7"/>
      <c r="D269" s="7"/>
      <c r="E269" s="7"/>
      <c r="F269" s="7"/>
    </row>
    <row r="270" spans="1:6" x14ac:dyDescent="0.25">
      <c r="A270" s="7"/>
      <c r="B270" s="7"/>
      <c r="C270" s="7"/>
      <c r="D270" s="7"/>
      <c r="E270" s="7"/>
      <c r="F270" s="7"/>
    </row>
    <row r="271" spans="1:6" x14ac:dyDescent="0.25">
      <c r="A271" s="7"/>
      <c r="B271" s="7"/>
      <c r="C271" s="7"/>
      <c r="D271" s="7"/>
      <c r="E271" s="7"/>
      <c r="F271" s="7"/>
    </row>
    <row r="272" spans="1:6" x14ac:dyDescent="0.25">
      <c r="A272" s="7"/>
      <c r="B272" s="7"/>
      <c r="C272" s="7"/>
      <c r="D272" s="7"/>
      <c r="E272" s="7"/>
      <c r="F272" s="7"/>
    </row>
    <row r="273" spans="1:6" x14ac:dyDescent="0.25">
      <c r="A273" s="7"/>
      <c r="B273" s="7"/>
      <c r="C273" s="7"/>
      <c r="D273" s="7"/>
      <c r="E273" s="7"/>
      <c r="F273" s="7"/>
    </row>
    <row r="274" spans="1:6" x14ac:dyDescent="0.25">
      <c r="A274" s="7"/>
      <c r="B274" s="7"/>
      <c r="C274" s="7"/>
      <c r="D274" s="7"/>
      <c r="E274" s="7"/>
      <c r="F274" s="7"/>
    </row>
    <row r="275" spans="1:6" x14ac:dyDescent="0.25">
      <c r="A275" s="7"/>
      <c r="B275" s="7"/>
      <c r="C275" s="7"/>
      <c r="D275" s="7"/>
      <c r="E275" s="7"/>
      <c r="F275" s="7"/>
    </row>
    <row r="276" spans="1:6" x14ac:dyDescent="0.25">
      <c r="A276" s="7"/>
      <c r="B276" s="7"/>
      <c r="C276" s="7"/>
      <c r="D276" s="7"/>
      <c r="E276" s="7"/>
      <c r="F276" s="7"/>
    </row>
    <row r="277" spans="1:6" x14ac:dyDescent="0.25">
      <c r="A277" s="7"/>
      <c r="B277" s="7"/>
      <c r="C277" s="7"/>
      <c r="D277" s="7"/>
      <c r="E277" s="7"/>
      <c r="F277" s="7"/>
    </row>
    <row r="278" spans="1:6" x14ac:dyDescent="0.25">
      <c r="A278" s="7"/>
      <c r="B278" s="7"/>
      <c r="C278" s="7"/>
      <c r="D278" s="7"/>
      <c r="E278" s="7"/>
      <c r="F278" s="7"/>
    </row>
    <row r="279" spans="1:6" x14ac:dyDescent="0.25">
      <c r="A279" s="7"/>
      <c r="B279" s="7"/>
      <c r="C279" s="7"/>
      <c r="D279" s="7"/>
      <c r="E279" s="7"/>
      <c r="F279" s="7"/>
    </row>
    <row r="280" spans="1:6" x14ac:dyDescent="0.25">
      <c r="A280" s="7"/>
      <c r="B280" s="7"/>
      <c r="C280" s="7"/>
      <c r="D280" s="7"/>
      <c r="E280" s="7"/>
      <c r="F280" s="7"/>
    </row>
    <row r="281" spans="1:6" x14ac:dyDescent="0.25">
      <c r="A281" s="7"/>
      <c r="B281" s="7"/>
      <c r="C281" s="7"/>
      <c r="D281" s="7"/>
      <c r="E281" s="7"/>
      <c r="F281" s="7"/>
    </row>
    <row r="282" spans="1:6" x14ac:dyDescent="0.25">
      <c r="A282" s="7"/>
      <c r="B282" s="7"/>
      <c r="C282" s="7"/>
      <c r="D282" s="7"/>
      <c r="E282" s="7"/>
      <c r="F282" s="7"/>
    </row>
    <row r="283" spans="1:6" x14ac:dyDescent="0.25">
      <c r="A283" s="7"/>
      <c r="B283" s="7"/>
      <c r="C283" s="7"/>
      <c r="D283" s="7"/>
      <c r="E283" s="7"/>
      <c r="F283" s="7"/>
    </row>
    <row r="284" spans="1:6" x14ac:dyDescent="0.25">
      <c r="A284" s="7"/>
      <c r="B284" s="7"/>
      <c r="C284" s="7"/>
      <c r="D284" s="7"/>
      <c r="E284" s="7"/>
      <c r="F284" s="7"/>
    </row>
    <row r="285" spans="1:6" x14ac:dyDescent="0.25">
      <c r="A285" s="7"/>
      <c r="B285" s="7"/>
      <c r="C285" s="7"/>
      <c r="D285" s="7"/>
      <c r="E285" s="7"/>
      <c r="F285" s="7"/>
    </row>
    <row r="286" spans="1:6" x14ac:dyDescent="0.25">
      <c r="A286" s="7"/>
      <c r="B286" s="7"/>
      <c r="C286" s="7"/>
      <c r="D286" s="7"/>
      <c r="E286" s="7"/>
      <c r="F286" s="7"/>
    </row>
    <row r="287" spans="1:6" x14ac:dyDescent="0.25">
      <c r="A287" s="7"/>
      <c r="B287" s="7"/>
      <c r="C287" s="7"/>
      <c r="D287" s="7"/>
      <c r="E287" s="7"/>
      <c r="F287" s="7"/>
    </row>
    <row r="288" spans="1:6" x14ac:dyDescent="0.25">
      <c r="A288" s="7"/>
      <c r="B288" s="7"/>
      <c r="C288" s="7"/>
      <c r="D288" s="7"/>
      <c r="E288" s="7"/>
      <c r="F288" s="7"/>
    </row>
    <row r="289" spans="1:6" x14ac:dyDescent="0.25">
      <c r="A289" s="7"/>
      <c r="B289" s="7"/>
      <c r="C289" s="7"/>
      <c r="D289" s="7"/>
      <c r="E289" s="7"/>
      <c r="F289" s="7"/>
    </row>
    <row r="290" spans="1:6" x14ac:dyDescent="0.25">
      <c r="A290" s="7"/>
      <c r="B290" s="7"/>
      <c r="C290" s="7"/>
      <c r="D290" s="7"/>
      <c r="E290" s="7"/>
      <c r="F290" s="7"/>
    </row>
    <row r="291" spans="1:6" x14ac:dyDescent="0.25">
      <c r="A291" s="7"/>
      <c r="B291" s="7"/>
      <c r="C291" s="7"/>
      <c r="D291" s="7"/>
      <c r="E291" s="7"/>
      <c r="F291" s="7"/>
    </row>
    <row r="292" spans="1:6" x14ac:dyDescent="0.25">
      <c r="A292" s="7"/>
      <c r="B292" s="7"/>
      <c r="C292" s="7"/>
      <c r="D292" s="7"/>
      <c r="E292" s="7"/>
      <c r="F292" s="7"/>
    </row>
    <row r="293" spans="1:6" x14ac:dyDescent="0.25">
      <c r="A293" s="7"/>
      <c r="B293" s="7"/>
      <c r="C293" s="7"/>
      <c r="D293" s="7"/>
      <c r="E293" s="7"/>
      <c r="F293" s="7"/>
    </row>
    <row r="294" spans="1:6" x14ac:dyDescent="0.25">
      <c r="A294" s="7"/>
      <c r="B294" s="7"/>
      <c r="C294" s="7"/>
      <c r="D294" s="7"/>
      <c r="E294" s="7"/>
      <c r="F294" s="7"/>
    </row>
    <row r="295" spans="1:6" x14ac:dyDescent="0.25">
      <c r="A295" s="7"/>
      <c r="B295" s="7"/>
      <c r="C295" s="7"/>
      <c r="D295" s="7"/>
      <c r="E295" s="7"/>
      <c r="F295" s="7"/>
    </row>
    <row r="296" spans="1:6" x14ac:dyDescent="0.25">
      <c r="A296" s="7"/>
      <c r="B296" s="7"/>
      <c r="C296" s="7"/>
      <c r="D296" s="7"/>
      <c r="E296" s="7"/>
      <c r="F296" s="7"/>
    </row>
    <row r="297" spans="1:6" x14ac:dyDescent="0.25">
      <c r="A297" s="7"/>
      <c r="B297" s="7"/>
      <c r="C297" s="7"/>
      <c r="D297" s="7"/>
      <c r="E297" s="7"/>
      <c r="F297" s="7"/>
    </row>
    <row r="298" spans="1:6" x14ac:dyDescent="0.25">
      <c r="A298" s="7"/>
      <c r="B298" s="7"/>
      <c r="C298" s="7"/>
      <c r="D298" s="7"/>
      <c r="E298" s="7"/>
      <c r="F298" s="7"/>
    </row>
    <row r="299" spans="1:6" x14ac:dyDescent="0.25">
      <c r="A299" s="7"/>
      <c r="B299" s="7"/>
      <c r="C299" s="7"/>
      <c r="D299" s="7"/>
      <c r="E299" s="7"/>
      <c r="F299" s="7"/>
    </row>
    <row r="300" spans="1:6" x14ac:dyDescent="0.25">
      <c r="A300" s="7"/>
      <c r="B300" s="7"/>
      <c r="C300" s="7"/>
      <c r="D300" s="7"/>
      <c r="E300" s="7"/>
      <c r="F300" s="7"/>
    </row>
    <row r="301" spans="1:6" x14ac:dyDescent="0.25">
      <c r="A301" s="7"/>
      <c r="B301" s="7"/>
      <c r="C301" s="7"/>
      <c r="D301" s="7"/>
      <c r="E301" s="7"/>
      <c r="F301" s="7"/>
    </row>
    <row r="302" spans="1:6" x14ac:dyDescent="0.25">
      <c r="A302" s="7"/>
      <c r="B302" s="7"/>
      <c r="C302" s="7"/>
      <c r="D302" s="7"/>
      <c r="E302" s="7"/>
      <c r="F302" s="7"/>
    </row>
    <row r="303" spans="1:6" x14ac:dyDescent="0.25">
      <c r="A303" s="7"/>
      <c r="B303" s="7"/>
      <c r="C303" s="7"/>
      <c r="D303" s="7"/>
      <c r="E303" s="7"/>
      <c r="F303" s="7"/>
    </row>
    <row r="304" spans="1:6" x14ac:dyDescent="0.25">
      <c r="A304" s="7"/>
      <c r="B304" s="7"/>
      <c r="C304" s="7"/>
      <c r="D304" s="7"/>
      <c r="E304" s="7"/>
      <c r="F304" s="7"/>
    </row>
    <row r="305" spans="1:6" x14ac:dyDescent="0.25">
      <c r="A305" s="7"/>
      <c r="B305" s="7"/>
      <c r="C305" s="7"/>
      <c r="D305" s="7"/>
      <c r="E305" s="7"/>
      <c r="F305" s="7"/>
    </row>
    <row r="306" spans="1:6" x14ac:dyDescent="0.25">
      <c r="A306" s="7"/>
      <c r="B306" s="7"/>
      <c r="C306" s="7"/>
      <c r="D306" s="7"/>
      <c r="E306" s="7"/>
      <c r="F306" s="7"/>
    </row>
    <row r="307" spans="1:6" x14ac:dyDescent="0.25">
      <c r="A307" s="7"/>
      <c r="B307" s="7"/>
      <c r="C307" s="7"/>
      <c r="D307" s="7"/>
      <c r="E307" s="7"/>
      <c r="F307" s="7"/>
    </row>
    <row r="308" spans="1:6" x14ac:dyDescent="0.25">
      <c r="A308" s="7"/>
      <c r="B308" s="7"/>
      <c r="C308" s="7"/>
      <c r="D308" s="7"/>
      <c r="E308" s="7"/>
      <c r="F308" s="7"/>
    </row>
    <row r="309" spans="1:6" x14ac:dyDescent="0.25">
      <c r="A309" s="7"/>
      <c r="B309" s="7"/>
      <c r="C309" s="7"/>
      <c r="D309" s="7"/>
      <c r="E309" s="7"/>
      <c r="F309" s="7"/>
    </row>
    <row r="310" spans="1:6" x14ac:dyDescent="0.25">
      <c r="A310" s="7"/>
      <c r="B310" s="7"/>
      <c r="C310" s="7"/>
      <c r="D310" s="7"/>
      <c r="E310" s="7"/>
      <c r="F310" s="7"/>
    </row>
    <row r="311" spans="1:6" x14ac:dyDescent="0.25">
      <c r="A311" s="7"/>
      <c r="B311" s="7"/>
      <c r="C311" s="7"/>
      <c r="D311" s="7"/>
      <c r="E311" s="7"/>
      <c r="F311" s="7"/>
    </row>
    <row r="312" spans="1:6" x14ac:dyDescent="0.25">
      <c r="A312" s="7"/>
      <c r="B312" s="7"/>
      <c r="C312" s="7"/>
      <c r="D312" s="7"/>
      <c r="E312" s="7"/>
      <c r="F312" s="7"/>
    </row>
    <row r="313" spans="1:6" x14ac:dyDescent="0.25">
      <c r="A313" s="7"/>
      <c r="B313" s="7"/>
      <c r="C313" s="7"/>
      <c r="D313" s="7"/>
      <c r="E313" s="7"/>
      <c r="F313" s="7"/>
    </row>
    <row r="314" spans="1:6" x14ac:dyDescent="0.25">
      <c r="A314" s="7"/>
      <c r="B314" s="7"/>
      <c r="C314" s="7"/>
      <c r="D314" s="7"/>
      <c r="E314" s="7"/>
      <c r="F314" s="7"/>
    </row>
    <row r="315" spans="1:6" x14ac:dyDescent="0.25">
      <c r="A315" s="7"/>
      <c r="B315" s="7"/>
      <c r="C315" s="7"/>
      <c r="D315" s="7"/>
      <c r="E315" s="7"/>
      <c r="F315" s="7"/>
    </row>
    <row r="316" spans="1:6" x14ac:dyDescent="0.25">
      <c r="A316" s="7"/>
      <c r="B316" s="7"/>
      <c r="C316" s="7"/>
      <c r="D316" s="7"/>
      <c r="E316" s="7"/>
      <c r="F316" s="7"/>
    </row>
    <row r="317" spans="1:6" x14ac:dyDescent="0.25">
      <c r="A317" s="7"/>
      <c r="B317" s="7"/>
      <c r="C317" s="7"/>
      <c r="D317" s="7"/>
      <c r="E317" s="7"/>
      <c r="F317" s="7"/>
    </row>
    <row r="318" spans="1:6" x14ac:dyDescent="0.25">
      <c r="A318" s="7"/>
      <c r="B318" s="7"/>
      <c r="C318" s="7"/>
      <c r="D318" s="7"/>
      <c r="E318" s="7"/>
      <c r="F318" s="7"/>
    </row>
    <row r="319" spans="1:6" x14ac:dyDescent="0.25">
      <c r="A319" s="7"/>
      <c r="B319" s="7"/>
      <c r="C319" s="7"/>
      <c r="D319" s="7"/>
      <c r="E319" s="7"/>
      <c r="F319" s="7"/>
    </row>
    <row r="320" spans="1:6" x14ac:dyDescent="0.25">
      <c r="A320" s="7"/>
      <c r="B320" s="7"/>
      <c r="C320" s="7"/>
      <c r="D320" s="7"/>
      <c r="E320" s="7"/>
      <c r="F320" s="7"/>
    </row>
    <row r="321" spans="1:6" x14ac:dyDescent="0.25">
      <c r="A321" s="7"/>
      <c r="B321" s="7"/>
      <c r="C321" s="7"/>
      <c r="D321" s="7"/>
      <c r="E321" s="7"/>
      <c r="F321" s="7"/>
    </row>
    <row r="322" spans="1:6" x14ac:dyDescent="0.25">
      <c r="A322" s="7"/>
      <c r="B322" s="7"/>
      <c r="C322" s="7"/>
      <c r="D322" s="7"/>
      <c r="E322" s="7"/>
      <c r="F322" s="7"/>
    </row>
    <row r="323" spans="1:6" x14ac:dyDescent="0.25">
      <c r="A323" s="7"/>
      <c r="B323" s="7"/>
      <c r="C323" s="7"/>
      <c r="D323" s="7"/>
      <c r="E323" s="7"/>
      <c r="F323" s="7"/>
    </row>
    <row r="324" spans="1:6" x14ac:dyDescent="0.25">
      <c r="A324" s="7"/>
      <c r="B324" s="7"/>
      <c r="C324" s="7"/>
      <c r="D324" s="7"/>
      <c r="E324" s="7"/>
      <c r="F324" s="7"/>
    </row>
    <row r="325" spans="1:6" x14ac:dyDescent="0.25">
      <c r="A325" s="7"/>
      <c r="B325" s="7"/>
      <c r="C325" s="7"/>
      <c r="D325" s="7"/>
      <c r="E325" s="7"/>
      <c r="F325" s="7"/>
    </row>
    <row r="326" spans="1:6" x14ac:dyDescent="0.25">
      <c r="A326" s="7"/>
      <c r="B326" s="7"/>
      <c r="C326" s="7"/>
      <c r="D326" s="7"/>
      <c r="E326" s="7"/>
      <c r="F326" s="7"/>
    </row>
    <row r="327" spans="1:6" x14ac:dyDescent="0.25">
      <c r="A327" s="7"/>
      <c r="B327" s="7"/>
      <c r="C327" s="7"/>
      <c r="D327" s="7"/>
      <c r="E327" s="7"/>
      <c r="F327" s="7"/>
    </row>
    <row r="328" spans="1:6" x14ac:dyDescent="0.25">
      <c r="A328" s="7"/>
      <c r="B328" s="7"/>
      <c r="C328" s="7"/>
      <c r="D328" s="7"/>
      <c r="E328" s="7"/>
      <c r="F328" s="7"/>
    </row>
    <row r="329" spans="1:6" x14ac:dyDescent="0.25">
      <c r="A329" s="7"/>
      <c r="B329" s="7"/>
      <c r="C329" s="7"/>
      <c r="D329" s="7"/>
      <c r="E329" s="7"/>
      <c r="F329" s="7"/>
    </row>
    <row r="330" spans="1:6" x14ac:dyDescent="0.25">
      <c r="A330" s="7"/>
      <c r="B330" s="7"/>
      <c r="C330" s="7"/>
      <c r="D330" s="7"/>
      <c r="E330" s="7"/>
      <c r="F330" s="7"/>
    </row>
    <row r="331" spans="1:6" x14ac:dyDescent="0.25">
      <c r="A331" s="7"/>
      <c r="B331" s="7"/>
      <c r="C331" s="7"/>
      <c r="D331" s="7"/>
      <c r="E331" s="7"/>
      <c r="F331" s="7"/>
    </row>
    <row r="332" spans="1:6" x14ac:dyDescent="0.25">
      <c r="A332" s="7"/>
      <c r="B332" s="7"/>
      <c r="C332" s="7"/>
      <c r="D332" s="7"/>
      <c r="E332" s="7"/>
      <c r="F332" s="7"/>
    </row>
    <row r="333" spans="1:6" x14ac:dyDescent="0.25">
      <c r="A333" s="7"/>
      <c r="B333" s="7"/>
      <c r="C333" s="7"/>
      <c r="D333" s="7"/>
      <c r="E333" s="7"/>
      <c r="F333" s="7"/>
    </row>
    <row r="334" spans="1:6" x14ac:dyDescent="0.25">
      <c r="A334" s="7"/>
      <c r="B334" s="7"/>
      <c r="C334" s="7"/>
      <c r="D334" s="7"/>
      <c r="E334" s="7"/>
      <c r="F334" s="7"/>
    </row>
    <row r="335" spans="1:6" x14ac:dyDescent="0.25">
      <c r="A335" s="7"/>
      <c r="B335" s="7"/>
      <c r="C335" s="7"/>
      <c r="D335" s="7"/>
      <c r="E335" s="7"/>
      <c r="F335" s="7"/>
    </row>
    <row r="336" spans="1:6" x14ac:dyDescent="0.25">
      <c r="A336" s="7"/>
      <c r="B336" s="7"/>
      <c r="C336" s="7"/>
      <c r="D336" s="7"/>
      <c r="E336" s="7"/>
      <c r="F336" s="7"/>
    </row>
    <row r="337" spans="1:6" x14ac:dyDescent="0.25">
      <c r="A337" s="7"/>
      <c r="B337" s="7"/>
      <c r="C337" s="7"/>
      <c r="D337" s="7"/>
      <c r="E337" s="7"/>
      <c r="F337" s="7"/>
    </row>
    <row r="338" spans="1:6" x14ac:dyDescent="0.25">
      <c r="A338" s="7"/>
      <c r="B338" s="7"/>
      <c r="C338" s="7"/>
      <c r="D338" s="7"/>
      <c r="E338" s="7"/>
      <c r="F338" s="7"/>
    </row>
    <row r="339" spans="1:6" x14ac:dyDescent="0.25">
      <c r="A339" s="7"/>
      <c r="B339" s="7"/>
      <c r="C339" s="7"/>
      <c r="D339" s="7"/>
      <c r="E339" s="7"/>
      <c r="F339" s="7"/>
    </row>
    <row r="340" spans="1:6" x14ac:dyDescent="0.25">
      <c r="A340" s="7"/>
      <c r="B340" s="7"/>
      <c r="C340" s="7"/>
      <c r="D340" s="7"/>
      <c r="E340" s="7"/>
      <c r="F340" s="7"/>
    </row>
    <row r="341" spans="1:6" x14ac:dyDescent="0.25">
      <c r="A341" s="7"/>
      <c r="B341" s="7"/>
      <c r="C341" s="7"/>
      <c r="D341" s="7"/>
      <c r="E341" s="7"/>
      <c r="F341" s="7"/>
    </row>
    <row r="342" spans="1:6" x14ac:dyDescent="0.25">
      <c r="A342" s="7"/>
      <c r="B342" s="7"/>
      <c r="C342" s="7"/>
      <c r="D342" s="7"/>
      <c r="E342" s="7"/>
      <c r="F342" s="7"/>
    </row>
    <row r="343" spans="1:6" x14ac:dyDescent="0.25">
      <c r="A343" s="7"/>
      <c r="B343" s="7"/>
      <c r="C343" s="7"/>
      <c r="D343" s="7"/>
      <c r="E343" s="7"/>
      <c r="F343" s="7"/>
    </row>
    <row r="344" spans="1:6" x14ac:dyDescent="0.25">
      <c r="A344" s="7"/>
      <c r="B344" s="7"/>
      <c r="C344" s="7"/>
      <c r="D344" s="7"/>
      <c r="E344" s="7"/>
      <c r="F344" s="7"/>
    </row>
    <row r="345" spans="1:6" x14ac:dyDescent="0.25">
      <c r="A345" s="7"/>
      <c r="B345" s="7"/>
      <c r="C345" s="7"/>
      <c r="D345" s="7"/>
      <c r="E345" s="7"/>
      <c r="F345" s="7"/>
    </row>
    <row r="346" spans="1:6" x14ac:dyDescent="0.25">
      <c r="A346" s="7"/>
      <c r="B346" s="7"/>
      <c r="C346" s="7"/>
      <c r="D346" s="7"/>
      <c r="E346" s="7"/>
      <c r="F346" s="7"/>
    </row>
    <row r="347" spans="1:6" x14ac:dyDescent="0.25">
      <c r="A347" s="7"/>
      <c r="B347" s="7"/>
      <c r="C347" s="7"/>
      <c r="D347" s="7"/>
      <c r="E347" s="7"/>
      <c r="F347" s="7"/>
    </row>
    <row r="348" spans="1:6" x14ac:dyDescent="0.25">
      <c r="A348" s="7"/>
      <c r="B348" s="7"/>
      <c r="C348" s="7"/>
      <c r="D348" s="7"/>
      <c r="E348" s="7"/>
      <c r="F348" s="7"/>
    </row>
    <row r="349" spans="1:6" x14ac:dyDescent="0.25">
      <c r="A349" s="7"/>
      <c r="B349" s="7"/>
      <c r="C349" s="7"/>
      <c r="D349" s="7"/>
      <c r="E349" s="7"/>
      <c r="F349" s="7"/>
    </row>
    <row r="350" spans="1:6" x14ac:dyDescent="0.25">
      <c r="A350" s="7"/>
      <c r="B350" s="7"/>
      <c r="C350" s="7"/>
      <c r="D350" s="7"/>
      <c r="E350" s="7"/>
      <c r="F350" s="7"/>
    </row>
    <row r="351" spans="1:6" x14ac:dyDescent="0.25">
      <c r="A351" s="7"/>
      <c r="B351" s="7"/>
      <c r="C351" s="7"/>
      <c r="D351" s="7"/>
      <c r="E351" s="7"/>
      <c r="F351" s="7"/>
    </row>
    <row r="352" spans="1:6" x14ac:dyDescent="0.25">
      <c r="A352" s="7"/>
      <c r="B352" s="7"/>
      <c r="C352" s="7"/>
      <c r="D352" s="7"/>
      <c r="E352" s="7"/>
      <c r="F352" s="7"/>
    </row>
    <row r="353" spans="1:6" x14ac:dyDescent="0.25">
      <c r="A353" s="7"/>
      <c r="B353" s="7"/>
      <c r="C353" s="7"/>
      <c r="D353" s="7"/>
      <c r="E353" s="7"/>
      <c r="F353" s="7"/>
    </row>
    <row r="354" spans="1:6" x14ac:dyDescent="0.25">
      <c r="A354" s="7"/>
      <c r="B354" s="7"/>
      <c r="C354" s="7"/>
      <c r="D354" s="7"/>
      <c r="E354" s="7"/>
      <c r="F354" s="7"/>
    </row>
    <row r="355" spans="1:6" x14ac:dyDescent="0.25">
      <c r="A355" s="7"/>
      <c r="B355" s="7"/>
      <c r="C355" s="7"/>
      <c r="D355" s="7"/>
      <c r="E355" s="7"/>
      <c r="F355" s="7"/>
    </row>
    <row r="356" spans="1:6" x14ac:dyDescent="0.25">
      <c r="A356" s="7"/>
      <c r="B356" s="7"/>
      <c r="C356" s="7"/>
      <c r="D356" s="7"/>
      <c r="E356" s="7"/>
      <c r="F356" s="7"/>
    </row>
    <row r="357" spans="1:6" x14ac:dyDescent="0.25">
      <c r="A357" s="7"/>
      <c r="B357" s="7"/>
      <c r="C357" s="7"/>
      <c r="D357" s="7"/>
      <c r="E357" s="7"/>
      <c r="F357" s="7"/>
    </row>
    <row r="358" spans="1:6" x14ac:dyDescent="0.25">
      <c r="A358" s="7"/>
      <c r="B358" s="7"/>
      <c r="C358" s="7"/>
      <c r="D358" s="7"/>
      <c r="E358" s="7"/>
      <c r="F358" s="7"/>
    </row>
    <row r="359" spans="1:6" x14ac:dyDescent="0.25">
      <c r="A359" s="7"/>
      <c r="B359" s="7"/>
      <c r="C359" s="7"/>
      <c r="D359" s="7"/>
      <c r="E359" s="7"/>
      <c r="F359" s="7"/>
    </row>
    <row r="360" spans="1:6" x14ac:dyDescent="0.25">
      <c r="A360" s="7"/>
      <c r="B360" s="7"/>
      <c r="C360" s="7"/>
      <c r="D360" s="7"/>
      <c r="E360" s="7"/>
      <c r="F360" s="7"/>
    </row>
    <row r="361" spans="1:6" x14ac:dyDescent="0.25">
      <c r="A361" s="7"/>
      <c r="B361" s="7"/>
      <c r="C361" s="7"/>
      <c r="D361" s="7"/>
      <c r="E361" s="7"/>
      <c r="F361" s="7"/>
    </row>
    <row r="362" spans="1:6" x14ac:dyDescent="0.25">
      <c r="A362" s="7"/>
      <c r="B362" s="7"/>
      <c r="C362" s="7"/>
      <c r="D362" s="7"/>
      <c r="E362" s="7"/>
      <c r="F362" s="7"/>
    </row>
    <row r="363" spans="1:6" x14ac:dyDescent="0.25">
      <c r="A363" s="7"/>
      <c r="B363" s="7"/>
      <c r="C363" s="7"/>
      <c r="D363" s="7"/>
      <c r="E363" s="7"/>
      <c r="F363" s="7"/>
    </row>
    <row r="364" spans="1:6" x14ac:dyDescent="0.25">
      <c r="A364" s="7"/>
      <c r="B364" s="7"/>
      <c r="C364" s="7"/>
      <c r="D364" s="7"/>
      <c r="E364" s="7"/>
      <c r="F364" s="7"/>
    </row>
    <row r="365" spans="1:6" x14ac:dyDescent="0.25">
      <c r="A365" s="7"/>
      <c r="B365" s="7"/>
      <c r="C365" s="7"/>
      <c r="D365" s="7"/>
      <c r="E365" s="7"/>
      <c r="F365" s="7"/>
    </row>
    <row r="366" spans="1:6" x14ac:dyDescent="0.25">
      <c r="A366" s="7"/>
      <c r="B366" s="7"/>
      <c r="C366" s="7"/>
      <c r="D366" s="7"/>
      <c r="E366" s="7"/>
      <c r="F366" s="7"/>
    </row>
    <row r="367" spans="1:6" x14ac:dyDescent="0.25">
      <c r="A367" s="7"/>
      <c r="B367" s="7"/>
      <c r="C367" s="7"/>
      <c r="D367" s="7"/>
      <c r="E367" s="7"/>
      <c r="F367" s="7"/>
    </row>
    <row r="368" spans="1:6" x14ac:dyDescent="0.25">
      <c r="A368" s="7"/>
      <c r="B368" s="7"/>
      <c r="C368" s="7"/>
      <c r="D368" s="7"/>
      <c r="E368" s="7"/>
      <c r="F368" s="7"/>
    </row>
    <row r="369" spans="1:6" x14ac:dyDescent="0.25">
      <c r="A369" s="7"/>
      <c r="B369" s="7"/>
      <c r="C369" s="7"/>
      <c r="D369" s="7"/>
      <c r="E369" s="7"/>
      <c r="F369" s="7"/>
    </row>
    <row r="370" spans="1:6" x14ac:dyDescent="0.25">
      <c r="A370" s="7"/>
      <c r="B370" s="7"/>
      <c r="C370" s="7"/>
      <c r="D370" s="7"/>
      <c r="E370" s="7"/>
      <c r="F370" s="7"/>
    </row>
    <row r="371" spans="1:6" x14ac:dyDescent="0.25">
      <c r="A371" s="7"/>
      <c r="B371" s="7"/>
      <c r="C371" s="7"/>
      <c r="D371" s="7"/>
      <c r="E371" s="7"/>
      <c r="F371" s="7"/>
    </row>
    <row r="372" spans="1:6" x14ac:dyDescent="0.25">
      <c r="A372" s="7"/>
      <c r="B372" s="7"/>
      <c r="C372" s="7"/>
      <c r="D372" s="7"/>
      <c r="E372" s="7"/>
      <c r="F372" s="7"/>
    </row>
    <row r="373" spans="1:6" x14ac:dyDescent="0.25">
      <c r="A373" s="7"/>
      <c r="B373" s="7"/>
      <c r="C373" s="7"/>
      <c r="D373" s="7"/>
      <c r="E373" s="7"/>
      <c r="F373" s="7"/>
    </row>
    <row r="374" spans="1:6" x14ac:dyDescent="0.25">
      <c r="A374" s="7"/>
      <c r="B374" s="7"/>
      <c r="C374" s="7"/>
      <c r="D374" s="7"/>
      <c r="E374" s="7"/>
      <c r="F374" s="7"/>
    </row>
    <row r="375" spans="1:6" x14ac:dyDescent="0.25">
      <c r="A375" s="7"/>
      <c r="B375" s="7"/>
      <c r="C375" s="7"/>
      <c r="D375" s="7"/>
      <c r="E375" s="7"/>
      <c r="F375" s="7"/>
    </row>
    <row r="376" spans="1:6" x14ac:dyDescent="0.25">
      <c r="A376" s="7"/>
      <c r="B376" s="7"/>
      <c r="C376" s="7"/>
      <c r="D376" s="7"/>
      <c r="E376" s="7"/>
      <c r="F376" s="7"/>
    </row>
    <row r="377" spans="1:6" x14ac:dyDescent="0.25">
      <c r="A377" s="7"/>
      <c r="B377" s="7"/>
      <c r="C377" s="7"/>
      <c r="D377" s="7"/>
      <c r="E377" s="7"/>
      <c r="F377" s="7"/>
    </row>
    <row r="378" spans="1:6" x14ac:dyDescent="0.25">
      <c r="A378" s="7"/>
      <c r="B378" s="7"/>
      <c r="C378" s="7"/>
      <c r="D378" s="7"/>
      <c r="E378" s="7"/>
      <c r="F378" s="7"/>
    </row>
    <row r="379" spans="1:6" x14ac:dyDescent="0.25">
      <c r="A379" s="7"/>
      <c r="B379" s="7"/>
      <c r="C379" s="7"/>
      <c r="D379" s="7"/>
      <c r="E379" s="7"/>
      <c r="F379" s="7"/>
    </row>
    <row r="380" spans="1:6" x14ac:dyDescent="0.25">
      <c r="A380" s="7"/>
      <c r="B380" s="7"/>
      <c r="C380" s="7"/>
      <c r="D380" s="7"/>
      <c r="E380" s="7"/>
      <c r="F380" s="7"/>
    </row>
    <row r="381" spans="1:6" x14ac:dyDescent="0.25">
      <c r="A381" s="7"/>
      <c r="B381" s="7"/>
      <c r="C381" s="7"/>
      <c r="D381" s="7"/>
      <c r="E381" s="7"/>
      <c r="F381" s="7"/>
    </row>
    <row r="382" spans="1:6" x14ac:dyDescent="0.25">
      <c r="A382" s="7"/>
      <c r="B382" s="7"/>
      <c r="C382" s="7"/>
      <c r="D382" s="7"/>
      <c r="E382" s="7"/>
      <c r="F382" s="7"/>
    </row>
    <row r="383" spans="1:6" x14ac:dyDescent="0.25">
      <c r="A383" s="7"/>
      <c r="B383" s="7"/>
      <c r="C383" s="7"/>
      <c r="D383" s="7"/>
      <c r="E383" s="7"/>
      <c r="F383" s="7"/>
    </row>
    <row r="384" spans="1:6" x14ac:dyDescent="0.25">
      <c r="A384" s="7"/>
      <c r="B384" s="7"/>
      <c r="C384" s="7"/>
      <c r="D384" s="7"/>
      <c r="E384" s="7"/>
      <c r="F384" s="7"/>
    </row>
    <row r="385" spans="1:6" x14ac:dyDescent="0.25">
      <c r="A385" s="7"/>
      <c r="B385" s="7"/>
      <c r="C385" s="7"/>
      <c r="D385" s="7"/>
      <c r="E385" s="7"/>
      <c r="F385" s="7"/>
    </row>
    <row r="386" spans="1:6" x14ac:dyDescent="0.25">
      <c r="A386" s="7"/>
      <c r="B386" s="7"/>
      <c r="C386" s="7"/>
      <c r="D386" s="7"/>
      <c r="E386" s="7"/>
      <c r="F386" s="7"/>
    </row>
    <row r="387" spans="1:6" x14ac:dyDescent="0.25">
      <c r="A387" s="7"/>
      <c r="B387" s="7"/>
      <c r="C387" s="7"/>
      <c r="D387" s="7"/>
      <c r="E387" s="7"/>
      <c r="F387" s="7"/>
    </row>
    <row r="388" spans="1:6" x14ac:dyDescent="0.25">
      <c r="A388" s="7"/>
      <c r="B388" s="7"/>
      <c r="C388" s="7"/>
      <c r="D388" s="7"/>
      <c r="E388" s="7"/>
      <c r="F388" s="7"/>
    </row>
    <row r="389" spans="1:6" x14ac:dyDescent="0.25">
      <c r="A389" s="7"/>
      <c r="B389" s="7"/>
      <c r="C389" s="7"/>
      <c r="D389" s="7"/>
      <c r="E389" s="7"/>
      <c r="F389" s="7"/>
    </row>
    <row r="390" spans="1:6" x14ac:dyDescent="0.25">
      <c r="A390" s="7"/>
      <c r="B390" s="7"/>
      <c r="C390" s="7"/>
      <c r="D390" s="7"/>
      <c r="E390" s="7"/>
      <c r="F390" s="7"/>
    </row>
    <row r="391" spans="1:6" x14ac:dyDescent="0.25">
      <c r="A391" s="7"/>
      <c r="B391" s="7"/>
      <c r="C391" s="7"/>
      <c r="D391" s="7"/>
      <c r="E391" s="7"/>
      <c r="F391" s="7"/>
    </row>
    <row r="392" spans="1:6" x14ac:dyDescent="0.25">
      <c r="A392" s="7"/>
      <c r="B392" s="7"/>
      <c r="C392" s="7"/>
      <c r="D392" s="7"/>
      <c r="E392" s="7"/>
      <c r="F392" s="7"/>
    </row>
    <row r="393" spans="1:6" x14ac:dyDescent="0.25">
      <c r="A393" s="7"/>
      <c r="B393" s="7"/>
      <c r="C393" s="7"/>
      <c r="D393" s="7"/>
      <c r="E393" s="7"/>
      <c r="F393" s="7"/>
    </row>
    <row r="394" spans="1:6" x14ac:dyDescent="0.25">
      <c r="A394" s="7"/>
      <c r="B394" s="7"/>
      <c r="C394" s="7"/>
      <c r="D394" s="7"/>
      <c r="E394" s="7"/>
      <c r="F394" s="7"/>
    </row>
    <row r="395" spans="1:6" x14ac:dyDescent="0.25">
      <c r="A395" s="7"/>
      <c r="B395" s="7"/>
      <c r="C395" s="7"/>
      <c r="D395" s="7"/>
      <c r="E395" s="7"/>
      <c r="F395" s="7"/>
    </row>
    <row r="396" spans="1:6" x14ac:dyDescent="0.25">
      <c r="A396" s="7"/>
      <c r="B396" s="7"/>
      <c r="C396" s="7"/>
      <c r="D396" s="7"/>
      <c r="E396" s="7"/>
      <c r="F396" s="7"/>
    </row>
    <row r="397" spans="1:6" x14ac:dyDescent="0.25">
      <c r="A397" s="7"/>
      <c r="B397" s="7"/>
      <c r="C397" s="7"/>
      <c r="D397" s="7"/>
      <c r="E397" s="7"/>
      <c r="F397" s="7"/>
    </row>
    <row r="398" spans="1:6" x14ac:dyDescent="0.25">
      <c r="A398" s="7"/>
      <c r="B398" s="7"/>
      <c r="C398" s="7"/>
      <c r="D398" s="7"/>
      <c r="E398" s="7"/>
      <c r="F398" s="7"/>
    </row>
    <row r="399" spans="1:6" x14ac:dyDescent="0.25">
      <c r="A399" s="7"/>
      <c r="B399" s="7"/>
      <c r="C399" s="7"/>
      <c r="D399" s="7"/>
      <c r="E399" s="7"/>
      <c r="F399" s="7"/>
    </row>
    <row r="400" spans="1:6" x14ac:dyDescent="0.25">
      <c r="A400" s="7"/>
      <c r="B400" s="7"/>
      <c r="C400" s="7"/>
      <c r="D400" s="7"/>
      <c r="E400" s="7"/>
      <c r="F400" s="7"/>
    </row>
    <row r="401" spans="1:6" x14ac:dyDescent="0.25">
      <c r="A401" s="7"/>
      <c r="B401" s="7"/>
      <c r="C401" s="7"/>
      <c r="D401" s="7"/>
      <c r="E401" s="7"/>
      <c r="F401" s="7"/>
    </row>
    <row r="402" spans="1:6" x14ac:dyDescent="0.25">
      <c r="A402" s="7"/>
      <c r="B402" s="7"/>
      <c r="C402" s="7"/>
      <c r="D402" s="7"/>
      <c r="E402" s="7"/>
      <c r="F402" s="7"/>
    </row>
    <row r="403" spans="1:6" x14ac:dyDescent="0.25">
      <c r="A403" s="7"/>
      <c r="B403" s="7"/>
      <c r="C403" s="7"/>
      <c r="D403" s="7"/>
      <c r="E403" s="7"/>
      <c r="F403" s="7"/>
    </row>
    <row r="404" spans="1:6" x14ac:dyDescent="0.25">
      <c r="A404" s="7"/>
      <c r="B404" s="7"/>
      <c r="C404" s="7"/>
      <c r="D404" s="7"/>
      <c r="E404" s="7"/>
      <c r="F404" s="7"/>
    </row>
    <row r="405" spans="1:6" x14ac:dyDescent="0.25">
      <c r="A405" s="7"/>
      <c r="B405" s="7"/>
      <c r="C405" s="7"/>
      <c r="D405" s="7"/>
      <c r="E405" s="7"/>
      <c r="F405" s="7"/>
    </row>
    <row r="406" spans="1:6" x14ac:dyDescent="0.25">
      <c r="A406" s="7"/>
      <c r="B406" s="7"/>
      <c r="C406" s="7"/>
      <c r="D406" s="7"/>
      <c r="E406" s="7"/>
      <c r="F406" s="7"/>
    </row>
    <row r="407" spans="1:6" x14ac:dyDescent="0.25">
      <c r="A407" s="7"/>
      <c r="B407" s="7"/>
      <c r="C407" s="7"/>
      <c r="D407" s="7"/>
      <c r="E407" s="7"/>
      <c r="F407" s="7"/>
    </row>
    <row r="408" spans="1:6" x14ac:dyDescent="0.25">
      <c r="A408" s="7"/>
      <c r="B408" s="7"/>
      <c r="C408" s="7"/>
      <c r="D408" s="7"/>
      <c r="E408" s="7"/>
      <c r="F408" s="7"/>
    </row>
    <row r="409" spans="1:6" x14ac:dyDescent="0.25">
      <c r="A409" s="7"/>
      <c r="B409" s="7"/>
      <c r="C409" s="7"/>
      <c r="D409" s="7"/>
      <c r="E409" s="7"/>
      <c r="F409" s="7"/>
    </row>
    <row r="410" spans="1:6" x14ac:dyDescent="0.25">
      <c r="A410" s="7"/>
      <c r="B410" s="7"/>
      <c r="C410" s="7"/>
      <c r="D410" s="7"/>
      <c r="E410" s="7"/>
      <c r="F410" s="7"/>
    </row>
    <row r="411" spans="1:6" x14ac:dyDescent="0.25">
      <c r="A411" s="7"/>
      <c r="B411" s="7"/>
      <c r="C411" s="7"/>
      <c r="D411" s="7"/>
      <c r="E411" s="7"/>
      <c r="F411" s="7"/>
    </row>
    <row r="412" spans="1:6" x14ac:dyDescent="0.25">
      <c r="A412" s="7"/>
      <c r="B412" s="7"/>
      <c r="C412" s="7"/>
      <c r="D412" s="7"/>
      <c r="E412" s="7"/>
      <c r="F412" s="7"/>
    </row>
    <row r="413" spans="1:6" x14ac:dyDescent="0.25">
      <c r="A413" s="7"/>
      <c r="B413" s="7"/>
      <c r="C413" s="7"/>
      <c r="D413" s="7"/>
      <c r="E413" s="7"/>
      <c r="F413" s="7"/>
    </row>
    <row r="414" spans="1:6" x14ac:dyDescent="0.25">
      <c r="A414" s="7"/>
      <c r="B414" s="7"/>
      <c r="C414" s="7"/>
      <c r="D414" s="7"/>
      <c r="E414" s="7"/>
      <c r="F414" s="7"/>
    </row>
    <row r="415" spans="1:6" x14ac:dyDescent="0.25">
      <c r="A415" s="7"/>
      <c r="B415" s="7"/>
      <c r="C415" s="7"/>
      <c r="D415" s="7"/>
      <c r="E415" s="7"/>
      <c r="F415" s="7"/>
    </row>
    <row r="416" spans="1:6" x14ac:dyDescent="0.25">
      <c r="A416" s="7"/>
      <c r="B416" s="7"/>
      <c r="C416" s="7"/>
      <c r="D416" s="7"/>
      <c r="E416" s="7"/>
      <c r="F416" s="7"/>
    </row>
    <row r="417" spans="1:6" x14ac:dyDescent="0.25">
      <c r="A417" s="7"/>
      <c r="B417" s="7"/>
      <c r="C417" s="7"/>
      <c r="D417" s="7"/>
      <c r="E417" s="7"/>
      <c r="F417" s="7"/>
    </row>
    <row r="418" spans="1:6" x14ac:dyDescent="0.25">
      <c r="A418" s="7"/>
      <c r="B418" s="7"/>
      <c r="C418" s="7"/>
      <c r="D418" s="7"/>
      <c r="E418" s="7"/>
      <c r="F418" s="7"/>
    </row>
    <row r="419" spans="1:6" x14ac:dyDescent="0.25">
      <c r="A419" s="7"/>
      <c r="B419" s="7"/>
      <c r="C419" s="7"/>
      <c r="D419" s="7"/>
      <c r="E419" s="7"/>
      <c r="F419" s="7"/>
    </row>
    <row r="420" spans="1:6" x14ac:dyDescent="0.25">
      <c r="A420" s="7"/>
      <c r="B420" s="7"/>
      <c r="C420" s="7"/>
      <c r="D420" s="7"/>
      <c r="E420" s="7"/>
      <c r="F420" s="7"/>
    </row>
    <row r="421" spans="1:6" x14ac:dyDescent="0.25">
      <c r="A421" s="7"/>
      <c r="B421" s="7"/>
      <c r="C421" s="7"/>
      <c r="D421" s="7"/>
      <c r="E421" s="7"/>
      <c r="F421" s="7"/>
    </row>
    <row r="422" spans="1:6" x14ac:dyDescent="0.25">
      <c r="A422" s="7"/>
      <c r="B422" s="7"/>
      <c r="C422" s="7"/>
      <c r="D422" s="7"/>
      <c r="E422" s="7"/>
      <c r="F422" s="7"/>
    </row>
    <row r="423" spans="1:6" x14ac:dyDescent="0.25">
      <c r="A423" s="7"/>
      <c r="B423" s="7"/>
      <c r="C423" s="7"/>
      <c r="D423" s="7"/>
      <c r="E423" s="7"/>
      <c r="F423" s="7"/>
    </row>
    <row r="424" spans="1:6" x14ac:dyDescent="0.25">
      <c r="A424" s="7"/>
      <c r="B424" s="7"/>
      <c r="C424" s="7"/>
      <c r="D424" s="7"/>
      <c r="E424" s="7"/>
      <c r="F424" s="7"/>
    </row>
    <row r="425" spans="1:6" x14ac:dyDescent="0.25">
      <c r="A425" s="7"/>
      <c r="B425" s="7"/>
      <c r="C425" s="7"/>
      <c r="D425" s="7"/>
      <c r="E425" s="7"/>
      <c r="F425" s="7"/>
    </row>
    <row r="426" spans="1:6" x14ac:dyDescent="0.25">
      <c r="A426" s="7"/>
      <c r="B426" s="7"/>
      <c r="C426" s="7"/>
      <c r="D426" s="7"/>
      <c r="E426" s="7"/>
      <c r="F426" s="7"/>
    </row>
    <row r="427" spans="1:6" x14ac:dyDescent="0.25">
      <c r="A427" s="7"/>
      <c r="B427" s="7"/>
      <c r="C427" s="7"/>
      <c r="D427" s="7"/>
      <c r="E427" s="7"/>
      <c r="F427" s="7"/>
    </row>
    <row r="428" spans="1:6" x14ac:dyDescent="0.25">
      <c r="A428" s="7"/>
      <c r="B428" s="7"/>
      <c r="C428" s="7"/>
      <c r="D428" s="7"/>
      <c r="E428" s="7"/>
      <c r="F428" s="7"/>
    </row>
    <row r="429" spans="1:6" x14ac:dyDescent="0.25">
      <c r="A429" s="7"/>
      <c r="B429" s="7"/>
      <c r="C429" s="7"/>
      <c r="D429" s="7"/>
      <c r="E429" s="7"/>
      <c r="F429" s="7"/>
    </row>
    <row r="430" spans="1:6" x14ac:dyDescent="0.25">
      <c r="A430" s="7"/>
      <c r="B430" s="7"/>
      <c r="C430" s="7"/>
      <c r="D430" s="7"/>
      <c r="E430" s="7"/>
      <c r="F430" s="7"/>
    </row>
    <row r="431" spans="1:6" x14ac:dyDescent="0.25">
      <c r="A431" s="7"/>
      <c r="B431" s="7"/>
      <c r="C431" s="7"/>
      <c r="D431" s="7"/>
      <c r="E431" s="7"/>
      <c r="F431" s="7"/>
    </row>
    <row r="432" spans="1:6" x14ac:dyDescent="0.25">
      <c r="A432" s="7"/>
      <c r="B432" s="7"/>
      <c r="C432" s="7"/>
      <c r="D432" s="7"/>
      <c r="E432" s="7"/>
      <c r="F432" s="7"/>
    </row>
    <row r="433" spans="1:6" x14ac:dyDescent="0.25">
      <c r="A433" s="7"/>
      <c r="B433" s="7"/>
      <c r="C433" s="7"/>
      <c r="D433" s="7"/>
      <c r="E433" s="7"/>
      <c r="F433" s="7"/>
    </row>
    <row r="434" spans="1:6" x14ac:dyDescent="0.25">
      <c r="A434" s="7"/>
      <c r="B434" s="7"/>
      <c r="C434" s="7"/>
      <c r="D434" s="7"/>
      <c r="E434" s="7"/>
      <c r="F434" s="7"/>
    </row>
    <row r="435" spans="1:6" x14ac:dyDescent="0.25">
      <c r="A435" s="7"/>
      <c r="B435" s="7"/>
      <c r="C435" s="7"/>
      <c r="D435" s="7"/>
      <c r="E435" s="7"/>
      <c r="F435" s="7"/>
    </row>
    <row r="436" spans="1:6" x14ac:dyDescent="0.25">
      <c r="A436" s="7"/>
      <c r="B436" s="7"/>
      <c r="C436" s="7"/>
      <c r="D436" s="7"/>
      <c r="E436" s="7"/>
      <c r="F436" s="7"/>
    </row>
    <row r="437" spans="1:6" x14ac:dyDescent="0.25">
      <c r="A437" s="7"/>
      <c r="B437" s="7"/>
      <c r="C437" s="7"/>
      <c r="D437" s="7"/>
      <c r="E437" s="7"/>
      <c r="F437" s="7"/>
    </row>
    <row r="438" spans="1:6" x14ac:dyDescent="0.25">
      <c r="A438" s="7"/>
      <c r="B438" s="7"/>
      <c r="C438" s="7"/>
      <c r="D438" s="7"/>
      <c r="E438" s="7"/>
      <c r="F438" s="7"/>
    </row>
    <row r="439" spans="1:6" x14ac:dyDescent="0.25">
      <c r="A439" s="7"/>
      <c r="B439" s="7"/>
      <c r="C439" s="7"/>
      <c r="D439" s="7"/>
      <c r="E439" s="7"/>
      <c r="F439" s="7"/>
    </row>
    <row r="440" spans="1:6" x14ac:dyDescent="0.25">
      <c r="A440" s="7"/>
      <c r="B440" s="7"/>
      <c r="C440" s="7"/>
      <c r="D440" s="7"/>
      <c r="E440" s="7"/>
      <c r="F440" s="7"/>
    </row>
    <row r="441" spans="1:6" x14ac:dyDescent="0.25">
      <c r="A441" s="7"/>
      <c r="B441" s="7"/>
      <c r="C441" s="7"/>
      <c r="D441" s="7"/>
      <c r="E441" s="7"/>
      <c r="F441" s="7"/>
    </row>
    <row r="442" spans="1:6" x14ac:dyDescent="0.25">
      <c r="A442" s="7"/>
      <c r="B442" s="7"/>
      <c r="C442" s="7"/>
      <c r="D442" s="7"/>
      <c r="E442" s="7"/>
      <c r="F442" s="7"/>
    </row>
    <row r="443" spans="1:6" x14ac:dyDescent="0.25">
      <c r="A443" s="7"/>
      <c r="B443" s="7"/>
      <c r="C443" s="7"/>
      <c r="D443" s="7"/>
      <c r="E443" s="7"/>
      <c r="F443" s="7"/>
    </row>
    <row r="444" spans="1:6" x14ac:dyDescent="0.25">
      <c r="A444" s="7"/>
      <c r="B444" s="7"/>
      <c r="C444" s="7"/>
      <c r="D444" s="7"/>
      <c r="E444" s="7"/>
      <c r="F444" s="7"/>
    </row>
    <row r="445" spans="1:6" x14ac:dyDescent="0.25">
      <c r="A445" s="7"/>
      <c r="B445" s="7"/>
      <c r="C445" s="7"/>
      <c r="D445" s="7"/>
      <c r="E445" s="7"/>
      <c r="F445" s="7"/>
    </row>
    <row r="446" spans="1:6" x14ac:dyDescent="0.25">
      <c r="A446" s="7"/>
      <c r="B446" s="7"/>
      <c r="C446" s="7"/>
      <c r="D446" s="7"/>
      <c r="E446" s="7"/>
      <c r="F446" s="7"/>
    </row>
    <row r="447" spans="1:6" x14ac:dyDescent="0.25">
      <c r="A447" s="7"/>
      <c r="B447" s="7"/>
      <c r="C447" s="7"/>
      <c r="D447" s="7"/>
      <c r="E447" s="7"/>
      <c r="F447" s="7"/>
    </row>
    <row r="448" spans="1:6" x14ac:dyDescent="0.25">
      <c r="A448" s="7"/>
      <c r="B448" s="7"/>
      <c r="C448" s="7"/>
      <c r="D448" s="7"/>
      <c r="E448" s="7"/>
      <c r="F448" s="7"/>
    </row>
    <row r="449" spans="1:6" x14ac:dyDescent="0.25">
      <c r="A449" s="7"/>
      <c r="B449" s="7"/>
      <c r="C449" s="7"/>
      <c r="D449" s="7"/>
      <c r="E449" s="7"/>
      <c r="F449" s="7"/>
    </row>
    <row r="450" spans="1:6" x14ac:dyDescent="0.25">
      <c r="A450" s="7"/>
      <c r="B450" s="7"/>
      <c r="C450" s="7"/>
      <c r="D450" s="7"/>
      <c r="E450" s="7"/>
      <c r="F450" s="7"/>
    </row>
    <row r="451" spans="1:6" x14ac:dyDescent="0.25">
      <c r="A451" s="7"/>
      <c r="B451" s="7"/>
      <c r="C451" s="7"/>
      <c r="D451" s="7"/>
      <c r="E451" s="7"/>
      <c r="F451" s="7"/>
    </row>
    <row r="452" spans="1:6" x14ac:dyDescent="0.25">
      <c r="A452" s="7"/>
      <c r="B452" s="7"/>
      <c r="C452" s="7"/>
      <c r="D452" s="7"/>
      <c r="E452" s="7"/>
      <c r="F452" s="7"/>
    </row>
    <row r="453" spans="1:6" x14ac:dyDescent="0.25">
      <c r="A453" s="7"/>
      <c r="B453" s="7"/>
      <c r="C453" s="7"/>
      <c r="D453" s="7"/>
      <c r="E453" s="7"/>
      <c r="F453" s="7"/>
    </row>
    <row r="454" spans="1:6" x14ac:dyDescent="0.25">
      <c r="A454" s="7"/>
      <c r="B454" s="7"/>
      <c r="C454" s="7"/>
      <c r="D454" s="7"/>
      <c r="E454" s="7"/>
      <c r="F454" s="7"/>
    </row>
    <row r="455" spans="1:6" x14ac:dyDescent="0.25">
      <c r="A455" s="7"/>
      <c r="B455" s="7"/>
      <c r="C455" s="7"/>
      <c r="D455" s="7"/>
      <c r="E455" s="7"/>
      <c r="F455" s="7"/>
    </row>
    <row r="456" spans="1:6" x14ac:dyDescent="0.25">
      <c r="A456" s="7"/>
      <c r="B456" s="7"/>
      <c r="C456" s="7"/>
      <c r="D456" s="7"/>
      <c r="E456" s="7"/>
      <c r="F456" s="7"/>
    </row>
    <row r="457" spans="1:6" x14ac:dyDescent="0.25">
      <c r="A457" s="7"/>
      <c r="B457" s="7"/>
      <c r="C457" s="7"/>
      <c r="D457" s="7"/>
      <c r="E457" s="7"/>
      <c r="F457" s="7"/>
    </row>
    <row r="458" spans="1:6" x14ac:dyDescent="0.25">
      <c r="A458" s="7"/>
      <c r="B458" s="7"/>
      <c r="C458" s="7"/>
      <c r="D458" s="7"/>
      <c r="E458" s="7"/>
      <c r="F458" s="7"/>
    </row>
    <row r="459" spans="1:6" x14ac:dyDescent="0.25">
      <c r="A459" s="7"/>
      <c r="B459" s="7"/>
      <c r="C459" s="7"/>
      <c r="D459" s="7"/>
      <c r="E459" s="7"/>
      <c r="F459" s="7"/>
    </row>
    <row r="460" spans="1:6" x14ac:dyDescent="0.25">
      <c r="A460" s="7"/>
      <c r="B460" s="7"/>
      <c r="C460" s="7"/>
      <c r="D460" s="7"/>
      <c r="E460" s="7"/>
      <c r="F460" s="7"/>
    </row>
    <row r="461" spans="1:6" x14ac:dyDescent="0.25">
      <c r="A461" s="7"/>
      <c r="B461" s="7"/>
      <c r="C461" s="7"/>
      <c r="D461" s="7"/>
      <c r="E461" s="7"/>
      <c r="F461" s="7"/>
    </row>
    <row r="462" spans="1:6" x14ac:dyDescent="0.25">
      <c r="A462" s="7"/>
      <c r="B462" s="7"/>
      <c r="C462" s="7"/>
      <c r="D462" s="7"/>
      <c r="E462" s="7"/>
      <c r="F462" s="7"/>
    </row>
    <row r="463" spans="1:6" x14ac:dyDescent="0.25">
      <c r="A463" s="7"/>
      <c r="B463" s="7"/>
      <c r="C463" s="7"/>
      <c r="D463" s="7"/>
      <c r="E463" s="7"/>
      <c r="F463" s="7"/>
    </row>
    <row r="464" spans="1:6" x14ac:dyDescent="0.25">
      <c r="A464" s="7"/>
      <c r="B464" s="7"/>
      <c r="C464" s="7"/>
      <c r="D464" s="7"/>
      <c r="E464" s="7"/>
      <c r="F464" s="7"/>
    </row>
    <row r="465" spans="1:6" x14ac:dyDescent="0.25">
      <c r="A465" s="7"/>
      <c r="B465" s="7"/>
      <c r="C465" s="7"/>
      <c r="D465" s="7"/>
      <c r="E465" s="7"/>
      <c r="F465" s="7"/>
    </row>
    <row r="466" spans="1:6" x14ac:dyDescent="0.25">
      <c r="A466" s="7"/>
      <c r="B466" s="7"/>
      <c r="C466" s="7"/>
      <c r="D466" s="7"/>
      <c r="E466" s="7"/>
      <c r="F466" s="7"/>
    </row>
    <row r="467" spans="1:6" x14ac:dyDescent="0.25">
      <c r="A467" s="7"/>
      <c r="B467" s="7"/>
      <c r="C467" s="7"/>
      <c r="D467" s="7"/>
      <c r="E467" s="7"/>
      <c r="F467" s="7"/>
    </row>
    <row r="468" spans="1:6" x14ac:dyDescent="0.25">
      <c r="A468" s="7"/>
      <c r="B468" s="7"/>
      <c r="C468" s="7"/>
      <c r="D468" s="7"/>
      <c r="E468" s="7"/>
      <c r="F468" s="7"/>
    </row>
    <row r="469" spans="1:6" x14ac:dyDescent="0.25">
      <c r="A469" s="7"/>
      <c r="B469" s="7"/>
      <c r="C469" s="7"/>
      <c r="D469" s="7"/>
      <c r="E469" s="7"/>
      <c r="F469" s="7"/>
    </row>
    <row r="470" spans="1:6" x14ac:dyDescent="0.25">
      <c r="A470" s="7"/>
      <c r="B470" s="7"/>
      <c r="C470" s="7"/>
      <c r="D470" s="7"/>
      <c r="E470" s="7"/>
      <c r="F470" s="7"/>
    </row>
    <row r="471" spans="1:6" x14ac:dyDescent="0.25">
      <c r="A471" s="7"/>
      <c r="B471" s="7"/>
      <c r="C471" s="7"/>
      <c r="D471" s="7"/>
      <c r="E471" s="7"/>
      <c r="F471" s="7"/>
    </row>
    <row r="472" spans="1:6" x14ac:dyDescent="0.25">
      <c r="A472" s="7"/>
      <c r="B472" s="7"/>
      <c r="C472" s="7"/>
      <c r="D472" s="7"/>
      <c r="E472" s="7"/>
      <c r="F472" s="7"/>
    </row>
    <row r="473" spans="1:6" x14ac:dyDescent="0.25">
      <c r="A473" s="7"/>
      <c r="B473" s="7"/>
      <c r="C473" s="7"/>
      <c r="D473" s="7"/>
      <c r="E473" s="7"/>
      <c r="F473" s="7"/>
    </row>
    <row r="474" spans="1:6" x14ac:dyDescent="0.25">
      <c r="A474" s="7"/>
      <c r="B474" s="7"/>
      <c r="C474" s="7"/>
      <c r="D474" s="7"/>
      <c r="E474" s="7"/>
      <c r="F474" s="7"/>
    </row>
    <row r="475" spans="1:6" x14ac:dyDescent="0.25">
      <c r="A475" s="7"/>
      <c r="B475" s="7"/>
      <c r="C475" s="7"/>
      <c r="D475" s="7"/>
      <c r="E475" s="7"/>
      <c r="F475" s="7"/>
    </row>
    <row r="476" spans="1:6" x14ac:dyDescent="0.25">
      <c r="A476" s="7"/>
      <c r="B476" s="7"/>
      <c r="C476" s="7"/>
      <c r="D476" s="7"/>
      <c r="E476" s="7"/>
      <c r="F476" s="7"/>
    </row>
    <row r="477" spans="1:6" x14ac:dyDescent="0.25">
      <c r="A477" s="7"/>
      <c r="B477" s="7"/>
      <c r="C477" s="7"/>
      <c r="D477" s="7"/>
      <c r="E477" s="7"/>
      <c r="F477" s="7"/>
    </row>
    <row r="478" spans="1:6" x14ac:dyDescent="0.25">
      <c r="A478" s="7"/>
      <c r="B478" s="7"/>
      <c r="C478" s="7"/>
      <c r="D478" s="7"/>
      <c r="E478" s="7"/>
      <c r="F478" s="7"/>
    </row>
    <row r="479" spans="1:6" x14ac:dyDescent="0.25">
      <c r="A479" s="7"/>
      <c r="B479" s="7"/>
      <c r="C479" s="7"/>
      <c r="D479" s="7"/>
      <c r="E479" s="7"/>
      <c r="F479" s="7"/>
    </row>
    <row r="480" spans="1:6" x14ac:dyDescent="0.25">
      <c r="A480" s="7"/>
      <c r="B480" s="7"/>
      <c r="C480" s="7"/>
      <c r="D480" s="7"/>
      <c r="E480" s="7"/>
      <c r="F480" s="7"/>
    </row>
    <row r="481" spans="1:6" x14ac:dyDescent="0.25">
      <c r="A481" s="7"/>
      <c r="B481" s="7"/>
      <c r="C481" s="7"/>
      <c r="D481" s="7"/>
      <c r="E481" s="7"/>
      <c r="F481" s="7"/>
    </row>
    <row r="482" spans="1:6" x14ac:dyDescent="0.25">
      <c r="A482" s="7"/>
      <c r="B482" s="7"/>
      <c r="C482" s="7"/>
      <c r="D482" s="7"/>
      <c r="E482" s="7"/>
      <c r="F482" s="7"/>
    </row>
    <row r="483" spans="1:6" x14ac:dyDescent="0.25">
      <c r="A483" s="7"/>
      <c r="B483" s="7"/>
      <c r="C483" s="7"/>
      <c r="D483" s="7"/>
      <c r="E483" s="7"/>
      <c r="F483" s="7"/>
    </row>
    <row r="484" spans="1:6" x14ac:dyDescent="0.25">
      <c r="A484" s="7"/>
      <c r="B484" s="7"/>
      <c r="C484" s="7"/>
      <c r="D484" s="7"/>
      <c r="E484" s="7"/>
      <c r="F484" s="7"/>
    </row>
    <row r="485" spans="1:6" x14ac:dyDescent="0.25">
      <c r="A485" s="7"/>
      <c r="B485" s="7"/>
      <c r="C485" s="7"/>
      <c r="D485" s="7"/>
      <c r="E485" s="7"/>
      <c r="F485" s="7"/>
    </row>
    <row r="486" spans="1:6" x14ac:dyDescent="0.25">
      <c r="A486" s="7"/>
      <c r="B486" s="7"/>
      <c r="C486" s="7"/>
      <c r="D486" s="7"/>
      <c r="E486" s="7"/>
      <c r="F486" s="7"/>
    </row>
    <row r="487" spans="1:6" x14ac:dyDescent="0.25">
      <c r="A487" s="7"/>
      <c r="B487" s="7"/>
      <c r="C487" s="7"/>
      <c r="D487" s="7"/>
      <c r="E487" s="7"/>
      <c r="F487" s="7"/>
    </row>
    <row r="488" spans="1:6" x14ac:dyDescent="0.25">
      <c r="A488" s="7"/>
      <c r="B488" s="7"/>
      <c r="C488" s="7"/>
      <c r="D488" s="7"/>
      <c r="E488" s="7"/>
      <c r="F488" s="7"/>
    </row>
    <row r="489" spans="1:6" x14ac:dyDescent="0.25">
      <c r="A489" s="7"/>
      <c r="B489" s="7"/>
      <c r="C489" s="7"/>
      <c r="D489" s="7"/>
      <c r="E489" s="7"/>
      <c r="F489" s="7"/>
    </row>
    <row r="490" spans="1:6" x14ac:dyDescent="0.25">
      <c r="A490" s="7"/>
      <c r="B490" s="7"/>
      <c r="C490" s="7"/>
      <c r="D490" s="7"/>
      <c r="E490" s="7"/>
      <c r="F490" s="7"/>
    </row>
    <row r="491" spans="1:6" x14ac:dyDescent="0.25">
      <c r="A491" s="7"/>
      <c r="B491" s="7"/>
      <c r="C491" s="7"/>
      <c r="D491" s="7"/>
      <c r="E491" s="7"/>
      <c r="F491" s="7"/>
    </row>
    <row r="492" spans="1:6" x14ac:dyDescent="0.25">
      <c r="A492" s="7"/>
      <c r="B492" s="7"/>
      <c r="C492" s="7"/>
      <c r="D492" s="7"/>
      <c r="E492" s="7"/>
      <c r="F492" s="7"/>
    </row>
    <row r="493" spans="1:6" x14ac:dyDescent="0.25">
      <c r="A493" s="7"/>
      <c r="B493" s="7"/>
      <c r="C493" s="7"/>
      <c r="D493" s="7"/>
      <c r="E493" s="7"/>
      <c r="F493" s="7"/>
    </row>
    <row r="494" spans="1:6" x14ac:dyDescent="0.25">
      <c r="A494" s="7"/>
      <c r="B494" s="7"/>
      <c r="C494" s="7"/>
      <c r="D494" s="7"/>
      <c r="E494" s="7"/>
      <c r="F494" s="7"/>
    </row>
    <row r="495" spans="1:6" x14ac:dyDescent="0.25">
      <c r="A495" s="7"/>
      <c r="B495" s="7"/>
      <c r="C495" s="7"/>
      <c r="D495" s="7"/>
      <c r="E495" s="7"/>
      <c r="F495" s="7"/>
    </row>
    <row r="496" spans="1:6" x14ac:dyDescent="0.25">
      <c r="A496" s="7"/>
      <c r="B496" s="7"/>
      <c r="C496" s="7"/>
      <c r="D496" s="7"/>
      <c r="E496" s="7"/>
      <c r="F496" s="7"/>
    </row>
    <row r="497" spans="1:6" x14ac:dyDescent="0.25">
      <c r="A497" s="7"/>
      <c r="B497" s="7"/>
      <c r="C497" s="7"/>
      <c r="D497" s="7"/>
      <c r="E497" s="7"/>
      <c r="F497" s="7"/>
    </row>
    <row r="498" spans="1:6" x14ac:dyDescent="0.25">
      <c r="A498" s="7"/>
      <c r="B498" s="7"/>
      <c r="C498" s="7"/>
      <c r="D498" s="7"/>
      <c r="E498" s="7"/>
      <c r="F498" s="7"/>
    </row>
    <row r="499" spans="1:6" x14ac:dyDescent="0.25">
      <c r="A499" s="7"/>
      <c r="B499" s="7"/>
      <c r="C499" s="7"/>
      <c r="D499" s="7"/>
      <c r="E499" s="7"/>
      <c r="F499" s="7"/>
    </row>
    <row r="500" spans="1:6" x14ac:dyDescent="0.25">
      <c r="A500" s="7"/>
      <c r="B500" s="7"/>
      <c r="C500" s="7"/>
      <c r="D500" s="7"/>
      <c r="E500" s="7"/>
      <c r="F500" s="7"/>
    </row>
    <row r="501" spans="1:6" x14ac:dyDescent="0.25">
      <c r="A501" s="7"/>
      <c r="B501" s="7"/>
      <c r="C501" s="7"/>
      <c r="D501" s="7"/>
      <c r="E501" s="7"/>
      <c r="F501" s="7"/>
    </row>
    <row r="502" spans="1:6" x14ac:dyDescent="0.25">
      <c r="A502" s="7"/>
      <c r="B502" s="7"/>
      <c r="C502" s="7"/>
      <c r="D502" s="7"/>
      <c r="E502" s="7"/>
      <c r="F502" s="7"/>
    </row>
    <row r="503" spans="1:6" x14ac:dyDescent="0.25">
      <c r="A503" s="7"/>
      <c r="B503" s="7"/>
      <c r="C503" s="7"/>
      <c r="D503" s="7"/>
      <c r="E503" s="7"/>
      <c r="F503" s="7"/>
    </row>
    <row r="504" spans="1:6" x14ac:dyDescent="0.25">
      <c r="A504" s="7"/>
      <c r="B504" s="7"/>
      <c r="C504" s="7"/>
      <c r="D504" s="7"/>
      <c r="E504" s="7"/>
      <c r="F504" s="7"/>
    </row>
    <row r="505" spans="1:6" x14ac:dyDescent="0.25">
      <c r="A505" s="7"/>
      <c r="B505" s="7"/>
      <c r="C505" s="7"/>
      <c r="D505" s="7"/>
      <c r="E505" s="7"/>
      <c r="F505" s="7"/>
    </row>
    <row r="506" spans="1:6" x14ac:dyDescent="0.25">
      <c r="A506" s="7"/>
      <c r="B506" s="7"/>
      <c r="C506" s="7"/>
      <c r="D506" s="7"/>
      <c r="E506" s="7"/>
      <c r="F506" s="7"/>
    </row>
    <row r="507" spans="1:6" x14ac:dyDescent="0.25">
      <c r="A507" s="7"/>
      <c r="B507" s="7"/>
      <c r="C507" s="7"/>
      <c r="D507" s="7"/>
      <c r="E507" s="7"/>
      <c r="F507" s="7"/>
    </row>
    <row r="508" spans="1:6" x14ac:dyDescent="0.25">
      <c r="A508" s="7"/>
      <c r="B508" s="7"/>
      <c r="C508" s="7"/>
      <c r="D508" s="7"/>
      <c r="E508" s="7"/>
      <c r="F508" s="7"/>
    </row>
    <row r="509" spans="1:6" x14ac:dyDescent="0.25">
      <c r="A509" s="7"/>
      <c r="B509" s="7"/>
      <c r="C509" s="7"/>
      <c r="D509" s="7"/>
      <c r="E509" s="7"/>
      <c r="F509" s="7"/>
    </row>
    <row r="510" spans="1:6" x14ac:dyDescent="0.25">
      <c r="A510" s="7"/>
      <c r="B510" s="7"/>
      <c r="C510" s="7"/>
      <c r="D510" s="7"/>
      <c r="E510" s="7"/>
      <c r="F510" s="7"/>
    </row>
    <row r="511" spans="1:6" x14ac:dyDescent="0.25">
      <c r="A511" s="7"/>
      <c r="B511" s="7"/>
      <c r="C511" s="7"/>
      <c r="D511" s="7"/>
      <c r="E511" s="7"/>
      <c r="F511" s="7"/>
    </row>
    <row r="512" spans="1:6" x14ac:dyDescent="0.25">
      <c r="A512" s="7"/>
      <c r="B512" s="7"/>
      <c r="C512" s="7"/>
      <c r="D512" s="7"/>
      <c r="E512" s="7"/>
      <c r="F512" s="7"/>
    </row>
    <row r="513" spans="1:6" x14ac:dyDescent="0.25">
      <c r="A513" s="7"/>
      <c r="B513" s="7"/>
      <c r="C513" s="7"/>
      <c r="D513" s="7"/>
      <c r="E513" s="7"/>
      <c r="F513" s="7"/>
    </row>
    <row r="514" spans="1:6" x14ac:dyDescent="0.25">
      <c r="A514" s="7"/>
      <c r="B514" s="7"/>
      <c r="C514" s="7"/>
      <c r="D514" s="7"/>
      <c r="E514" s="7"/>
      <c r="F514" s="7"/>
    </row>
    <row r="515" spans="1:6" x14ac:dyDescent="0.25">
      <c r="A515" s="7"/>
      <c r="B515" s="7"/>
      <c r="C515" s="7"/>
      <c r="D515" s="7"/>
      <c r="E515" s="7"/>
      <c r="F515" s="7"/>
    </row>
    <row r="516" spans="1:6" x14ac:dyDescent="0.25">
      <c r="A516" s="7"/>
      <c r="B516" s="7"/>
      <c r="C516" s="7"/>
      <c r="D516" s="7"/>
      <c r="E516" s="7"/>
      <c r="F516" s="7"/>
    </row>
    <row r="517" spans="1:6" x14ac:dyDescent="0.25">
      <c r="A517" s="7"/>
      <c r="B517" s="7"/>
      <c r="C517" s="7"/>
      <c r="D517" s="7"/>
      <c r="E517" s="7"/>
      <c r="F517" s="7"/>
    </row>
    <row r="518" spans="1:6" x14ac:dyDescent="0.25">
      <c r="A518" s="7"/>
      <c r="B518" s="7"/>
      <c r="C518" s="7"/>
      <c r="D518" s="7"/>
      <c r="E518" s="7"/>
      <c r="F518" s="7"/>
    </row>
    <row r="519" spans="1:6" x14ac:dyDescent="0.25">
      <c r="A519" s="7"/>
      <c r="B519" s="7"/>
      <c r="C519" s="7"/>
      <c r="D519" s="7"/>
      <c r="E519" s="7"/>
      <c r="F519" s="7"/>
    </row>
    <row r="520" spans="1:6" x14ac:dyDescent="0.25">
      <c r="A520" s="7"/>
      <c r="B520" s="7"/>
      <c r="C520" s="7"/>
      <c r="D520" s="7"/>
      <c r="E520" s="7"/>
      <c r="F520" s="7"/>
    </row>
    <row r="521" spans="1:6" x14ac:dyDescent="0.25">
      <c r="A521" s="7"/>
      <c r="B521" s="7"/>
      <c r="C521" s="7"/>
      <c r="D521" s="7"/>
      <c r="E521" s="7"/>
      <c r="F521" s="7"/>
    </row>
    <row r="522" spans="1:6" x14ac:dyDescent="0.25">
      <c r="A522" s="7"/>
      <c r="B522" s="7"/>
      <c r="C522" s="7"/>
      <c r="D522" s="7"/>
      <c r="E522" s="7"/>
      <c r="F522" s="7"/>
    </row>
    <row r="523" spans="1:6" x14ac:dyDescent="0.25">
      <c r="A523" s="7"/>
      <c r="B523" s="7"/>
      <c r="C523" s="7"/>
      <c r="D523" s="7"/>
      <c r="E523" s="7"/>
      <c r="F523" s="7"/>
    </row>
    <row r="524" spans="1:6" x14ac:dyDescent="0.25">
      <c r="A524" s="7"/>
      <c r="B524" s="7"/>
      <c r="C524" s="7"/>
      <c r="D524" s="7"/>
      <c r="E524" s="7"/>
      <c r="F524" s="7"/>
    </row>
    <row r="525" spans="1:6" x14ac:dyDescent="0.25">
      <c r="A525" s="7"/>
      <c r="B525" s="7"/>
      <c r="C525" s="7"/>
      <c r="D525" s="7"/>
      <c r="E525" s="7"/>
      <c r="F525" s="7"/>
    </row>
    <row r="526" spans="1:6" x14ac:dyDescent="0.25">
      <c r="A526" s="7"/>
      <c r="B526" s="7"/>
      <c r="C526" s="7"/>
      <c r="D526" s="7"/>
      <c r="E526" s="7"/>
      <c r="F526" s="7"/>
    </row>
    <row r="527" spans="1:6" x14ac:dyDescent="0.25">
      <c r="A527" s="7"/>
      <c r="B527" s="7"/>
      <c r="C527" s="7"/>
      <c r="D527" s="7"/>
      <c r="E527" s="7"/>
      <c r="F527" s="7"/>
    </row>
    <row r="528" spans="1:6" x14ac:dyDescent="0.25">
      <c r="A528" s="7"/>
      <c r="B528" s="7"/>
      <c r="C528" s="7"/>
      <c r="D528" s="7"/>
      <c r="E528" s="7"/>
      <c r="F528" s="7"/>
    </row>
    <row r="529" spans="1:6" x14ac:dyDescent="0.25">
      <c r="A529" s="7"/>
      <c r="B529" s="7"/>
      <c r="C529" s="7"/>
      <c r="D529" s="7"/>
      <c r="E529" s="7"/>
      <c r="F529" s="7"/>
    </row>
    <row r="530" spans="1:6" x14ac:dyDescent="0.25">
      <c r="A530" s="7"/>
      <c r="B530" s="7"/>
      <c r="C530" s="7"/>
      <c r="D530" s="7"/>
      <c r="E530" s="7"/>
      <c r="F530" s="7"/>
    </row>
    <row r="531" spans="1:6" x14ac:dyDescent="0.25">
      <c r="A531" s="7"/>
      <c r="B531" s="7"/>
      <c r="C531" s="7"/>
      <c r="D531" s="7"/>
      <c r="E531" s="7"/>
      <c r="F531" s="7"/>
    </row>
    <row r="532" spans="1:6" x14ac:dyDescent="0.25">
      <c r="A532" s="7"/>
      <c r="B532" s="7"/>
      <c r="C532" s="7"/>
      <c r="D532" s="7"/>
      <c r="E532" s="7"/>
      <c r="F532" s="7"/>
    </row>
    <row r="533" spans="1:6" x14ac:dyDescent="0.25">
      <c r="A533" s="7"/>
      <c r="B533" s="7"/>
      <c r="C533" s="7"/>
      <c r="D533" s="7"/>
      <c r="E533" s="7"/>
      <c r="F533" s="7"/>
    </row>
    <row r="534" spans="1:6" x14ac:dyDescent="0.25">
      <c r="A534" s="7"/>
      <c r="B534" s="7"/>
      <c r="C534" s="7"/>
      <c r="D534" s="7"/>
      <c r="E534" s="7"/>
      <c r="F534" s="7"/>
    </row>
    <row r="535" spans="1:6" x14ac:dyDescent="0.25">
      <c r="A535" s="7"/>
      <c r="B535" s="7"/>
      <c r="C535" s="7"/>
      <c r="D535" s="7"/>
      <c r="E535" s="7"/>
      <c r="F535" s="7"/>
    </row>
    <row r="536" spans="1:6" x14ac:dyDescent="0.25">
      <c r="A536" s="7"/>
      <c r="B536" s="7"/>
      <c r="C536" s="7"/>
      <c r="D536" s="7"/>
      <c r="E536" s="7"/>
      <c r="F536" s="7"/>
    </row>
    <row r="537" spans="1:6" x14ac:dyDescent="0.25">
      <c r="A537" s="7"/>
      <c r="B537" s="7"/>
      <c r="C537" s="7"/>
      <c r="D537" s="7"/>
      <c r="E537" s="7"/>
      <c r="F537" s="7"/>
    </row>
    <row r="538" spans="1:6" x14ac:dyDescent="0.25">
      <c r="A538" s="7"/>
      <c r="B538" s="7"/>
      <c r="C538" s="7"/>
      <c r="D538" s="7"/>
      <c r="E538" s="7"/>
      <c r="F538" s="7"/>
    </row>
    <row r="539" spans="1:6" x14ac:dyDescent="0.25">
      <c r="A539" s="7"/>
      <c r="B539" s="7"/>
      <c r="C539" s="7"/>
      <c r="D539" s="7"/>
      <c r="E539" s="7"/>
      <c r="F539" s="7"/>
    </row>
    <row r="540" spans="1:6" x14ac:dyDescent="0.25">
      <c r="A540" s="7"/>
      <c r="B540" s="7"/>
      <c r="C540" s="7"/>
      <c r="D540" s="7"/>
      <c r="E540" s="7"/>
      <c r="F540" s="7"/>
    </row>
    <row r="541" spans="1:6" x14ac:dyDescent="0.25">
      <c r="A541" s="7"/>
      <c r="B541" s="7"/>
      <c r="C541" s="7"/>
      <c r="D541" s="7"/>
      <c r="E541" s="7"/>
      <c r="F541" s="7"/>
    </row>
    <row r="542" spans="1:6" x14ac:dyDescent="0.25">
      <c r="A542" s="7"/>
      <c r="B542" s="7"/>
      <c r="C542" s="7"/>
      <c r="D542" s="7"/>
      <c r="E542" s="7"/>
      <c r="F542" s="7"/>
    </row>
    <row r="543" spans="1:6" x14ac:dyDescent="0.25">
      <c r="A543" s="7"/>
      <c r="B543" s="7"/>
      <c r="C543" s="7"/>
      <c r="D543" s="7"/>
      <c r="E543" s="7"/>
      <c r="F543" s="7"/>
    </row>
    <row r="544" spans="1:6" x14ac:dyDescent="0.25">
      <c r="A544" s="7"/>
      <c r="B544" s="7"/>
      <c r="C544" s="7"/>
      <c r="D544" s="7"/>
      <c r="E544" s="7"/>
      <c r="F544" s="7"/>
    </row>
    <row r="545" spans="1:6" x14ac:dyDescent="0.25">
      <c r="A545" s="7"/>
      <c r="B545" s="7"/>
      <c r="C545" s="7"/>
      <c r="D545" s="7"/>
      <c r="E545" s="7"/>
      <c r="F545" s="7"/>
    </row>
    <row r="546" spans="1:6" x14ac:dyDescent="0.25">
      <c r="A546" s="7"/>
      <c r="B546" s="7"/>
      <c r="C546" s="7"/>
      <c r="D546" s="7"/>
      <c r="E546" s="7"/>
      <c r="F546" s="7"/>
    </row>
    <row r="547" spans="1:6" x14ac:dyDescent="0.25">
      <c r="A547" s="7"/>
      <c r="B547" s="7"/>
      <c r="C547" s="7"/>
      <c r="D547" s="7"/>
      <c r="E547" s="7"/>
      <c r="F547" s="7"/>
    </row>
    <row r="548" spans="1:6" x14ac:dyDescent="0.25">
      <c r="A548" s="7"/>
      <c r="B548" s="7"/>
      <c r="C548" s="7"/>
      <c r="D548" s="7"/>
      <c r="E548" s="7"/>
      <c r="F548" s="7"/>
    </row>
    <row r="549" spans="1:6" x14ac:dyDescent="0.25">
      <c r="A549" s="7"/>
      <c r="B549" s="7"/>
      <c r="C549" s="7"/>
      <c r="D549" s="7"/>
      <c r="E549" s="7"/>
      <c r="F549" s="7"/>
    </row>
    <row r="550" spans="1:6" x14ac:dyDescent="0.25">
      <c r="A550" s="7"/>
      <c r="B550" s="7"/>
      <c r="C550" s="7"/>
      <c r="D550" s="7"/>
      <c r="E550" s="7"/>
      <c r="F550" s="7"/>
    </row>
    <row r="551" spans="1:6" x14ac:dyDescent="0.25">
      <c r="A551" s="7"/>
      <c r="B551" s="7"/>
      <c r="C551" s="7"/>
      <c r="D551" s="7"/>
      <c r="E551" s="7"/>
      <c r="F551" s="7"/>
    </row>
    <row r="552" spans="1:6" x14ac:dyDescent="0.25">
      <c r="A552" s="7"/>
      <c r="B552" s="7"/>
      <c r="C552" s="7"/>
      <c r="D552" s="7"/>
      <c r="E552" s="7"/>
      <c r="F552" s="7"/>
    </row>
    <row r="553" spans="1:6" x14ac:dyDescent="0.25">
      <c r="A553" s="7"/>
      <c r="B553" s="7"/>
      <c r="C553" s="7"/>
      <c r="D553" s="7"/>
      <c r="E553" s="7"/>
      <c r="F553" s="7"/>
    </row>
    <row r="554" spans="1:6" x14ac:dyDescent="0.25">
      <c r="A554" s="7"/>
      <c r="B554" s="7"/>
      <c r="C554" s="7"/>
      <c r="D554" s="7"/>
      <c r="E554" s="7"/>
      <c r="F554" s="7"/>
    </row>
    <row r="555" spans="1:6" x14ac:dyDescent="0.25">
      <c r="A555" s="7"/>
      <c r="B555" s="7"/>
      <c r="C555" s="7"/>
      <c r="D555" s="7"/>
      <c r="E555" s="7"/>
      <c r="F555" s="7"/>
    </row>
    <row r="556" spans="1:6" x14ac:dyDescent="0.25">
      <c r="A556" s="7"/>
      <c r="B556" s="7"/>
      <c r="C556" s="7"/>
      <c r="D556" s="7"/>
      <c r="E556" s="7"/>
      <c r="F556" s="7"/>
    </row>
    <row r="557" spans="1:6" x14ac:dyDescent="0.25">
      <c r="A557" s="7"/>
      <c r="B557" s="7"/>
      <c r="C557" s="7"/>
      <c r="D557" s="7"/>
      <c r="E557" s="7"/>
      <c r="F557" s="7"/>
    </row>
    <row r="558" spans="1:6" x14ac:dyDescent="0.25">
      <c r="A558" s="7"/>
      <c r="B558" s="7"/>
      <c r="C558" s="7"/>
      <c r="D558" s="7"/>
      <c r="E558" s="7"/>
      <c r="F558" s="7"/>
    </row>
    <row r="559" spans="1:6" x14ac:dyDescent="0.25">
      <c r="A559" s="7"/>
      <c r="B559" s="7"/>
      <c r="C559" s="7"/>
      <c r="D559" s="7"/>
      <c r="E559" s="7"/>
      <c r="F559" s="7"/>
    </row>
    <row r="560" spans="1:6" x14ac:dyDescent="0.25">
      <c r="A560" s="7"/>
      <c r="B560" s="7"/>
      <c r="C560" s="7"/>
      <c r="D560" s="7"/>
      <c r="E560" s="7"/>
      <c r="F560" s="7"/>
    </row>
    <row r="561" spans="1:6" x14ac:dyDescent="0.25">
      <c r="A561" s="7"/>
      <c r="B561" s="7"/>
      <c r="C561" s="7"/>
      <c r="D561" s="7"/>
      <c r="E561" s="7"/>
      <c r="F561" s="7"/>
    </row>
    <row r="562" spans="1:6" x14ac:dyDescent="0.25">
      <c r="A562" s="7"/>
      <c r="B562" s="7"/>
      <c r="C562" s="7"/>
      <c r="D562" s="7"/>
      <c r="E562" s="7"/>
      <c r="F562" s="7"/>
    </row>
    <row r="563" spans="1:6" x14ac:dyDescent="0.25">
      <c r="A563" s="7"/>
      <c r="B563" s="7"/>
      <c r="C563" s="7"/>
      <c r="D563" s="7"/>
      <c r="E563" s="7"/>
      <c r="F563" s="7"/>
    </row>
    <row r="564" spans="1:6" x14ac:dyDescent="0.25">
      <c r="A564" s="7"/>
      <c r="B564" s="7"/>
      <c r="C564" s="7"/>
      <c r="D564" s="7"/>
      <c r="E564" s="7"/>
      <c r="F564" s="7"/>
    </row>
    <row r="565" spans="1:6" x14ac:dyDescent="0.25">
      <c r="A565" s="7"/>
      <c r="B565" s="7"/>
      <c r="C565" s="7"/>
      <c r="D565" s="7"/>
      <c r="E565" s="7"/>
      <c r="F565" s="7"/>
    </row>
    <row r="566" spans="1:6" x14ac:dyDescent="0.25">
      <c r="A566" s="7"/>
      <c r="B566" s="7"/>
      <c r="C566" s="7"/>
      <c r="D566" s="7"/>
      <c r="E566" s="7"/>
      <c r="F566" s="7"/>
    </row>
    <row r="567" spans="1:6" x14ac:dyDescent="0.25">
      <c r="A567" s="7"/>
      <c r="B567" s="7"/>
      <c r="C567" s="7"/>
      <c r="D567" s="7"/>
      <c r="E567" s="7"/>
      <c r="F567" s="7"/>
    </row>
    <row r="568" spans="1:6" x14ac:dyDescent="0.25">
      <c r="A568" s="7"/>
      <c r="B568" s="7"/>
      <c r="C568" s="7"/>
      <c r="D568" s="7"/>
      <c r="E568" s="7"/>
      <c r="F568" s="7"/>
    </row>
    <row r="569" spans="1:6" x14ac:dyDescent="0.25">
      <c r="A569" s="7"/>
      <c r="B569" s="7"/>
      <c r="C569" s="7"/>
      <c r="D569" s="7"/>
      <c r="E569" s="7"/>
      <c r="F569" s="7"/>
    </row>
    <row r="570" spans="1:6" x14ac:dyDescent="0.25">
      <c r="A570" s="7"/>
      <c r="B570" s="7"/>
      <c r="C570" s="7"/>
      <c r="D570" s="7"/>
      <c r="E570" s="7"/>
      <c r="F570" s="7"/>
    </row>
    <row r="571" spans="1:6" x14ac:dyDescent="0.25">
      <c r="A571" s="7"/>
      <c r="B571" s="7"/>
      <c r="C571" s="7"/>
      <c r="D571" s="7"/>
      <c r="E571" s="7"/>
      <c r="F571" s="7"/>
    </row>
    <row r="572" spans="1:6" x14ac:dyDescent="0.25">
      <c r="A572" s="7"/>
      <c r="B572" s="7"/>
      <c r="C572" s="7"/>
      <c r="D572" s="7"/>
      <c r="E572" s="7"/>
      <c r="F572" s="7"/>
    </row>
    <row r="573" spans="1:6" x14ac:dyDescent="0.25">
      <c r="A573" s="7"/>
      <c r="B573" s="7"/>
      <c r="C573" s="7"/>
      <c r="D573" s="7"/>
      <c r="E573" s="7"/>
      <c r="F573" s="7"/>
    </row>
    <row r="574" spans="1:6" x14ac:dyDescent="0.25">
      <c r="A574" s="7"/>
      <c r="B574" s="7"/>
      <c r="C574" s="7"/>
      <c r="D574" s="7"/>
      <c r="E574" s="7"/>
      <c r="F574" s="7"/>
    </row>
    <row r="575" spans="1:6" x14ac:dyDescent="0.25">
      <c r="A575" s="7"/>
      <c r="B575" s="7"/>
      <c r="C575" s="7"/>
      <c r="D575" s="7"/>
      <c r="E575" s="7"/>
      <c r="F575" s="7"/>
    </row>
    <row r="576" spans="1:6" x14ac:dyDescent="0.25">
      <c r="A576" s="7"/>
      <c r="B576" s="7"/>
      <c r="C576" s="7"/>
      <c r="D576" s="7"/>
      <c r="E576" s="7"/>
      <c r="F576" s="7"/>
    </row>
    <row r="577" spans="1:6" x14ac:dyDescent="0.25">
      <c r="A577" s="7"/>
      <c r="B577" s="7"/>
      <c r="C577" s="7"/>
      <c r="D577" s="7"/>
      <c r="E577" s="7"/>
      <c r="F577" s="7"/>
    </row>
    <row r="578" spans="1:6" x14ac:dyDescent="0.25">
      <c r="A578" s="7"/>
      <c r="B578" s="7"/>
      <c r="C578" s="7"/>
      <c r="D578" s="7"/>
      <c r="E578" s="7"/>
      <c r="F578" s="7"/>
    </row>
    <row r="579" spans="1:6" x14ac:dyDescent="0.25">
      <c r="A579" s="7"/>
      <c r="B579" s="7"/>
      <c r="C579" s="7"/>
      <c r="D579" s="7"/>
      <c r="E579" s="7"/>
      <c r="F579" s="7"/>
    </row>
    <row r="580" spans="1:6" x14ac:dyDescent="0.25">
      <c r="A580" s="7"/>
      <c r="B580" s="7"/>
      <c r="C580" s="7"/>
      <c r="D580" s="7"/>
      <c r="E580" s="7"/>
      <c r="F580" s="7"/>
    </row>
    <row r="581" spans="1:6" x14ac:dyDescent="0.25">
      <c r="A581" s="7"/>
      <c r="B581" s="7"/>
      <c r="C581" s="7"/>
      <c r="D581" s="7"/>
      <c r="E581" s="7"/>
      <c r="F581" s="7"/>
    </row>
    <row r="582" spans="1:6" x14ac:dyDescent="0.25">
      <c r="A582" s="7"/>
      <c r="B582" s="7"/>
      <c r="C582" s="7"/>
      <c r="D582" s="7"/>
      <c r="E582" s="7"/>
      <c r="F582" s="7"/>
    </row>
    <row r="583" spans="1:6" x14ac:dyDescent="0.25">
      <c r="A583" s="7"/>
      <c r="B583" s="7"/>
      <c r="C583" s="7"/>
      <c r="D583" s="7"/>
      <c r="E583" s="7"/>
      <c r="F583" s="7"/>
    </row>
    <row r="584" spans="1:6" x14ac:dyDescent="0.25">
      <c r="A584" s="7"/>
      <c r="B584" s="7"/>
      <c r="C584" s="7"/>
      <c r="D584" s="7"/>
      <c r="E584" s="7"/>
      <c r="F584" s="7"/>
    </row>
    <row r="585" spans="1:6" x14ac:dyDescent="0.25">
      <c r="A585" s="7"/>
      <c r="B585" s="7"/>
      <c r="C585" s="7"/>
      <c r="D585" s="7"/>
      <c r="E585" s="7"/>
      <c r="F585" s="7"/>
    </row>
    <row r="586" spans="1:6" x14ac:dyDescent="0.25">
      <c r="A586" s="7"/>
      <c r="B586" s="7"/>
      <c r="C586" s="7"/>
      <c r="D586" s="7"/>
      <c r="E586" s="7"/>
      <c r="F586" s="7"/>
    </row>
    <row r="587" spans="1:6" x14ac:dyDescent="0.25">
      <c r="A587" s="7"/>
      <c r="B587" s="7"/>
      <c r="C587" s="7"/>
      <c r="D587" s="7"/>
      <c r="E587" s="7"/>
      <c r="F587" s="7"/>
    </row>
    <row r="588" spans="1:6" x14ac:dyDescent="0.25">
      <c r="A588" s="7"/>
      <c r="B588" s="7"/>
      <c r="C588" s="7"/>
      <c r="D588" s="7"/>
      <c r="E588" s="7"/>
      <c r="F588" s="7"/>
    </row>
    <row r="589" spans="1:6" x14ac:dyDescent="0.25">
      <c r="A589" s="7"/>
      <c r="B589" s="7"/>
      <c r="C589" s="7"/>
      <c r="D589" s="7"/>
      <c r="E589" s="7"/>
      <c r="F589" s="7"/>
    </row>
    <row r="590" spans="1:6" x14ac:dyDescent="0.25">
      <c r="A590" s="7"/>
      <c r="B590" s="7"/>
      <c r="C590" s="7"/>
      <c r="D590" s="7"/>
      <c r="E590" s="7"/>
      <c r="F590" s="7"/>
    </row>
    <row r="591" spans="1:6" x14ac:dyDescent="0.25">
      <c r="A591" s="7"/>
      <c r="B591" s="7"/>
      <c r="C591" s="7"/>
      <c r="D591" s="7"/>
      <c r="E591" s="7"/>
      <c r="F591" s="7"/>
    </row>
    <row r="592" spans="1:6" x14ac:dyDescent="0.25">
      <c r="A592" s="7"/>
      <c r="B592" s="7"/>
      <c r="C592" s="7"/>
      <c r="D592" s="7"/>
      <c r="E592" s="7"/>
      <c r="F592" s="7"/>
    </row>
    <row r="593" spans="1:6" x14ac:dyDescent="0.25">
      <c r="A593" s="7"/>
      <c r="B593" s="7"/>
      <c r="C593" s="7"/>
      <c r="D593" s="7"/>
      <c r="E593" s="7"/>
      <c r="F593" s="7"/>
    </row>
    <row r="594" spans="1:6" x14ac:dyDescent="0.25">
      <c r="A594" s="7"/>
      <c r="B594" s="7"/>
      <c r="C594" s="7"/>
      <c r="D594" s="7"/>
      <c r="E594" s="7"/>
      <c r="F594" s="7"/>
    </row>
    <row r="595" spans="1:6" x14ac:dyDescent="0.25">
      <c r="A595" s="7"/>
      <c r="B595" s="7"/>
      <c r="C595" s="7"/>
      <c r="D595" s="7"/>
      <c r="E595" s="7"/>
      <c r="F595" s="7"/>
    </row>
    <row r="596" spans="1:6" x14ac:dyDescent="0.25">
      <c r="A596" s="7"/>
      <c r="B596" s="7"/>
      <c r="C596" s="7"/>
      <c r="D596" s="7"/>
      <c r="E596" s="7"/>
      <c r="F596" s="7"/>
    </row>
    <row r="597" spans="1:6" x14ac:dyDescent="0.25">
      <c r="A597" s="7"/>
      <c r="B597" s="7"/>
      <c r="C597" s="7"/>
      <c r="D597" s="7"/>
      <c r="E597" s="7"/>
      <c r="F597" s="7"/>
    </row>
    <row r="598" spans="1:6" x14ac:dyDescent="0.25">
      <c r="A598" s="7"/>
      <c r="B598" s="7"/>
      <c r="C598" s="7"/>
      <c r="D598" s="7"/>
      <c r="E598" s="7"/>
      <c r="F598" s="7"/>
    </row>
    <row r="599" spans="1:6" x14ac:dyDescent="0.25">
      <c r="A599" s="7"/>
      <c r="B599" s="7"/>
      <c r="C599" s="7"/>
      <c r="D599" s="7"/>
      <c r="E599" s="7"/>
      <c r="F599" s="7"/>
    </row>
    <row r="600" spans="1:6" x14ac:dyDescent="0.25">
      <c r="A600" s="7"/>
      <c r="B600" s="7"/>
      <c r="C600" s="7"/>
      <c r="D600" s="7"/>
      <c r="E600" s="7"/>
      <c r="F600" s="7"/>
    </row>
    <row r="601" spans="1:6" x14ac:dyDescent="0.25">
      <c r="A601" s="7"/>
      <c r="B601" s="7"/>
      <c r="C601" s="7"/>
      <c r="D601" s="7"/>
      <c r="E601" s="7"/>
      <c r="F601" s="7"/>
    </row>
    <row r="602" spans="1:6" x14ac:dyDescent="0.25">
      <c r="A602" s="7"/>
      <c r="B602" s="7"/>
      <c r="C602" s="7"/>
      <c r="D602" s="7"/>
      <c r="E602" s="7"/>
      <c r="F602" s="7"/>
    </row>
    <row r="603" spans="1:6" x14ac:dyDescent="0.25">
      <c r="A603" s="7"/>
      <c r="B603" s="7"/>
      <c r="C603" s="7"/>
      <c r="D603" s="7"/>
      <c r="E603" s="7"/>
      <c r="F603" s="7"/>
    </row>
    <row r="604" spans="1:6" x14ac:dyDescent="0.25">
      <c r="A604" s="7"/>
      <c r="B604" s="7"/>
      <c r="C604" s="7"/>
      <c r="D604" s="7"/>
      <c r="E604" s="7"/>
      <c r="F604" s="7"/>
    </row>
    <row r="605" spans="1:6" x14ac:dyDescent="0.25">
      <c r="A605" s="7"/>
      <c r="B605" s="7"/>
      <c r="C605" s="7"/>
      <c r="D605" s="7"/>
      <c r="E605" s="7"/>
      <c r="F605" s="7"/>
    </row>
    <row r="606" spans="1:6" x14ac:dyDescent="0.25">
      <c r="A606" s="7"/>
      <c r="B606" s="7"/>
      <c r="C606" s="7"/>
      <c r="D606" s="7"/>
      <c r="E606" s="7"/>
      <c r="F606" s="7"/>
    </row>
    <row r="607" spans="1:6" x14ac:dyDescent="0.25">
      <c r="A607" s="7"/>
      <c r="B607" s="7"/>
      <c r="C607" s="7"/>
      <c r="D607" s="7"/>
      <c r="E607" s="7"/>
      <c r="F607" s="7"/>
    </row>
    <row r="608" spans="1:6" x14ac:dyDescent="0.25">
      <c r="A608" s="7"/>
      <c r="B608" s="7"/>
      <c r="C608" s="7"/>
      <c r="D608" s="7"/>
      <c r="E608" s="7"/>
      <c r="F608" s="7"/>
    </row>
    <row r="609" spans="1:6" x14ac:dyDescent="0.25">
      <c r="A609" s="7"/>
      <c r="B609" s="7"/>
      <c r="C609" s="7"/>
      <c r="D609" s="7"/>
      <c r="E609" s="7"/>
      <c r="F609" s="7"/>
    </row>
    <row r="610" spans="1:6" x14ac:dyDescent="0.25">
      <c r="A610" s="7"/>
      <c r="B610" s="7"/>
      <c r="C610" s="7"/>
      <c r="D610" s="7"/>
      <c r="E610" s="7"/>
      <c r="F610" s="7"/>
    </row>
    <row r="611" spans="1:6" x14ac:dyDescent="0.25">
      <c r="A611" s="7"/>
      <c r="B611" s="7"/>
      <c r="C611" s="7"/>
      <c r="D611" s="7"/>
      <c r="E611" s="7"/>
      <c r="F611" s="7"/>
    </row>
    <row r="612" spans="1:6" x14ac:dyDescent="0.25">
      <c r="A612" s="7"/>
      <c r="B612" s="7"/>
      <c r="C612" s="7"/>
      <c r="D612" s="7"/>
      <c r="E612" s="7"/>
      <c r="F612" s="7"/>
    </row>
    <row r="613" spans="1:6" x14ac:dyDescent="0.25">
      <c r="A613" s="7"/>
      <c r="B613" s="7"/>
      <c r="C613" s="7"/>
      <c r="D613" s="7"/>
      <c r="E613" s="7"/>
      <c r="F613" s="7"/>
    </row>
    <row r="614" spans="1:6" x14ac:dyDescent="0.25">
      <c r="A614" s="7"/>
      <c r="B614" s="7"/>
      <c r="C614" s="7"/>
      <c r="D614" s="7"/>
      <c r="E614" s="7"/>
      <c r="F614" s="7"/>
    </row>
    <row r="615" spans="1:6" x14ac:dyDescent="0.25">
      <c r="A615" s="7"/>
      <c r="B615" s="7"/>
      <c r="C615" s="7"/>
      <c r="D615" s="7"/>
      <c r="E615" s="7"/>
      <c r="F615" s="7"/>
    </row>
    <row r="616" spans="1:6" x14ac:dyDescent="0.25">
      <c r="A616" s="7"/>
      <c r="B616" s="7"/>
      <c r="C616" s="7"/>
      <c r="D616" s="7"/>
      <c r="E616" s="7"/>
      <c r="F616" s="7"/>
    </row>
    <row r="617" spans="1:6" x14ac:dyDescent="0.25">
      <c r="A617" s="7"/>
      <c r="B617" s="7"/>
      <c r="C617" s="7"/>
      <c r="D617" s="7"/>
      <c r="E617" s="7"/>
      <c r="F617" s="7"/>
    </row>
    <row r="618" spans="1:6" x14ac:dyDescent="0.25">
      <c r="A618" s="7"/>
      <c r="B618" s="7"/>
      <c r="C618" s="7"/>
      <c r="D618" s="7"/>
      <c r="E618" s="7"/>
      <c r="F618" s="7"/>
    </row>
    <row r="619" spans="1:6" x14ac:dyDescent="0.25">
      <c r="A619" s="7"/>
      <c r="B619" s="7"/>
      <c r="C619" s="7"/>
      <c r="D619" s="7"/>
      <c r="E619" s="7"/>
      <c r="F619" s="7"/>
    </row>
    <row r="620" spans="1:6" x14ac:dyDescent="0.25">
      <c r="A620" s="7"/>
      <c r="B620" s="7"/>
      <c r="C620" s="7"/>
      <c r="D620" s="7"/>
      <c r="E620" s="7"/>
      <c r="F620" s="7"/>
    </row>
    <row r="621" spans="1:6" x14ac:dyDescent="0.25">
      <c r="A621" s="7"/>
      <c r="B621" s="7"/>
      <c r="C621" s="7"/>
      <c r="D621" s="7"/>
      <c r="E621" s="7"/>
      <c r="F621" s="7"/>
    </row>
    <row r="622" spans="1:6" x14ac:dyDescent="0.25">
      <c r="A622" s="7"/>
      <c r="B622" s="7"/>
      <c r="C622" s="7"/>
      <c r="D622" s="7"/>
      <c r="E622" s="7"/>
      <c r="F622" s="7"/>
    </row>
    <row r="623" spans="1:6" x14ac:dyDescent="0.25">
      <c r="A623" s="7"/>
      <c r="B623" s="7"/>
      <c r="C623" s="7"/>
      <c r="D623" s="7"/>
      <c r="E623" s="7"/>
      <c r="F623" s="7"/>
    </row>
    <row r="624" spans="1:6" x14ac:dyDescent="0.25">
      <c r="A624" s="7"/>
      <c r="B624" s="7"/>
      <c r="C624" s="7"/>
      <c r="D624" s="7"/>
      <c r="E624" s="7"/>
      <c r="F624" s="7"/>
    </row>
    <row r="625" spans="1:6" x14ac:dyDescent="0.25">
      <c r="A625" s="7"/>
      <c r="B625" s="7"/>
      <c r="C625" s="7"/>
      <c r="D625" s="7"/>
      <c r="E625" s="7"/>
      <c r="F625" s="7"/>
    </row>
    <row r="626" spans="1:6" x14ac:dyDescent="0.25">
      <c r="A626" s="7"/>
      <c r="B626" s="7"/>
      <c r="C626" s="7"/>
      <c r="D626" s="7"/>
      <c r="E626" s="7"/>
      <c r="F626" s="7"/>
    </row>
    <row r="627" spans="1:6" x14ac:dyDescent="0.25">
      <c r="A627" s="7"/>
      <c r="B627" s="7"/>
      <c r="C627" s="7"/>
      <c r="D627" s="7"/>
      <c r="E627" s="7"/>
      <c r="F627" s="7"/>
    </row>
    <row r="628" spans="1:6" x14ac:dyDescent="0.25">
      <c r="A628" s="7"/>
      <c r="B628" s="7"/>
      <c r="C628" s="7"/>
      <c r="D628" s="7"/>
      <c r="E628" s="7"/>
      <c r="F628" s="7"/>
    </row>
    <row r="629" spans="1:6" x14ac:dyDescent="0.25">
      <c r="A629" s="7"/>
      <c r="B629" s="7"/>
      <c r="C629" s="7"/>
      <c r="D629" s="7"/>
      <c r="E629" s="7"/>
      <c r="F629" s="7"/>
    </row>
    <row r="630" spans="1:6" x14ac:dyDescent="0.25">
      <c r="A630" s="7"/>
      <c r="B630" s="7"/>
      <c r="C630" s="7"/>
      <c r="D630" s="7"/>
      <c r="E630" s="7"/>
      <c r="F630" s="7"/>
    </row>
    <row r="631" spans="1:6" x14ac:dyDescent="0.25">
      <c r="A631" s="7"/>
      <c r="B631" s="7"/>
      <c r="C631" s="7"/>
      <c r="D631" s="7"/>
      <c r="E631" s="7"/>
      <c r="F631" s="7"/>
    </row>
    <row r="632" spans="1:6" x14ac:dyDescent="0.25">
      <c r="A632" s="7"/>
      <c r="B632" s="7"/>
      <c r="C632" s="7"/>
      <c r="D632" s="7"/>
      <c r="E632" s="7"/>
      <c r="F632" s="7"/>
    </row>
    <row r="633" spans="1:6" x14ac:dyDescent="0.25">
      <c r="A633" s="7"/>
      <c r="B633" s="7"/>
      <c r="C633" s="7"/>
      <c r="D633" s="7"/>
      <c r="E633" s="7"/>
      <c r="F633" s="7"/>
    </row>
    <row r="634" spans="1:6" x14ac:dyDescent="0.25">
      <c r="A634" s="7"/>
      <c r="B634" s="7"/>
      <c r="C634" s="7"/>
      <c r="D634" s="7"/>
      <c r="E634" s="7"/>
      <c r="F634" s="7"/>
    </row>
    <row r="635" spans="1:6" x14ac:dyDescent="0.25">
      <c r="A635" s="7"/>
      <c r="B635" s="7"/>
      <c r="C635" s="7"/>
      <c r="D635" s="7"/>
      <c r="E635" s="7"/>
      <c r="F635" s="7"/>
    </row>
    <row r="636" spans="1:6" x14ac:dyDescent="0.25">
      <c r="A636" s="7"/>
      <c r="B636" s="7"/>
      <c r="C636" s="7"/>
      <c r="D636" s="7"/>
      <c r="E636" s="7"/>
      <c r="F636" s="7"/>
    </row>
    <row r="637" spans="1:6" x14ac:dyDescent="0.25">
      <c r="A637" s="7"/>
      <c r="B637" s="7"/>
      <c r="C637" s="7"/>
      <c r="D637" s="7"/>
      <c r="E637" s="7"/>
      <c r="F637" s="7"/>
    </row>
    <row r="638" spans="1:6" x14ac:dyDescent="0.25">
      <c r="A638" s="7"/>
      <c r="B638" s="7"/>
      <c r="C638" s="7"/>
      <c r="D638" s="7"/>
      <c r="E638" s="7"/>
      <c r="F638" s="7"/>
    </row>
    <row r="639" spans="1:6" x14ac:dyDescent="0.25">
      <c r="A639" s="7"/>
      <c r="B639" s="7"/>
      <c r="C639" s="7"/>
      <c r="D639" s="7"/>
      <c r="E639" s="7"/>
      <c r="F639" s="7"/>
    </row>
    <row r="640" spans="1:6" x14ac:dyDescent="0.25">
      <c r="A640" s="7"/>
      <c r="B640" s="7"/>
      <c r="C640" s="7"/>
      <c r="D640" s="7"/>
      <c r="E640" s="7"/>
      <c r="F640" s="7"/>
    </row>
    <row r="641" spans="1:6" x14ac:dyDescent="0.25">
      <c r="A641" s="7"/>
      <c r="B641" s="7"/>
      <c r="C641" s="7"/>
      <c r="D641" s="7"/>
      <c r="E641" s="7"/>
      <c r="F641" s="7"/>
    </row>
    <row r="642" spans="1:6" x14ac:dyDescent="0.25">
      <c r="A642" s="7"/>
      <c r="B642" s="7"/>
      <c r="C642" s="7"/>
      <c r="D642" s="7"/>
      <c r="E642" s="7"/>
      <c r="F642" s="7"/>
    </row>
    <row r="643" spans="1:6" x14ac:dyDescent="0.25">
      <c r="A643" s="7"/>
      <c r="B643" s="7"/>
      <c r="C643" s="7"/>
      <c r="D643" s="7"/>
      <c r="E643" s="7"/>
      <c r="F643" s="7"/>
    </row>
    <row r="644" spans="1:6" x14ac:dyDescent="0.25">
      <c r="A644" s="7"/>
      <c r="B644" s="7"/>
      <c r="C644" s="7"/>
      <c r="D644" s="7"/>
      <c r="E644" s="7"/>
      <c r="F644" s="7"/>
    </row>
    <row r="645" spans="1:6" x14ac:dyDescent="0.25">
      <c r="A645" s="7"/>
      <c r="B645" s="7"/>
      <c r="C645" s="7"/>
      <c r="D645" s="7"/>
      <c r="E645" s="7"/>
      <c r="F645" s="7"/>
    </row>
    <row r="646" spans="1:6" x14ac:dyDescent="0.25">
      <c r="A646" s="7"/>
      <c r="B646" s="7"/>
      <c r="C646" s="7"/>
      <c r="D646" s="7"/>
      <c r="E646" s="7"/>
      <c r="F646" s="7"/>
    </row>
    <row r="647" spans="1:6" x14ac:dyDescent="0.25">
      <c r="A647" s="7"/>
      <c r="B647" s="7"/>
      <c r="C647" s="7"/>
      <c r="D647" s="7"/>
      <c r="E647" s="7"/>
      <c r="F647" s="7"/>
    </row>
    <row r="648" spans="1:6" x14ac:dyDescent="0.25">
      <c r="A648" s="7"/>
      <c r="B648" s="7"/>
      <c r="C648" s="7"/>
      <c r="D648" s="7"/>
      <c r="E648" s="7"/>
      <c r="F648" s="7"/>
    </row>
    <row r="649" spans="1:6" x14ac:dyDescent="0.25">
      <c r="A649" s="7"/>
      <c r="B649" s="7"/>
      <c r="C649" s="7"/>
      <c r="D649" s="7"/>
      <c r="E649" s="7"/>
      <c r="F649" s="7"/>
    </row>
    <row r="650" spans="1:6" x14ac:dyDescent="0.25">
      <c r="A650" s="7"/>
      <c r="B650" s="7"/>
      <c r="C650" s="7"/>
      <c r="D650" s="7"/>
      <c r="E650" s="7"/>
      <c r="F650" s="7"/>
    </row>
    <row r="651" spans="1:6" x14ac:dyDescent="0.25">
      <c r="A651" s="7"/>
      <c r="B651" s="7"/>
      <c r="C651" s="7"/>
      <c r="D651" s="7"/>
      <c r="E651" s="7"/>
      <c r="F651" s="7"/>
    </row>
    <row r="652" spans="1:6" x14ac:dyDescent="0.25">
      <c r="A652" s="7"/>
      <c r="B652" s="7"/>
      <c r="C652" s="7"/>
      <c r="D652" s="7"/>
      <c r="E652" s="7"/>
      <c r="F652" s="7"/>
    </row>
    <row r="653" spans="1:6" x14ac:dyDescent="0.25">
      <c r="A653" s="7"/>
      <c r="B653" s="7"/>
      <c r="C653" s="7"/>
      <c r="D653" s="7"/>
      <c r="E653" s="7"/>
      <c r="F653" s="7"/>
    </row>
    <row r="654" spans="1:6" x14ac:dyDescent="0.25">
      <c r="A654" s="7"/>
      <c r="B654" s="7"/>
      <c r="C654" s="7"/>
      <c r="D654" s="7"/>
      <c r="E654" s="7"/>
      <c r="F654" s="7"/>
    </row>
    <row r="655" spans="1:6" x14ac:dyDescent="0.25">
      <c r="A655" s="7"/>
      <c r="B655" s="7"/>
      <c r="C655" s="7"/>
      <c r="D655" s="7"/>
      <c r="E655" s="7"/>
      <c r="F655" s="7"/>
    </row>
    <row r="656" spans="1:6" x14ac:dyDescent="0.25">
      <c r="A656" s="7"/>
      <c r="B656" s="7"/>
      <c r="C656" s="7"/>
      <c r="D656" s="7"/>
      <c r="E656" s="7"/>
      <c r="F656" s="7"/>
    </row>
    <row r="657" spans="1:6" x14ac:dyDescent="0.25">
      <c r="A657" s="7"/>
      <c r="B657" s="7"/>
      <c r="C657" s="7"/>
      <c r="D657" s="7"/>
      <c r="E657" s="7"/>
      <c r="F657" s="7"/>
    </row>
    <row r="658" spans="1:6" x14ac:dyDescent="0.25">
      <c r="A658" s="7"/>
      <c r="B658" s="7"/>
      <c r="C658" s="7"/>
      <c r="D658" s="7"/>
      <c r="E658" s="7"/>
      <c r="F658" s="7"/>
    </row>
    <row r="659" spans="1:6" x14ac:dyDescent="0.25">
      <c r="A659" s="7"/>
      <c r="B659" s="7"/>
      <c r="C659" s="7"/>
      <c r="D659" s="7"/>
      <c r="E659" s="7"/>
      <c r="F659" s="7"/>
    </row>
    <row r="660" spans="1:6" x14ac:dyDescent="0.25">
      <c r="A660" s="7"/>
      <c r="B660" s="7"/>
      <c r="C660" s="7"/>
      <c r="D660" s="7"/>
      <c r="E660" s="7"/>
      <c r="F660" s="7"/>
    </row>
    <row r="661" spans="1:6" x14ac:dyDescent="0.25">
      <c r="A661" s="7"/>
      <c r="B661" s="7"/>
      <c r="C661" s="7"/>
      <c r="D661" s="7"/>
      <c r="E661" s="7"/>
      <c r="F661" s="7"/>
    </row>
    <row r="662" spans="1:6" x14ac:dyDescent="0.25">
      <c r="A662" s="7"/>
      <c r="B662" s="7"/>
      <c r="C662" s="7"/>
      <c r="D662" s="7"/>
      <c r="E662" s="7"/>
      <c r="F662" s="7"/>
    </row>
    <row r="663" spans="1:6" x14ac:dyDescent="0.25">
      <c r="A663" s="7"/>
      <c r="B663" s="7"/>
      <c r="C663" s="7"/>
      <c r="D663" s="7"/>
      <c r="E663" s="7"/>
      <c r="F663" s="7"/>
    </row>
    <row r="664" spans="1:6" x14ac:dyDescent="0.25">
      <c r="A664" s="7"/>
      <c r="B664" s="7"/>
      <c r="C664" s="7"/>
      <c r="D664" s="7"/>
      <c r="E664" s="7"/>
      <c r="F664" s="7"/>
    </row>
    <row r="665" spans="1:6" x14ac:dyDescent="0.25">
      <c r="A665" s="7"/>
      <c r="B665" s="7"/>
      <c r="C665" s="7"/>
      <c r="D665" s="7"/>
      <c r="E665" s="7"/>
      <c r="F665" s="7"/>
    </row>
    <row r="666" spans="1:6" x14ac:dyDescent="0.25">
      <c r="A666" s="7"/>
      <c r="B666" s="7"/>
      <c r="C666" s="7"/>
      <c r="D666" s="7"/>
      <c r="E666" s="7"/>
      <c r="F666" s="7"/>
    </row>
    <row r="667" spans="1:6" x14ac:dyDescent="0.25">
      <c r="A667" s="7"/>
      <c r="B667" s="7"/>
      <c r="C667" s="7"/>
      <c r="D667" s="7"/>
      <c r="E667" s="7"/>
      <c r="F667" s="7"/>
    </row>
    <row r="668" spans="1:6" x14ac:dyDescent="0.25">
      <c r="A668" s="7"/>
      <c r="B668" s="7"/>
      <c r="C668" s="7"/>
      <c r="D668" s="7"/>
      <c r="E668" s="7"/>
      <c r="F668" s="7"/>
    </row>
    <row r="669" spans="1:6" x14ac:dyDescent="0.25">
      <c r="A669" s="7"/>
      <c r="B669" s="7"/>
      <c r="C669" s="7"/>
      <c r="D669" s="7"/>
      <c r="E669" s="7"/>
      <c r="F669" s="7"/>
    </row>
    <row r="670" spans="1:6" x14ac:dyDescent="0.25">
      <c r="A670" s="7"/>
      <c r="B670" s="7"/>
      <c r="C670" s="7"/>
      <c r="D670" s="7"/>
      <c r="E670" s="7"/>
      <c r="F670" s="7"/>
    </row>
    <row r="671" spans="1:6" x14ac:dyDescent="0.25">
      <c r="A671" s="7"/>
      <c r="B671" s="7"/>
      <c r="C671" s="7"/>
      <c r="D671" s="7"/>
      <c r="E671" s="7"/>
      <c r="F671" s="7"/>
    </row>
    <row r="672" spans="1:6" x14ac:dyDescent="0.25">
      <c r="A672" s="7"/>
      <c r="B672" s="7"/>
      <c r="C672" s="7"/>
      <c r="D672" s="7"/>
      <c r="E672" s="7"/>
      <c r="F672" s="7"/>
    </row>
    <row r="673" spans="1:6" x14ac:dyDescent="0.25">
      <c r="A673" s="7"/>
      <c r="B673" s="7"/>
      <c r="C673" s="7"/>
      <c r="D673" s="7"/>
      <c r="E673" s="7"/>
      <c r="F673" s="7"/>
    </row>
    <row r="674" spans="1:6" x14ac:dyDescent="0.25">
      <c r="A674" s="7"/>
      <c r="B674" s="7"/>
      <c r="C674" s="7"/>
      <c r="D674" s="7"/>
      <c r="E674" s="7"/>
      <c r="F674" s="7"/>
    </row>
    <row r="675" spans="1:6" x14ac:dyDescent="0.25">
      <c r="A675" s="7"/>
      <c r="B675" s="7"/>
      <c r="C675" s="7"/>
      <c r="D675" s="7"/>
      <c r="E675" s="7"/>
      <c r="F675" s="7"/>
    </row>
    <row r="676" spans="1:6" x14ac:dyDescent="0.25">
      <c r="A676" s="7"/>
      <c r="B676" s="7"/>
      <c r="C676" s="7"/>
      <c r="D676" s="7"/>
      <c r="E676" s="7"/>
      <c r="F676" s="7"/>
    </row>
    <row r="677" spans="1:6" x14ac:dyDescent="0.25">
      <c r="A677" s="7"/>
      <c r="B677" s="7"/>
      <c r="C677" s="7"/>
      <c r="D677" s="7"/>
      <c r="E677" s="7"/>
      <c r="F677" s="7"/>
    </row>
    <row r="678" spans="1:6" x14ac:dyDescent="0.25">
      <c r="A678" s="7"/>
      <c r="B678" s="7"/>
      <c r="C678" s="7"/>
      <c r="D678" s="7"/>
      <c r="E678" s="7"/>
      <c r="F678" s="7"/>
    </row>
    <row r="679" spans="1:6" x14ac:dyDescent="0.25">
      <c r="A679" s="7"/>
      <c r="B679" s="7"/>
      <c r="C679" s="7"/>
      <c r="D679" s="7"/>
      <c r="E679" s="7"/>
      <c r="F679" s="7"/>
    </row>
    <row r="680" spans="1:6" x14ac:dyDescent="0.25">
      <c r="A680" s="7"/>
      <c r="B680" s="7"/>
      <c r="C680" s="7"/>
      <c r="D680" s="7"/>
      <c r="E680" s="7"/>
      <c r="F680" s="7"/>
    </row>
    <row r="681" spans="1:6" x14ac:dyDescent="0.25">
      <c r="A681" s="7"/>
      <c r="B681" s="7"/>
      <c r="C681" s="7"/>
      <c r="D681" s="7"/>
      <c r="E681" s="7"/>
      <c r="F681" s="7"/>
    </row>
    <row r="682" spans="1:6" x14ac:dyDescent="0.25">
      <c r="A682" s="7"/>
      <c r="B682" s="7"/>
      <c r="C682" s="7"/>
      <c r="D682" s="7"/>
      <c r="E682" s="7"/>
      <c r="F682" s="7"/>
    </row>
    <row r="683" spans="1:6" x14ac:dyDescent="0.25">
      <c r="A683" s="7"/>
      <c r="B683" s="7"/>
      <c r="C683" s="7"/>
      <c r="D683" s="7"/>
      <c r="E683" s="7"/>
      <c r="F683" s="7"/>
    </row>
    <row r="684" spans="1:6" x14ac:dyDescent="0.25">
      <c r="A684" s="7"/>
      <c r="B684" s="7"/>
      <c r="C684" s="7"/>
      <c r="D684" s="7"/>
      <c r="E684" s="7"/>
      <c r="F684" s="7"/>
    </row>
    <row r="685" spans="1:6" x14ac:dyDescent="0.25">
      <c r="A685" s="7"/>
      <c r="B685" s="7"/>
      <c r="C685" s="7"/>
      <c r="D685" s="7"/>
      <c r="E685" s="7"/>
      <c r="F685" s="7"/>
    </row>
    <row r="686" spans="1:6" x14ac:dyDescent="0.25">
      <c r="A686" s="7"/>
      <c r="B686" s="7"/>
      <c r="C686" s="7"/>
      <c r="D686" s="7"/>
      <c r="E686" s="7"/>
      <c r="F686" s="7"/>
    </row>
    <row r="687" spans="1:6" x14ac:dyDescent="0.25">
      <c r="A687" s="7"/>
      <c r="B687" s="7"/>
      <c r="C687" s="7"/>
      <c r="D687" s="7"/>
      <c r="E687" s="7"/>
      <c r="F687" s="7"/>
    </row>
    <row r="688" spans="1:6" x14ac:dyDescent="0.25">
      <c r="A688" s="7"/>
      <c r="B688" s="7"/>
      <c r="C688" s="7"/>
      <c r="D688" s="7"/>
      <c r="E688" s="7"/>
      <c r="F688" s="7"/>
    </row>
    <row r="689" spans="1:6" x14ac:dyDescent="0.25">
      <c r="A689" s="7"/>
      <c r="B689" s="7"/>
      <c r="C689" s="7"/>
      <c r="D689" s="7"/>
      <c r="E689" s="7"/>
      <c r="F689" s="7"/>
    </row>
    <row r="690" spans="1:6" x14ac:dyDescent="0.25">
      <c r="A690" s="7"/>
      <c r="B690" s="7"/>
      <c r="C690" s="7"/>
      <c r="D690" s="7"/>
      <c r="E690" s="7"/>
      <c r="F690" s="7"/>
    </row>
    <row r="691" spans="1:6" x14ac:dyDescent="0.25">
      <c r="A691" s="7"/>
      <c r="B691" s="7"/>
      <c r="C691" s="7"/>
      <c r="D691" s="7"/>
      <c r="E691" s="7"/>
      <c r="F691" s="7"/>
    </row>
    <row r="692" spans="1:6" x14ac:dyDescent="0.25">
      <c r="A692" s="7"/>
      <c r="B692" s="7"/>
      <c r="C692" s="7"/>
      <c r="D692" s="7"/>
      <c r="E692" s="7"/>
      <c r="F692" s="7"/>
    </row>
    <row r="693" spans="1:6" x14ac:dyDescent="0.25">
      <c r="A693" s="7"/>
      <c r="B693" s="7"/>
      <c r="C693" s="7"/>
      <c r="D693" s="7"/>
      <c r="E693" s="7"/>
      <c r="F693" s="7"/>
    </row>
    <row r="694" spans="1:6" x14ac:dyDescent="0.25">
      <c r="A694" s="7"/>
      <c r="B694" s="7"/>
      <c r="C694" s="7"/>
      <c r="D694" s="7"/>
      <c r="E694" s="7"/>
      <c r="F694" s="7"/>
    </row>
    <row r="695" spans="1:6" x14ac:dyDescent="0.25">
      <c r="A695" s="7"/>
      <c r="B695" s="7"/>
      <c r="C695" s="7"/>
      <c r="D695" s="7"/>
      <c r="E695" s="7"/>
      <c r="F695" s="7"/>
    </row>
    <row r="696" spans="1:6" x14ac:dyDescent="0.25">
      <c r="A696" s="7"/>
      <c r="B696" s="7"/>
      <c r="C696" s="7"/>
      <c r="D696" s="7"/>
      <c r="E696" s="7"/>
      <c r="F696" s="7"/>
    </row>
    <row r="697" spans="1:6" x14ac:dyDescent="0.25">
      <c r="A697" s="7"/>
      <c r="B697" s="7"/>
      <c r="C697" s="7"/>
      <c r="D697" s="7"/>
      <c r="E697" s="7"/>
      <c r="F697" s="7"/>
    </row>
    <row r="698" spans="1:6" x14ac:dyDescent="0.25">
      <c r="A698" s="7"/>
      <c r="B698" s="7"/>
      <c r="C698" s="7"/>
      <c r="D698" s="7"/>
      <c r="E698" s="7"/>
      <c r="F698" s="7"/>
    </row>
    <row r="699" spans="1:6" x14ac:dyDescent="0.25">
      <c r="A699" s="7"/>
      <c r="B699" s="7"/>
      <c r="C699" s="7"/>
      <c r="D699" s="7"/>
      <c r="E699" s="7"/>
      <c r="F699" s="7"/>
    </row>
    <row r="700" spans="1:6" x14ac:dyDescent="0.25">
      <c r="A700" s="7"/>
      <c r="B700" s="7"/>
      <c r="C700" s="7"/>
      <c r="D700" s="7"/>
      <c r="E700" s="7"/>
      <c r="F700" s="7"/>
    </row>
    <row r="701" spans="1:6" x14ac:dyDescent="0.25">
      <c r="A701" s="7"/>
      <c r="B701" s="7"/>
      <c r="C701" s="7"/>
      <c r="D701" s="7"/>
      <c r="E701" s="7"/>
      <c r="F701" s="7"/>
    </row>
    <row r="702" spans="1:6" x14ac:dyDescent="0.25">
      <c r="A702" s="7"/>
      <c r="B702" s="7"/>
      <c r="C702" s="7"/>
      <c r="D702" s="7"/>
      <c r="E702" s="7"/>
      <c r="F702" s="7"/>
    </row>
    <row r="703" spans="1:6" x14ac:dyDescent="0.25">
      <c r="A703" s="7"/>
      <c r="B703" s="7"/>
      <c r="C703" s="7"/>
      <c r="D703" s="7"/>
      <c r="E703" s="7"/>
      <c r="F703" s="7"/>
    </row>
    <row r="704" spans="1:6" x14ac:dyDescent="0.25">
      <c r="A704" s="7"/>
      <c r="B704" s="7"/>
      <c r="C704" s="7"/>
      <c r="D704" s="7"/>
      <c r="E704" s="7"/>
      <c r="F704" s="7"/>
    </row>
    <row r="705" spans="1:6" x14ac:dyDescent="0.25">
      <c r="A705" s="7"/>
      <c r="B705" s="7"/>
      <c r="C705" s="7"/>
      <c r="D705" s="7"/>
      <c r="E705" s="7"/>
      <c r="F705" s="7"/>
    </row>
    <row r="706" spans="1:6" x14ac:dyDescent="0.25">
      <c r="A706" s="7"/>
      <c r="B706" s="7"/>
      <c r="C706" s="7"/>
      <c r="D706" s="7"/>
      <c r="E706" s="7"/>
      <c r="F706" s="7"/>
    </row>
    <row r="707" spans="1:6" x14ac:dyDescent="0.25">
      <c r="A707" s="7"/>
      <c r="B707" s="7"/>
      <c r="C707" s="7"/>
      <c r="D707" s="7"/>
      <c r="E707" s="7"/>
      <c r="F707" s="7"/>
    </row>
    <row r="708" spans="1:6" x14ac:dyDescent="0.25">
      <c r="A708" s="7"/>
      <c r="B708" s="7"/>
      <c r="C708" s="7"/>
      <c r="D708" s="7"/>
      <c r="E708" s="7"/>
      <c r="F708" s="7"/>
    </row>
    <row r="709" spans="1:6" x14ac:dyDescent="0.25">
      <c r="A709" s="7"/>
      <c r="B709" s="7"/>
      <c r="C709" s="7"/>
      <c r="D709" s="7"/>
      <c r="E709" s="7"/>
      <c r="F709" s="7"/>
    </row>
    <row r="710" spans="1:6" x14ac:dyDescent="0.25">
      <c r="A710" s="7"/>
      <c r="B710" s="7"/>
      <c r="C710" s="7"/>
      <c r="D710" s="7"/>
      <c r="E710" s="7"/>
      <c r="F710" s="7"/>
    </row>
    <row r="711" spans="1:6" x14ac:dyDescent="0.25">
      <c r="A711" s="7"/>
      <c r="B711" s="7"/>
      <c r="C711" s="7"/>
      <c r="D711" s="7"/>
      <c r="E711" s="7"/>
      <c r="F711" s="7"/>
    </row>
    <row r="712" spans="1:6" x14ac:dyDescent="0.25">
      <c r="A712" s="7"/>
      <c r="B712" s="7"/>
      <c r="C712" s="7"/>
      <c r="D712" s="7"/>
      <c r="E712" s="7"/>
      <c r="F712" s="7"/>
    </row>
    <row r="713" spans="1:6" x14ac:dyDescent="0.25">
      <c r="A713" s="7"/>
      <c r="B713" s="7"/>
      <c r="C713" s="7"/>
      <c r="D713" s="7"/>
      <c r="E713" s="7"/>
      <c r="F713" s="7"/>
    </row>
    <row r="714" spans="1:6" x14ac:dyDescent="0.25">
      <c r="A714" s="7"/>
      <c r="B714" s="7"/>
      <c r="C714" s="7"/>
      <c r="D714" s="7"/>
      <c r="E714" s="7"/>
      <c r="F714" s="7"/>
    </row>
    <row r="715" spans="1:6" x14ac:dyDescent="0.25">
      <c r="A715" s="7"/>
      <c r="B715" s="7"/>
      <c r="C715" s="7"/>
      <c r="D715" s="7"/>
      <c r="E715" s="7"/>
      <c r="F715" s="7"/>
    </row>
    <row r="716" spans="1:6" x14ac:dyDescent="0.25">
      <c r="A716" s="7"/>
      <c r="B716" s="7"/>
      <c r="C716" s="7"/>
      <c r="D716" s="7"/>
      <c r="E716" s="7"/>
      <c r="F716" s="7"/>
    </row>
    <row r="717" spans="1:6" x14ac:dyDescent="0.25">
      <c r="A717" s="7"/>
      <c r="B717" s="7"/>
      <c r="C717" s="7"/>
      <c r="D717" s="7"/>
      <c r="E717" s="7"/>
      <c r="F717" s="7"/>
    </row>
    <row r="718" spans="1:6" x14ac:dyDescent="0.25">
      <c r="A718" s="7"/>
      <c r="B718" s="7"/>
      <c r="C718" s="7"/>
      <c r="D718" s="7"/>
      <c r="E718" s="7"/>
      <c r="F718" s="7"/>
    </row>
    <row r="719" spans="1:6" x14ac:dyDescent="0.25">
      <c r="A719" s="7"/>
      <c r="B719" s="7"/>
      <c r="C719" s="7"/>
      <c r="D719" s="7"/>
      <c r="E719" s="7"/>
      <c r="F719" s="7"/>
    </row>
    <row r="720" spans="1:6" x14ac:dyDescent="0.25">
      <c r="A720" s="7"/>
      <c r="B720" s="7"/>
      <c r="C720" s="7"/>
      <c r="D720" s="7"/>
      <c r="E720" s="7"/>
      <c r="F720" s="7"/>
    </row>
    <row r="721" spans="1:6" x14ac:dyDescent="0.25">
      <c r="A721" s="7"/>
      <c r="B721" s="7"/>
      <c r="C721" s="7"/>
      <c r="D721" s="7"/>
      <c r="E721" s="7"/>
      <c r="F721" s="7"/>
    </row>
    <row r="722" spans="1:6" x14ac:dyDescent="0.25">
      <c r="A722" s="7"/>
      <c r="B722" s="7"/>
      <c r="C722" s="7"/>
      <c r="D722" s="7"/>
      <c r="E722" s="7"/>
      <c r="F722" s="7"/>
    </row>
    <row r="723" spans="1:6" x14ac:dyDescent="0.25">
      <c r="A723" s="7"/>
      <c r="B723" s="7"/>
      <c r="C723" s="7"/>
      <c r="D723" s="7"/>
      <c r="E723" s="7"/>
      <c r="F723" s="7"/>
    </row>
    <row r="724" spans="1:6" x14ac:dyDescent="0.25">
      <c r="A724" s="7"/>
      <c r="B724" s="7"/>
      <c r="C724" s="7"/>
      <c r="D724" s="7"/>
      <c r="E724" s="7"/>
      <c r="F724" s="7"/>
    </row>
    <row r="725" spans="1:6" x14ac:dyDescent="0.25">
      <c r="A725" s="7"/>
      <c r="B725" s="7"/>
      <c r="C725" s="7"/>
      <c r="D725" s="7"/>
      <c r="E725" s="7"/>
      <c r="F725" s="7"/>
    </row>
    <row r="726" spans="1:6" x14ac:dyDescent="0.25">
      <c r="A726" s="7"/>
      <c r="B726" s="7"/>
      <c r="C726" s="7"/>
      <c r="D726" s="7"/>
      <c r="E726" s="7"/>
      <c r="F726" s="7"/>
    </row>
    <row r="727" spans="1:6" x14ac:dyDescent="0.25">
      <c r="A727" s="7"/>
      <c r="B727" s="7"/>
      <c r="C727" s="7"/>
      <c r="D727" s="7"/>
      <c r="E727" s="7"/>
      <c r="F727" s="7"/>
    </row>
    <row r="728" spans="1:6" x14ac:dyDescent="0.25">
      <c r="A728" s="7"/>
      <c r="B728" s="7"/>
      <c r="C728" s="7"/>
      <c r="D728" s="7"/>
      <c r="E728" s="7"/>
      <c r="F728" s="7"/>
    </row>
    <row r="729" spans="1:6" x14ac:dyDescent="0.25">
      <c r="A729" s="7"/>
      <c r="B729" s="7"/>
      <c r="C729" s="7"/>
      <c r="D729" s="7"/>
      <c r="E729" s="7"/>
      <c r="F729" s="7"/>
    </row>
    <row r="730" spans="1:6" x14ac:dyDescent="0.25">
      <c r="A730" s="7"/>
      <c r="B730" s="7"/>
      <c r="C730" s="7"/>
      <c r="D730" s="7"/>
      <c r="E730" s="7"/>
      <c r="F730" s="7"/>
    </row>
    <row r="731" spans="1:6" x14ac:dyDescent="0.25">
      <c r="A731" s="7"/>
      <c r="B731" s="7"/>
      <c r="C731" s="7"/>
      <c r="D731" s="7"/>
      <c r="E731" s="7"/>
      <c r="F731" s="7"/>
    </row>
    <row r="732" spans="1:6" x14ac:dyDescent="0.25">
      <c r="A732" s="7"/>
      <c r="B732" s="7"/>
      <c r="C732" s="7"/>
      <c r="D732" s="7"/>
      <c r="E732" s="7"/>
      <c r="F732" s="7"/>
    </row>
    <row r="733" spans="1:6" x14ac:dyDescent="0.25">
      <c r="A733" s="7"/>
      <c r="B733" s="7"/>
      <c r="C733" s="7"/>
      <c r="D733" s="7"/>
      <c r="E733" s="7"/>
      <c r="F733" s="7"/>
    </row>
    <row r="734" spans="1:6" x14ac:dyDescent="0.25">
      <c r="A734" s="7"/>
      <c r="B734" s="7"/>
      <c r="C734" s="7"/>
      <c r="D734" s="7"/>
      <c r="E734" s="7"/>
      <c r="F734" s="7"/>
    </row>
    <row r="735" spans="1:6" x14ac:dyDescent="0.25">
      <c r="A735" s="7"/>
      <c r="B735" s="7"/>
      <c r="C735" s="7"/>
      <c r="D735" s="7"/>
      <c r="E735" s="7"/>
      <c r="F735" s="7"/>
    </row>
    <row r="736" spans="1:6" x14ac:dyDescent="0.25">
      <c r="A736" s="7"/>
      <c r="B736" s="7"/>
      <c r="C736" s="7"/>
      <c r="D736" s="7"/>
      <c r="E736" s="7"/>
      <c r="F736" s="7"/>
    </row>
    <row r="737" spans="1:6" x14ac:dyDescent="0.25">
      <c r="A737" s="7"/>
      <c r="B737" s="7"/>
      <c r="C737" s="7"/>
      <c r="D737" s="7"/>
      <c r="E737" s="7"/>
      <c r="F737" s="7"/>
    </row>
    <row r="738" spans="1:6" x14ac:dyDescent="0.25">
      <c r="A738" s="7"/>
      <c r="B738" s="7"/>
      <c r="C738" s="7"/>
      <c r="D738" s="7"/>
      <c r="E738" s="7"/>
      <c r="F738" s="7"/>
    </row>
    <row r="739" spans="1:6" x14ac:dyDescent="0.25">
      <c r="A739" s="7"/>
      <c r="B739" s="7"/>
      <c r="C739" s="7"/>
      <c r="D739" s="7"/>
      <c r="E739" s="7"/>
      <c r="F739" s="7"/>
    </row>
    <row r="740" spans="1:6" x14ac:dyDescent="0.25">
      <c r="A740" s="7"/>
      <c r="B740" s="7"/>
      <c r="C740" s="7"/>
      <c r="D740" s="7"/>
      <c r="E740" s="7"/>
      <c r="F740" s="7"/>
    </row>
    <row r="741" spans="1:6" x14ac:dyDescent="0.25">
      <c r="A741" s="7"/>
      <c r="B741" s="7"/>
      <c r="C741" s="7"/>
      <c r="D741" s="7"/>
      <c r="E741" s="7"/>
      <c r="F741" s="7"/>
    </row>
    <row r="742" spans="1:6" x14ac:dyDescent="0.25">
      <c r="A742" s="7"/>
      <c r="B742" s="7"/>
      <c r="C742" s="7"/>
      <c r="D742" s="7"/>
      <c r="E742" s="7"/>
      <c r="F742" s="7"/>
    </row>
    <row r="743" spans="1:6" x14ac:dyDescent="0.25">
      <c r="A743" s="7"/>
      <c r="B743" s="7"/>
      <c r="C743" s="7"/>
      <c r="D743" s="7"/>
      <c r="E743" s="7"/>
      <c r="F743" s="7"/>
    </row>
    <row r="744" spans="1:6" x14ac:dyDescent="0.25">
      <c r="A744" s="7"/>
      <c r="B744" s="7"/>
      <c r="C744" s="7"/>
      <c r="D744" s="7"/>
      <c r="E744" s="7"/>
      <c r="F744" s="7"/>
    </row>
    <row r="745" spans="1:6" x14ac:dyDescent="0.25">
      <c r="A745" s="7"/>
      <c r="B745" s="7"/>
      <c r="C745" s="7"/>
      <c r="D745" s="7"/>
      <c r="E745" s="7"/>
      <c r="F745" s="7"/>
    </row>
    <row r="746" spans="1:6" x14ac:dyDescent="0.25">
      <c r="A746" s="7"/>
      <c r="B746" s="7"/>
      <c r="C746" s="7"/>
      <c r="D746" s="7"/>
      <c r="E746" s="7"/>
      <c r="F746" s="7"/>
    </row>
    <row r="747" spans="1:6" x14ac:dyDescent="0.25">
      <c r="A747" s="7"/>
      <c r="B747" s="7"/>
      <c r="C747" s="7"/>
      <c r="D747" s="7"/>
      <c r="E747" s="7"/>
      <c r="F747" s="7"/>
    </row>
    <row r="748" spans="1:6" x14ac:dyDescent="0.25">
      <c r="A748" s="7"/>
      <c r="B748" s="7"/>
      <c r="C748" s="7"/>
      <c r="D748" s="7"/>
      <c r="E748" s="7"/>
      <c r="F748" s="7"/>
    </row>
    <row r="749" spans="1:6" x14ac:dyDescent="0.25">
      <c r="A749" s="7"/>
      <c r="B749" s="7"/>
      <c r="C749" s="7"/>
      <c r="D749" s="7"/>
      <c r="E749" s="7"/>
      <c r="F749" s="7"/>
    </row>
    <row r="750" spans="1:6" x14ac:dyDescent="0.25">
      <c r="A750" s="7"/>
      <c r="B750" s="7"/>
      <c r="C750" s="7"/>
      <c r="D750" s="7"/>
      <c r="E750" s="7"/>
      <c r="F750" s="7"/>
    </row>
    <row r="751" spans="1:6" x14ac:dyDescent="0.25">
      <c r="A751" s="7"/>
      <c r="B751" s="7"/>
      <c r="C751" s="7"/>
      <c r="D751" s="7"/>
      <c r="E751" s="7"/>
      <c r="F751" s="7"/>
    </row>
    <row r="752" spans="1:6" x14ac:dyDescent="0.25">
      <c r="A752" s="7"/>
      <c r="B752" s="7"/>
      <c r="C752" s="7"/>
      <c r="D752" s="7"/>
      <c r="E752" s="7"/>
      <c r="F752" s="7"/>
    </row>
    <row r="753" spans="1:6" x14ac:dyDescent="0.25">
      <c r="A753" s="7"/>
      <c r="B753" s="7"/>
      <c r="C753" s="7"/>
      <c r="D753" s="7"/>
      <c r="E753" s="7"/>
      <c r="F753" s="7"/>
    </row>
    <row r="754" spans="1:6" x14ac:dyDescent="0.25">
      <c r="A754" s="7"/>
      <c r="B754" s="7"/>
      <c r="C754" s="7"/>
      <c r="D754" s="7"/>
      <c r="E754" s="7"/>
      <c r="F754" s="7"/>
    </row>
    <row r="755" spans="1:6" x14ac:dyDescent="0.25">
      <c r="A755" s="7"/>
      <c r="B755" s="7"/>
      <c r="C755" s="7"/>
      <c r="D755" s="7"/>
      <c r="E755" s="7"/>
      <c r="F755" s="7"/>
    </row>
    <row r="756" spans="1:6" x14ac:dyDescent="0.25">
      <c r="A756" s="7"/>
      <c r="B756" s="7"/>
      <c r="C756" s="7"/>
      <c r="D756" s="7"/>
      <c r="E756" s="7"/>
      <c r="F756" s="7"/>
    </row>
    <row r="757" spans="1:6" x14ac:dyDescent="0.25">
      <c r="A757" s="7"/>
      <c r="B757" s="7"/>
      <c r="C757" s="7"/>
      <c r="D757" s="7"/>
      <c r="E757" s="7"/>
      <c r="F757" s="7"/>
    </row>
    <row r="758" spans="1:6" x14ac:dyDescent="0.25">
      <c r="A758" s="7"/>
      <c r="B758" s="7"/>
      <c r="C758" s="7"/>
      <c r="D758" s="7"/>
      <c r="E758" s="7"/>
      <c r="F758" s="7"/>
    </row>
    <row r="759" spans="1:6" x14ac:dyDescent="0.25">
      <c r="A759" s="7"/>
      <c r="B759" s="7"/>
      <c r="C759" s="7"/>
      <c r="D759" s="7"/>
      <c r="E759" s="7"/>
      <c r="F759" s="7"/>
    </row>
    <row r="760" spans="1:6" x14ac:dyDescent="0.25">
      <c r="A760" s="7"/>
      <c r="B760" s="7"/>
      <c r="C760" s="7"/>
      <c r="D760" s="7"/>
      <c r="E760" s="7"/>
      <c r="F760" s="7"/>
    </row>
    <row r="761" spans="1:6" x14ac:dyDescent="0.25">
      <c r="A761" s="7"/>
      <c r="B761" s="7"/>
      <c r="C761" s="7"/>
      <c r="D761" s="7"/>
      <c r="E761" s="7"/>
      <c r="F761" s="7"/>
    </row>
    <row r="762" spans="1:6" x14ac:dyDescent="0.25">
      <c r="A762" s="7"/>
      <c r="B762" s="7"/>
      <c r="C762" s="7"/>
      <c r="D762" s="7"/>
      <c r="E762" s="7"/>
      <c r="F762" s="7"/>
    </row>
    <row r="763" spans="1:6" x14ac:dyDescent="0.25">
      <c r="A763" s="7"/>
      <c r="B763" s="7"/>
      <c r="C763" s="7"/>
      <c r="D763" s="7"/>
      <c r="E763" s="7"/>
      <c r="F763" s="7"/>
    </row>
    <row r="764" spans="1:6" x14ac:dyDescent="0.25">
      <c r="A764" s="7"/>
      <c r="B764" s="7"/>
      <c r="C764" s="7"/>
      <c r="D764" s="7"/>
      <c r="E764" s="7"/>
      <c r="F764" s="7"/>
    </row>
    <row r="765" spans="1:6" x14ac:dyDescent="0.25">
      <c r="A765" s="7"/>
      <c r="B765" s="7"/>
      <c r="C765" s="7"/>
      <c r="D765" s="7"/>
      <c r="E765" s="7"/>
      <c r="F765" s="7"/>
    </row>
    <row r="766" spans="1:6" x14ac:dyDescent="0.25">
      <c r="A766" s="7"/>
      <c r="B766" s="7"/>
      <c r="C766" s="7"/>
      <c r="D766" s="7"/>
      <c r="E766" s="7"/>
      <c r="F766" s="7"/>
    </row>
    <row r="767" spans="1:6" x14ac:dyDescent="0.25">
      <c r="A767" s="7"/>
      <c r="B767" s="7"/>
      <c r="C767" s="7"/>
      <c r="D767" s="7"/>
      <c r="E767" s="7"/>
      <c r="F767" s="7"/>
    </row>
    <row r="768" spans="1:6" x14ac:dyDescent="0.25">
      <c r="A768" s="7"/>
      <c r="B768" s="7"/>
      <c r="C768" s="7"/>
      <c r="D768" s="7"/>
      <c r="E768" s="7"/>
      <c r="F768" s="7"/>
    </row>
    <row r="769" spans="1:6" x14ac:dyDescent="0.25">
      <c r="A769" s="7"/>
      <c r="B769" s="7"/>
      <c r="C769" s="7"/>
      <c r="D769" s="7"/>
      <c r="E769" s="7"/>
      <c r="F769" s="7"/>
    </row>
    <row r="770" spans="1:6" x14ac:dyDescent="0.25">
      <c r="A770" s="7"/>
      <c r="B770" s="7"/>
      <c r="C770" s="7"/>
      <c r="D770" s="7"/>
      <c r="E770" s="7"/>
      <c r="F770" s="7"/>
    </row>
    <row r="771" spans="1:6" x14ac:dyDescent="0.25">
      <c r="A771" s="7"/>
      <c r="B771" s="7"/>
      <c r="C771" s="7"/>
      <c r="D771" s="7"/>
      <c r="E771" s="7"/>
      <c r="F771" s="7"/>
    </row>
    <row r="772" spans="1:6" x14ac:dyDescent="0.25">
      <c r="A772" s="7"/>
      <c r="B772" s="7"/>
      <c r="C772" s="7"/>
      <c r="D772" s="7"/>
      <c r="E772" s="7"/>
      <c r="F772" s="7"/>
    </row>
    <row r="773" spans="1:6" x14ac:dyDescent="0.25">
      <c r="A773" s="7"/>
      <c r="B773" s="7"/>
      <c r="C773" s="7"/>
      <c r="D773" s="7"/>
      <c r="E773" s="7"/>
      <c r="F773" s="7"/>
    </row>
    <row r="774" spans="1:6" x14ac:dyDescent="0.25">
      <c r="A774" s="7"/>
      <c r="B774" s="7"/>
      <c r="C774" s="7"/>
      <c r="D774" s="7"/>
      <c r="E774" s="7"/>
      <c r="F774" s="7"/>
    </row>
    <row r="775" spans="1:6" x14ac:dyDescent="0.25">
      <c r="A775" s="7"/>
      <c r="B775" s="7"/>
      <c r="C775" s="7"/>
      <c r="D775" s="7"/>
      <c r="E775" s="7"/>
      <c r="F775" s="7"/>
    </row>
    <row r="776" spans="1:6" x14ac:dyDescent="0.25">
      <c r="A776" s="7"/>
      <c r="B776" s="7"/>
      <c r="C776" s="7"/>
      <c r="D776" s="7"/>
      <c r="E776" s="7"/>
      <c r="F776" s="7"/>
    </row>
    <row r="777" spans="1:6" x14ac:dyDescent="0.25">
      <c r="A777" s="7"/>
      <c r="B777" s="7"/>
      <c r="C777" s="7"/>
      <c r="D777" s="7"/>
      <c r="E777" s="7"/>
      <c r="F777" s="7"/>
    </row>
    <row r="778" spans="1:6" x14ac:dyDescent="0.25">
      <c r="A778" s="7"/>
      <c r="B778" s="7"/>
      <c r="C778" s="7"/>
      <c r="D778" s="7"/>
      <c r="E778" s="7"/>
      <c r="F778" s="7"/>
    </row>
    <row r="779" spans="1:6" x14ac:dyDescent="0.25">
      <c r="A779" s="7"/>
      <c r="B779" s="7"/>
      <c r="C779" s="7"/>
      <c r="D779" s="7"/>
      <c r="E779" s="7"/>
      <c r="F779" s="7"/>
    </row>
    <row r="780" spans="1:6" x14ac:dyDescent="0.25">
      <c r="A780" s="7"/>
      <c r="B780" s="7"/>
      <c r="C780" s="7"/>
      <c r="D780" s="7"/>
      <c r="E780" s="7"/>
      <c r="F780" s="7"/>
    </row>
    <row r="781" spans="1:6" x14ac:dyDescent="0.25">
      <c r="A781" s="7"/>
      <c r="B781" s="7"/>
      <c r="C781" s="7"/>
      <c r="D781" s="7"/>
      <c r="E781" s="7"/>
      <c r="F781" s="7"/>
    </row>
    <row r="782" spans="1:6" x14ac:dyDescent="0.25">
      <c r="A782" s="7"/>
      <c r="B782" s="7"/>
      <c r="C782" s="7"/>
      <c r="D782" s="7"/>
      <c r="E782" s="7"/>
      <c r="F782" s="7"/>
    </row>
    <row r="783" spans="1:6" x14ac:dyDescent="0.25">
      <c r="A783" s="7"/>
      <c r="B783" s="7"/>
      <c r="C783" s="7"/>
      <c r="D783" s="7"/>
      <c r="E783" s="7"/>
      <c r="F783" s="7"/>
    </row>
    <row r="784" spans="1:6" x14ac:dyDescent="0.25">
      <c r="A784" s="7"/>
      <c r="B784" s="7"/>
      <c r="C784" s="7"/>
      <c r="D784" s="7"/>
      <c r="E784" s="7"/>
      <c r="F784" s="7"/>
    </row>
    <row r="785" spans="1:6" x14ac:dyDescent="0.25">
      <c r="A785" s="7"/>
      <c r="B785" s="7"/>
      <c r="C785" s="7"/>
      <c r="D785" s="7"/>
      <c r="E785" s="7"/>
      <c r="F785" s="7"/>
    </row>
    <row r="786" spans="1:6" x14ac:dyDescent="0.25">
      <c r="A786" s="7"/>
      <c r="B786" s="7"/>
      <c r="C786" s="7"/>
      <c r="D786" s="7"/>
      <c r="E786" s="7"/>
      <c r="F786" s="7"/>
    </row>
    <row r="787" spans="1:6" x14ac:dyDescent="0.25">
      <c r="A787" s="7"/>
      <c r="B787" s="7"/>
      <c r="C787" s="7"/>
      <c r="D787" s="7"/>
      <c r="E787" s="7"/>
      <c r="F787" s="7"/>
    </row>
    <row r="788" spans="1:6" x14ac:dyDescent="0.25">
      <c r="A788" s="7"/>
      <c r="B788" s="7"/>
      <c r="C788" s="7"/>
      <c r="D788" s="7"/>
      <c r="E788" s="7"/>
      <c r="F788" s="7"/>
    </row>
    <row r="789" spans="1:6" x14ac:dyDescent="0.25">
      <c r="A789" s="7"/>
      <c r="B789" s="7"/>
      <c r="C789" s="7"/>
      <c r="D789" s="7"/>
      <c r="E789" s="7"/>
      <c r="F789" s="7"/>
    </row>
    <row r="790" spans="1:6" x14ac:dyDescent="0.25">
      <c r="A790" s="7"/>
      <c r="B790" s="7"/>
      <c r="C790" s="7"/>
      <c r="D790" s="7"/>
      <c r="E790" s="7"/>
      <c r="F790" s="7"/>
    </row>
    <row r="791" spans="1:6" x14ac:dyDescent="0.25">
      <c r="A791" s="7"/>
      <c r="B791" s="7"/>
      <c r="C791" s="7"/>
      <c r="D791" s="7"/>
      <c r="E791" s="7"/>
      <c r="F791" s="7"/>
    </row>
    <row r="792" spans="1:6" x14ac:dyDescent="0.25">
      <c r="A792" s="7"/>
      <c r="B792" s="7"/>
      <c r="C792" s="7"/>
      <c r="D792" s="7"/>
      <c r="E792" s="7"/>
      <c r="F792" s="7"/>
    </row>
    <row r="793" spans="1:6" x14ac:dyDescent="0.25">
      <c r="A793" s="7"/>
      <c r="B793" s="7"/>
      <c r="C793" s="7"/>
      <c r="D793" s="7"/>
      <c r="E793" s="7"/>
      <c r="F793" s="7"/>
    </row>
    <row r="794" spans="1:6" x14ac:dyDescent="0.25">
      <c r="A794" s="7"/>
      <c r="B794" s="7"/>
      <c r="C794" s="7"/>
      <c r="D794" s="7"/>
      <c r="E794" s="7"/>
      <c r="F794" s="7"/>
    </row>
    <row r="795" spans="1:6" x14ac:dyDescent="0.25">
      <c r="A795" s="7"/>
      <c r="B795" s="7"/>
      <c r="C795" s="7"/>
      <c r="D795" s="7"/>
      <c r="E795" s="7"/>
      <c r="F795" s="7"/>
    </row>
    <row r="796" spans="1:6" x14ac:dyDescent="0.25">
      <c r="A796" s="7"/>
      <c r="B796" s="7"/>
      <c r="C796" s="7"/>
      <c r="D796" s="7"/>
      <c r="E796" s="7"/>
      <c r="F796" s="7"/>
    </row>
    <row r="797" spans="1:6" x14ac:dyDescent="0.25">
      <c r="A797" s="7"/>
      <c r="B797" s="7"/>
      <c r="C797" s="7"/>
      <c r="D797" s="7"/>
      <c r="E797" s="7"/>
      <c r="F797" s="7"/>
    </row>
    <row r="798" spans="1:6" x14ac:dyDescent="0.25">
      <c r="A798" s="7"/>
      <c r="B798" s="7"/>
      <c r="C798" s="7"/>
      <c r="D798" s="7"/>
      <c r="E798" s="7"/>
      <c r="F798" s="7"/>
    </row>
    <row r="799" spans="1:6" x14ac:dyDescent="0.25">
      <c r="A799" s="7"/>
      <c r="B799" s="7"/>
      <c r="C799" s="7"/>
      <c r="D799" s="7"/>
      <c r="E799" s="7"/>
      <c r="F799" s="7"/>
    </row>
    <row r="800" spans="1:6" x14ac:dyDescent="0.25">
      <c r="A800" s="7"/>
      <c r="B800" s="7"/>
      <c r="C800" s="7"/>
      <c r="D800" s="7"/>
      <c r="E800" s="7"/>
      <c r="F800" s="7"/>
    </row>
    <row r="801" spans="1:6" x14ac:dyDescent="0.25">
      <c r="A801" s="7"/>
      <c r="B801" s="7"/>
      <c r="C801" s="7"/>
      <c r="D801" s="7"/>
      <c r="E801" s="7"/>
      <c r="F801" s="7"/>
    </row>
    <row r="802" spans="1:6" x14ac:dyDescent="0.25">
      <c r="A802" s="7"/>
      <c r="B802" s="7"/>
      <c r="C802" s="7"/>
      <c r="D802" s="7"/>
      <c r="E802" s="7"/>
      <c r="F802" s="7"/>
    </row>
    <row r="803" spans="1:6" x14ac:dyDescent="0.25">
      <c r="A803" s="7"/>
      <c r="B803" s="7"/>
      <c r="C803" s="7"/>
      <c r="D803" s="7"/>
      <c r="E803" s="7"/>
      <c r="F803" s="7"/>
    </row>
    <row r="804" spans="1:6" x14ac:dyDescent="0.25">
      <c r="A804" s="7"/>
      <c r="B804" s="7"/>
      <c r="C804" s="7"/>
      <c r="D804" s="7"/>
      <c r="E804" s="7"/>
      <c r="F804" s="7"/>
    </row>
    <row r="805" spans="1:6" x14ac:dyDescent="0.25">
      <c r="A805" s="7"/>
      <c r="B805" s="7"/>
      <c r="C805" s="7"/>
      <c r="D805" s="7"/>
      <c r="E805" s="7"/>
      <c r="F805" s="7"/>
    </row>
    <row r="806" spans="1:6" x14ac:dyDescent="0.25">
      <c r="A806" s="7"/>
      <c r="B806" s="7"/>
      <c r="C806" s="7"/>
      <c r="D806" s="7"/>
      <c r="E806" s="7"/>
      <c r="F806" s="7"/>
    </row>
    <row r="807" spans="1:6" x14ac:dyDescent="0.25">
      <c r="A807" s="7"/>
      <c r="B807" s="7"/>
      <c r="C807" s="7"/>
      <c r="D807" s="7"/>
      <c r="E807" s="7"/>
      <c r="F807" s="7"/>
    </row>
    <row r="808" spans="1:6" x14ac:dyDescent="0.25">
      <c r="A808" s="7"/>
      <c r="B808" s="7"/>
      <c r="C808" s="7"/>
      <c r="D808" s="7"/>
      <c r="E808" s="7"/>
      <c r="F808" s="7"/>
    </row>
    <row r="809" spans="1:6" x14ac:dyDescent="0.25">
      <c r="A809" s="7"/>
      <c r="B809" s="7"/>
      <c r="C809" s="7"/>
      <c r="D809" s="7"/>
      <c r="E809" s="7"/>
      <c r="F809" s="7"/>
    </row>
    <row r="810" spans="1:6" x14ac:dyDescent="0.25">
      <c r="A810" s="7"/>
      <c r="B810" s="7"/>
      <c r="C810" s="7"/>
      <c r="D810" s="7"/>
      <c r="E810" s="7"/>
      <c r="F810" s="7"/>
    </row>
    <row r="811" spans="1:6" x14ac:dyDescent="0.25">
      <c r="A811" s="7"/>
      <c r="B811" s="7"/>
      <c r="C811" s="7"/>
      <c r="D811" s="7"/>
      <c r="E811" s="7"/>
      <c r="F811" s="7"/>
    </row>
    <row r="812" spans="1:6" x14ac:dyDescent="0.25">
      <c r="A812" s="7"/>
      <c r="B812" s="7"/>
      <c r="C812" s="7"/>
      <c r="D812" s="7"/>
      <c r="E812" s="7"/>
      <c r="F812" s="7"/>
    </row>
    <row r="813" spans="1:6" x14ac:dyDescent="0.25">
      <c r="A813" s="7"/>
      <c r="B813" s="7"/>
      <c r="C813" s="7"/>
      <c r="D813" s="7"/>
      <c r="E813" s="7"/>
      <c r="F813" s="7"/>
    </row>
    <row r="814" spans="1:6" x14ac:dyDescent="0.25">
      <c r="A814" s="7"/>
      <c r="B814" s="7"/>
      <c r="C814" s="7"/>
      <c r="D814" s="7"/>
      <c r="E814" s="7"/>
      <c r="F814" s="7"/>
    </row>
    <row r="815" spans="1:6" x14ac:dyDescent="0.25">
      <c r="A815" s="7"/>
      <c r="B815" s="7"/>
      <c r="C815" s="7"/>
      <c r="D815" s="7"/>
      <c r="E815" s="7"/>
      <c r="F815" s="7"/>
    </row>
    <row r="816" spans="1:6" x14ac:dyDescent="0.25">
      <c r="A816" s="7"/>
      <c r="B816" s="7"/>
      <c r="C816" s="7"/>
      <c r="D816" s="7"/>
      <c r="E816" s="7"/>
      <c r="F816" s="7"/>
    </row>
    <row r="817" spans="1:6" x14ac:dyDescent="0.25">
      <c r="A817" s="7"/>
      <c r="B817" s="7"/>
      <c r="C817" s="7"/>
      <c r="D817" s="7"/>
      <c r="E817" s="7"/>
      <c r="F817" s="7"/>
    </row>
    <row r="818" spans="1:6" x14ac:dyDescent="0.25">
      <c r="A818" s="7"/>
      <c r="B818" s="7"/>
      <c r="C818" s="7"/>
      <c r="D818" s="7"/>
      <c r="E818" s="7"/>
      <c r="F818" s="7"/>
    </row>
    <row r="819" spans="1:6" x14ac:dyDescent="0.25">
      <c r="A819" s="7"/>
      <c r="B819" s="7"/>
      <c r="C819" s="7"/>
      <c r="D819" s="7"/>
      <c r="E819" s="7"/>
      <c r="F819" s="7"/>
    </row>
    <row r="820" spans="1:6" x14ac:dyDescent="0.25">
      <c r="A820" s="7"/>
      <c r="B820" s="7"/>
      <c r="C820" s="7"/>
      <c r="D820" s="7"/>
      <c r="E820" s="7"/>
      <c r="F820" s="7"/>
    </row>
    <row r="821" spans="1:6" x14ac:dyDescent="0.25">
      <c r="A821" s="7"/>
      <c r="B821" s="7"/>
      <c r="C821" s="7"/>
      <c r="D821" s="7"/>
      <c r="E821" s="7"/>
      <c r="F821" s="7"/>
    </row>
    <row r="822" spans="1:6" x14ac:dyDescent="0.25">
      <c r="A822" s="7"/>
      <c r="B822" s="7"/>
      <c r="C822" s="7"/>
      <c r="D822" s="7"/>
      <c r="E822" s="7"/>
      <c r="F822" s="7"/>
    </row>
    <row r="823" spans="1:6" x14ac:dyDescent="0.25">
      <c r="A823" s="7"/>
      <c r="B823" s="7"/>
      <c r="C823" s="7"/>
      <c r="D823" s="7"/>
      <c r="E823" s="7"/>
      <c r="F823" s="7"/>
    </row>
    <row r="824" spans="1:6" x14ac:dyDescent="0.25">
      <c r="A824" s="7"/>
      <c r="B824" s="7"/>
      <c r="C824" s="7"/>
      <c r="D824" s="7"/>
      <c r="E824" s="7"/>
      <c r="F824" s="7"/>
    </row>
    <row r="825" spans="1:6" x14ac:dyDescent="0.25">
      <c r="A825" s="7"/>
      <c r="B825" s="7"/>
      <c r="C825" s="7"/>
      <c r="D825" s="7"/>
      <c r="E825" s="7"/>
      <c r="F825" s="7"/>
    </row>
    <row r="826" spans="1:6" x14ac:dyDescent="0.25">
      <c r="A826" s="7"/>
      <c r="B826" s="7"/>
      <c r="C826" s="7"/>
      <c r="D826" s="7"/>
      <c r="E826" s="7"/>
      <c r="F826" s="7"/>
    </row>
    <row r="827" spans="1:6" x14ac:dyDescent="0.25">
      <c r="A827" s="7"/>
      <c r="B827" s="7"/>
      <c r="C827" s="7"/>
      <c r="D827" s="7"/>
      <c r="E827" s="7"/>
      <c r="F827" s="7"/>
    </row>
    <row r="828" spans="1:6" x14ac:dyDescent="0.25">
      <c r="A828" s="7"/>
      <c r="B828" s="7"/>
      <c r="C828" s="7"/>
      <c r="D828" s="7"/>
      <c r="E828" s="7"/>
      <c r="F828" s="7"/>
    </row>
    <row r="829" spans="1:6" x14ac:dyDescent="0.25">
      <c r="A829" s="7"/>
      <c r="B829" s="7"/>
      <c r="C829" s="7"/>
      <c r="D829" s="7"/>
      <c r="E829" s="7"/>
      <c r="F829" s="7"/>
    </row>
    <row r="830" spans="1:6" x14ac:dyDescent="0.25">
      <c r="A830" s="7"/>
      <c r="B830" s="7"/>
      <c r="C830" s="7"/>
      <c r="D830" s="7"/>
      <c r="E830" s="7"/>
      <c r="F830" s="7"/>
    </row>
    <row r="831" spans="1:6" x14ac:dyDescent="0.25">
      <c r="A831" s="7"/>
      <c r="B831" s="7"/>
      <c r="C831" s="7"/>
      <c r="D831" s="7"/>
      <c r="E831" s="7"/>
      <c r="F831" s="7"/>
    </row>
    <row r="832" spans="1:6" x14ac:dyDescent="0.25">
      <c r="A832" s="7"/>
      <c r="B832" s="7"/>
      <c r="C832" s="7"/>
      <c r="D832" s="7"/>
      <c r="E832" s="7"/>
      <c r="F832" s="7"/>
    </row>
    <row r="833" spans="1:6" x14ac:dyDescent="0.25">
      <c r="A833" s="7"/>
      <c r="B833" s="7"/>
      <c r="C833" s="7"/>
      <c r="D833" s="7"/>
      <c r="E833" s="7"/>
      <c r="F833" s="7"/>
    </row>
    <row r="834" spans="1:6" x14ac:dyDescent="0.25">
      <c r="A834" s="7"/>
      <c r="B834" s="7"/>
      <c r="C834" s="7"/>
      <c r="D834" s="7"/>
      <c r="E834" s="7"/>
      <c r="F834" s="7"/>
    </row>
    <row r="835" spans="1:6" x14ac:dyDescent="0.25">
      <c r="A835" s="7"/>
      <c r="B835" s="7"/>
      <c r="C835" s="7"/>
      <c r="D835" s="7"/>
      <c r="E835" s="7"/>
      <c r="F835" s="7"/>
    </row>
    <row r="836" spans="1:6" x14ac:dyDescent="0.25">
      <c r="A836" s="7"/>
      <c r="B836" s="7"/>
      <c r="C836" s="7"/>
      <c r="D836" s="7"/>
      <c r="E836" s="7"/>
      <c r="F836" s="7"/>
    </row>
    <row r="837" spans="1:6" x14ac:dyDescent="0.25">
      <c r="A837" s="7"/>
      <c r="B837" s="7"/>
      <c r="C837" s="7"/>
      <c r="D837" s="7"/>
      <c r="E837" s="7"/>
      <c r="F837" s="7"/>
    </row>
    <row r="838" spans="1:6" x14ac:dyDescent="0.25">
      <c r="A838" s="7"/>
      <c r="B838" s="7"/>
      <c r="C838" s="7"/>
      <c r="D838" s="7"/>
      <c r="E838" s="7"/>
      <c r="F838" s="7"/>
    </row>
    <row r="839" spans="1:6" x14ac:dyDescent="0.25">
      <c r="A839" s="7"/>
      <c r="B839" s="7"/>
      <c r="C839" s="7"/>
      <c r="D839" s="7"/>
      <c r="E839" s="7"/>
      <c r="F839" s="7"/>
    </row>
    <row r="840" spans="1:6" x14ac:dyDescent="0.25">
      <c r="A840" s="7"/>
      <c r="B840" s="7"/>
      <c r="C840" s="7"/>
      <c r="D840" s="7"/>
      <c r="E840" s="7"/>
      <c r="F840" s="7"/>
    </row>
    <row r="841" spans="1:6" x14ac:dyDescent="0.25">
      <c r="A841" s="7"/>
      <c r="B841" s="7"/>
      <c r="C841" s="7"/>
      <c r="D841" s="7"/>
      <c r="E841" s="7"/>
      <c r="F841" s="7"/>
    </row>
    <row r="842" spans="1:6" x14ac:dyDescent="0.25">
      <c r="A842" s="7"/>
      <c r="B842" s="7"/>
      <c r="C842" s="7"/>
      <c r="D842" s="7"/>
      <c r="E842" s="7"/>
      <c r="F842" s="7"/>
    </row>
    <row r="843" spans="1:6" x14ac:dyDescent="0.25">
      <c r="A843" s="7"/>
      <c r="B843" s="7"/>
      <c r="C843" s="7"/>
      <c r="D843" s="7"/>
      <c r="E843" s="7"/>
      <c r="F843" s="7"/>
    </row>
    <row r="844" spans="1:6" x14ac:dyDescent="0.25">
      <c r="A844" s="7"/>
      <c r="B844" s="7"/>
      <c r="C844" s="7"/>
      <c r="D844" s="7"/>
      <c r="E844" s="7"/>
      <c r="F844" s="7"/>
    </row>
    <row r="845" spans="1:6" x14ac:dyDescent="0.25">
      <c r="A845" s="7"/>
      <c r="B845" s="7"/>
      <c r="C845" s="7"/>
      <c r="D845" s="7"/>
      <c r="E845" s="7"/>
      <c r="F845" s="7"/>
    </row>
    <row r="846" spans="1:6" x14ac:dyDescent="0.25">
      <c r="A846" s="11"/>
      <c r="B846" s="11"/>
      <c r="C846" s="11"/>
      <c r="D846" s="11"/>
      <c r="E846" s="11"/>
      <c r="F846" s="11"/>
    </row>
    <row r="847" spans="1:6" x14ac:dyDescent="0.25">
      <c r="A847" s="11"/>
      <c r="B847" s="11"/>
      <c r="C847" s="11"/>
      <c r="D847" s="11"/>
      <c r="E847" s="11"/>
      <c r="F847" s="11"/>
    </row>
    <row r="848" spans="1:6" x14ac:dyDescent="0.25">
      <c r="A848" s="11"/>
      <c r="B848" s="11"/>
      <c r="C848" s="11"/>
      <c r="D848" s="11"/>
      <c r="E848" s="11"/>
      <c r="F848" s="11"/>
    </row>
    <row r="849" spans="1:6" x14ac:dyDescent="0.25">
      <c r="A849" s="11"/>
      <c r="B849" s="11"/>
      <c r="C849" s="11"/>
      <c r="D849" s="11"/>
      <c r="E849" s="11"/>
      <c r="F849" s="11"/>
    </row>
    <row r="850" spans="1:6" x14ac:dyDescent="0.25">
      <c r="A850" s="11"/>
      <c r="B850" s="11"/>
      <c r="C850" s="11"/>
      <c r="D850" s="11"/>
      <c r="E850" s="11"/>
      <c r="F850" s="11"/>
    </row>
    <row r="851" spans="1:6" x14ac:dyDescent="0.25">
      <c r="A851" s="11"/>
      <c r="B851" s="11"/>
      <c r="C851" s="11"/>
      <c r="D851" s="11"/>
      <c r="E851" s="11"/>
      <c r="F851" s="11"/>
    </row>
    <row r="852" spans="1:6" x14ac:dyDescent="0.25">
      <c r="A852" s="11"/>
      <c r="B852" s="11"/>
      <c r="C852" s="11"/>
      <c r="D852" s="11"/>
      <c r="E852" s="11"/>
      <c r="F852" s="11"/>
    </row>
    <row r="853" spans="1:6" x14ac:dyDescent="0.25">
      <c r="A853" s="11"/>
      <c r="B853" s="11"/>
      <c r="C853" s="11"/>
      <c r="D853" s="11"/>
      <c r="E853" s="11"/>
      <c r="F853" s="11"/>
    </row>
    <row r="854" spans="1:6" x14ac:dyDescent="0.25">
      <c r="A854" s="11"/>
      <c r="B854" s="11"/>
      <c r="C854" s="11"/>
      <c r="D854" s="11"/>
      <c r="E854" s="11"/>
      <c r="F854" s="11"/>
    </row>
    <row r="855" spans="1:6" x14ac:dyDescent="0.25">
      <c r="A855" s="11"/>
      <c r="B855" s="11"/>
      <c r="C855" s="11"/>
      <c r="D855" s="11"/>
      <c r="E855" s="11"/>
      <c r="F855" s="11"/>
    </row>
    <row r="856" spans="1:6" x14ac:dyDescent="0.25">
      <c r="A856" s="11"/>
      <c r="B856" s="11"/>
      <c r="C856" s="11"/>
      <c r="D856" s="11"/>
      <c r="E856" s="11"/>
      <c r="F856" s="11"/>
    </row>
    <row r="857" spans="1:6" x14ac:dyDescent="0.25">
      <c r="A857" s="11"/>
      <c r="B857" s="11"/>
      <c r="C857" s="11"/>
      <c r="D857" s="11"/>
      <c r="E857" s="11"/>
      <c r="F857" s="11"/>
    </row>
    <row r="858" spans="1:6" x14ac:dyDescent="0.25">
      <c r="A858" s="11"/>
      <c r="B858" s="11"/>
      <c r="C858" s="11"/>
      <c r="D858" s="11"/>
      <c r="E858" s="11"/>
      <c r="F858" s="11"/>
    </row>
    <row r="859" spans="1:6" x14ac:dyDescent="0.25">
      <c r="A859" s="11"/>
      <c r="B859" s="11"/>
      <c r="C859" s="11"/>
      <c r="D859" s="11"/>
      <c r="E859" s="11"/>
      <c r="F859" s="11"/>
    </row>
    <row r="860" spans="1:6" x14ac:dyDescent="0.25">
      <c r="A860" s="11"/>
      <c r="B860" s="11"/>
      <c r="C860" s="11"/>
      <c r="D860" s="11"/>
      <c r="E860" s="11"/>
      <c r="F860" s="11"/>
    </row>
    <row r="861" spans="1:6" x14ac:dyDescent="0.25">
      <c r="A861" s="11"/>
      <c r="B861" s="11"/>
      <c r="C861" s="11"/>
      <c r="D861" s="11"/>
      <c r="E861" s="11"/>
      <c r="F861" s="11"/>
    </row>
    <row r="862" spans="1:6" x14ac:dyDescent="0.25">
      <c r="A862" s="11"/>
      <c r="B862" s="11"/>
      <c r="C862" s="11"/>
      <c r="D862" s="11"/>
      <c r="E862" s="11"/>
      <c r="F862" s="11"/>
    </row>
    <row r="863" spans="1:6" x14ac:dyDescent="0.25">
      <c r="A863" s="11"/>
      <c r="B863" s="11"/>
      <c r="C863" s="11"/>
      <c r="D863" s="11"/>
      <c r="E863" s="11"/>
      <c r="F863" s="11"/>
    </row>
    <row r="864" spans="1:6" x14ac:dyDescent="0.25">
      <c r="A864" s="11"/>
      <c r="B864" s="11"/>
      <c r="C864" s="11"/>
      <c r="D864" s="11"/>
      <c r="E864" s="11"/>
      <c r="F864" s="11"/>
    </row>
    <row r="865" spans="1:6" x14ac:dyDescent="0.25">
      <c r="A865" s="11"/>
      <c r="B865" s="11"/>
      <c r="C865" s="11"/>
      <c r="D865" s="11"/>
      <c r="E865" s="11"/>
      <c r="F865" s="11"/>
    </row>
    <row r="866" spans="1:6" x14ac:dyDescent="0.25">
      <c r="A866" s="11"/>
      <c r="B866" s="11"/>
      <c r="C866" s="11"/>
      <c r="D866" s="11"/>
      <c r="E866" s="11"/>
      <c r="F866" s="11"/>
    </row>
    <row r="867" spans="1:6" x14ac:dyDescent="0.25">
      <c r="A867" s="11"/>
      <c r="B867" s="11"/>
      <c r="C867" s="11"/>
      <c r="D867" s="11"/>
      <c r="E867" s="11"/>
      <c r="F867" s="11"/>
    </row>
    <row r="868" spans="1:6" x14ac:dyDescent="0.25">
      <c r="A868" s="11"/>
      <c r="B868" s="11"/>
      <c r="C868" s="11"/>
      <c r="D868" s="11"/>
      <c r="E868" s="11"/>
      <c r="F868" s="11"/>
    </row>
    <row r="869" spans="1:6" x14ac:dyDescent="0.25">
      <c r="A869" s="11"/>
      <c r="B869" s="11"/>
      <c r="C869" s="11"/>
      <c r="D869" s="11"/>
      <c r="E869" s="11"/>
      <c r="F869" s="11"/>
    </row>
    <row r="870" spans="1:6" x14ac:dyDescent="0.25">
      <c r="A870" s="11"/>
      <c r="B870" s="11"/>
      <c r="C870" s="11"/>
      <c r="D870" s="11"/>
      <c r="E870" s="11"/>
      <c r="F870" s="11"/>
    </row>
    <row r="871" spans="1:6" x14ac:dyDescent="0.25">
      <c r="A871" s="11"/>
      <c r="B871" s="11"/>
      <c r="C871" s="11"/>
      <c r="D871" s="11"/>
      <c r="E871" s="11"/>
      <c r="F871" s="11"/>
    </row>
    <row r="872" spans="1:6" x14ac:dyDescent="0.25">
      <c r="A872" s="11"/>
      <c r="B872" s="11"/>
      <c r="C872" s="11"/>
      <c r="D872" s="11"/>
      <c r="E872" s="11"/>
      <c r="F872" s="11"/>
    </row>
    <row r="873" spans="1:6" x14ac:dyDescent="0.25">
      <c r="A873" s="11"/>
      <c r="B873" s="11"/>
      <c r="C873" s="11"/>
      <c r="D873" s="11"/>
      <c r="E873" s="11"/>
      <c r="F873" s="11"/>
    </row>
    <row r="874" spans="1:6" x14ac:dyDescent="0.25">
      <c r="A874" s="11"/>
      <c r="B874" s="11"/>
      <c r="C874" s="11"/>
      <c r="D874" s="11"/>
      <c r="E874" s="11"/>
      <c r="F874" s="11"/>
    </row>
    <row r="875" spans="1:6" x14ac:dyDescent="0.25">
      <c r="A875" s="11"/>
      <c r="B875" s="11"/>
      <c r="C875" s="11"/>
      <c r="D875" s="11"/>
      <c r="E875" s="11"/>
      <c r="F875" s="11"/>
    </row>
    <row r="876" spans="1:6" x14ac:dyDescent="0.25">
      <c r="A876" s="11"/>
      <c r="B876" s="11"/>
      <c r="C876" s="11"/>
      <c r="D876" s="11"/>
      <c r="E876" s="11"/>
      <c r="F876" s="11"/>
    </row>
    <row r="877" spans="1:6" x14ac:dyDescent="0.25">
      <c r="A877" s="11"/>
      <c r="B877" s="11"/>
      <c r="C877" s="11"/>
      <c r="D877" s="11"/>
      <c r="E877" s="11"/>
      <c r="F877" s="11"/>
    </row>
    <row r="878" spans="1:6" x14ac:dyDescent="0.25">
      <c r="A878" s="11"/>
      <c r="B878" s="11"/>
      <c r="C878" s="11"/>
      <c r="D878" s="11"/>
      <c r="E878" s="11"/>
      <c r="F878" s="11"/>
    </row>
    <row r="879" spans="1:6" x14ac:dyDescent="0.25">
      <c r="A879" s="11"/>
      <c r="B879" s="11"/>
      <c r="C879" s="11"/>
      <c r="D879" s="11"/>
      <c r="E879" s="11"/>
      <c r="F879" s="11"/>
    </row>
    <row r="880" spans="1:6" x14ac:dyDescent="0.25">
      <c r="A880" s="11"/>
      <c r="B880" s="11"/>
      <c r="C880" s="11"/>
      <c r="D880" s="11"/>
      <c r="E880" s="11"/>
      <c r="F880" s="11"/>
    </row>
    <row r="881" spans="1:6" x14ac:dyDescent="0.25">
      <c r="A881" s="11"/>
      <c r="B881" s="11"/>
      <c r="C881" s="11"/>
      <c r="D881" s="11"/>
      <c r="E881" s="11"/>
      <c r="F881" s="11"/>
    </row>
    <row r="882" spans="1:6" x14ac:dyDescent="0.25">
      <c r="A882" s="11"/>
      <c r="B882" s="11"/>
      <c r="C882" s="11"/>
      <c r="D882" s="11"/>
      <c r="E882" s="11"/>
      <c r="F882" s="11"/>
    </row>
    <row r="883" spans="1:6" x14ac:dyDescent="0.25">
      <c r="A883" s="11"/>
      <c r="B883" s="11"/>
      <c r="C883" s="11"/>
      <c r="D883" s="11"/>
      <c r="E883" s="11"/>
      <c r="F883" s="11"/>
    </row>
    <row r="884" spans="1:6" x14ac:dyDescent="0.25">
      <c r="A884" s="11"/>
      <c r="B884" s="11"/>
      <c r="C884" s="11"/>
      <c r="D884" s="11"/>
      <c r="E884" s="11"/>
      <c r="F884" s="11"/>
    </row>
    <row r="885" spans="1:6" x14ac:dyDescent="0.25">
      <c r="A885" s="11"/>
      <c r="B885" s="11"/>
      <c r="C885" s="11"/>
      <c r="D885" s="11"/>
      <c r="E885" s="11"/>
      <c r="F885" s="11"/>
    </row>
    <row r="886" spans="1:6" x14ac:dyDescent="0.25">
      <c r="A886" s="11"/>
      <c r="B886" s="11"/>
      <c r="C886" s="11"/>
      <c r="D886" s="11"/>
      <c r="E886" s="11"/>
      <c r="F886" s="11"/>
    </row>
    <row r="887" spans="1:6" x14ac:dyDescent="0.25">
      <c r="A887" s="11"/>
      <c r="B887" s="11"/>
      <c r="C887" s="11"/>
      <c r="D887" s="11"/>
      <c r="E887" s="11"/>
      <c r="F887" s="11"/>
    </row>
    <row r="888" spans="1:6" x14ac:dyDescent="0.25">
      <c r="A888" s="11"/>
      <c r="B888" s="11"/>
      <c r="C888" s="11"/>
      <c r="D888" s="11"/>
      <c r="E888" s="11"/>
      <c r="F888" s="11"/>
    </row>
    <row r="889" spans="1:6" x14ac:dyDescent="0.25">
      <c r="A889" s="11"/>
      <c r="B889" s="11"/>
      <c r="C889" s="11"/>
      <c r="D889" s="11"/>
      <c r="E889" s="11"/>
      <c r="F889" s="11"/>
    </row>
    <row r="890" spans="1:6" x14ac:dyDescent="0.25">
      <c r="A890" s="11"/>
      <c r="B890" s="11"/>
      <c r="C890" s="11"/>
      <c r="D890" s="11"/>
      <c r="E890" s="11"/>
      <c r="F890" s="11"/>
    </row>
    <row r="891" spans="1:6" x14ac:dyDescent="0.25">
      <c r="A891" s="11"/>
      <c r="B891" s="11"/>
      <c r="C891" s="11"/>
      <c r="D891" s="11"/>
      <c r="E891" s="11"/>
      <c r="F891" s="11"/>
    </row>
    <row r="892" spans="1:6" x14ac:dyDescent="0.25">
      <c r="A892" s="11"/>
      <c r="B892" s="11"/>
      <c r="C892" s="11"/>
      <c r="D892" s="11"/>
      <c r="E892" s="11"/>
      <c r="F892" s="11"/>
    </row>
    <row r="893" spans="1:6" x14ac:dyDescent="0.25">
      <c r="A893" s="11"/>
      <c r="B893" s="11"/>
      <c r="C893" s="11"/>
      <c r="D893" s="11"/>
      <c r="E893" s="11"/>
      <c r="F893" s="11"/>
    </row>
    <row r="894" spans="1:6" x14ac:dyDescent="0.25">
      <c r="A894" s="11"/>
      <c r="B894" s="11"/>
      <c r="C894" s="11"/>
      <c r="D894" s="11"/>
      <c r="E894" s="11"/>
      <c r="F894" s="11"/>
    </row>
    <row r="895" spans="1:6" x14ac:dyDescent="0.25">
      <c r="A895" s="11"/>
      <c r="B895" s="11"/>
      <c r="C895" s="11"/>
      <c r="D895" s="11"/>
      <c r="E895" s="11"/>
      <c r="F895" s="11"/>
    </row>
    <row r="896" spans="1:6" x14ac:dyDescent="0.25">
      <c r="A896" s="11"/>
      <c r="B896" s="11"/>
      <c r="C896" s="11"/>
      <c r="D896" s="11"/>
      <c r="E896" s="11"/>
      <c r="F896" s="11"/>
    </row>
    <row r="897" spans="1:6" x14ac:dyDescent="0.25">
      <c r="A897" s="11"/>
      <c r="B897" s="11"/>
      <c r="C897" s="11"/>
      <c r="D897" s="11"/>
      <c r="E897" s="11"/>
      <c r="F897" s="11"/>
    </row>
    <row r="898" spans="1:6" x14ac:dyDescent="0.25">
      <c r="A898" s="11"/>
      <c r="B898" s="11"/>
      <c r="C898" s="11"/>
      <c r="D898" s="11"/>
      <c r="E898" s="11"/>
      <c r="F898" s="11"/>
    </row>
    <row r="899" spans="1:6" x14ac:dyDescent="0.25">
      <c r="A899" s="11"/>
      <c r="B899" s="11"/>
      <c r="C899" s="11"/>
      <c r="D899" s="11"/>
      <c r="E899" s="11"/>
      <c r="F899" s="11"/>
    </row>
    <row r="900" spans="1:6" x14ac:dyDescent="0.25">
      <c r="A900" s="11"/>
      <c r="B900" s="11"/>
      <c r="C900" s="11"/>
      <c r="D900" s="11"/>
      <c r="E900" s="11"/>
      <c r="F900" s="11"/>
    </row>
    <row r="901" spans="1:6" x14ac:dyDescent="0.25">
      <c r="A901" s="11"/>
      <c r="B901" s="11"/>
      <c r="C901" s="11"/>
      <c r="D901" s="11"/>
      <c r="E901" s="11"/>
      <c r="F901" s="11"/>
    </row>
    <row r="902" spans="1:6" x14ac:dyDescent="0.25">
      <c r="A902" s="11"/>
      <c r="B902" s="11"/>
      <c r="C902" s="11"/>
      <c r="D902" s="11"/>
      <c r="E902" s="11"/>
      <c r="F902" s="11"/>
    </row>
    <row r="903" spans="1:6" x14ac:dyDescent="0.25">
      <c r="A903" s="11"/>
      <c r="B903" s="11"/>
      <c r="C903" s="11"/>
      <c r="D903" s="11"/>
      <c r="E903" s="11"/>
      <c r="F903" s="11"/>
    </row>
    <row r="904" spans="1:6" x14ac:dyDescent="0.25">
      <c r="A904" s="11"/>
      <c r="B904" s="11"/>
      <c r="C904" s="11"/>
      <c r="D904" s="11"/>
      <c r="E904" s="11"/>
      <c r="F904" s="11"/>
    </row>
    <row r="905" spans="1:6" x14ac:dyDescent="0.25">
      <c r="A905" s="11"/>
      <c r="B905" s="11"/>
      <c r="C905" s="11"/>
      <c r="D905" s="11"/>
      <c r="E905" s="11"/>
      <c r="F905" s="11"/>
    </row>
    <row r="906" spans="1:6" x14ac:dyDescent="0.25">
      <c r="A906" s="11"/>
      <c r="B906" s="11"/>
      <c r="C906" s="11"/>
      <c r="D906" s="11"/>
      <c r="E906" s="11"/>
      <c r="F906" s="11"/>
    </row>
    <row r="907" spans="1:6" x14ac:dyDescent="0.25">
      <c r="A907" s="11"/>
      <c r="B907" s="11"/>
      <c r="C907" s="11"/>
      <c r="D907" s="11"/>
      <c r="E907" s="11"/>
      <c r="F907" s="11"/>
    </row>
    <row r="908" spans="1:6" x14ac:dyDescent="0.25">
      <c r="A908" s="11"/>
      <c r="B908" s="11"/>
      <c r="C908" s="11"/>
      <c r="D908" s="11"/>
      <c r="E908" s="11"/>
      <c r="F908" s="11"/>
    </row>
    <row r="909" spans="1:6" x14ac:dyDescent="0.25">
      <c r="A909" s="11"/>
      <c r="B909" s="11"/>
      <c r="C909" s="11"/>
      <c r="D909" s="11"/>
      <c r="E909" s="11"/>
      <c r="F909" s="11"/>
    </row>
    <row r="910" spans="1:6" x14ac:dyDescent="0.25">
      <c r="A910" s="11"/>
      <c r="B910" s="11"/>
      <c r="C910" s="11"/>
      <c r="D910" s="11"/>
      <c r="E910" s="11"/>
      <c r="F910" s="11"/>
    </row>
    <row r="911" spans="1:6" x14ac:dyDescent="0.25">
      <c r="A911" s="11"/>
      <c r="B911" s="11"/>
      <c r="C911" s="11"/>
      <c r="D911" s="11"/>
      <c r="E911" s="11"/>
      <c r="F911" s="11"/>
    </row>
    <row r="912" spans="1:6" x14ac:dyDescent="0.25">
      <c r="A912" s="11"/>
      <c r="B912" s="11"/>
      <c r="C912" s="11"/>
      <c r="D912" s="11"/>
      <c r="E912" s="11"/>
      <c r="F912" s="11"/>
    </row>
    <row r="913" spans="1:6" x14ac:dyDescent="0.25">
      <c r="A913" s="11"/>
      <c r="B913" s="11"/>
      <c r="C913" s="11"/>
      <c r="D913" s="11"/>
      <c r="E913" s="11"/>
      <c r="F913" s="11"/>
    </row>
    <row r="914" spans="1:6" x14ac:dyDescent="0.25">
      <c r="A914" s="11"/>
      <c r="B914" s="11"/>
      <c r="C914" s="11"/>
      <c r="D914" s="11"/>
      <c r="E914" s="11"/>
      <c r="F914" s="11"/>
    </row>
    <row r="915" spans="1:6" x14ac:dyDescent="0.25">
      <c r="A915" s="11"/>
      <c r="B915" s="11"/>
      <c r="C915" s="11"/>
      <c r="D915" s="11"/>
      <c r="E915" s="11"/>
      <c r="F915" s="11"/>
    </row>
    <row r="916" spans="1:6" x14ac:dyDescent="0.25">
      <c r="A916" s="11"/>
      <c r="B916" s="11"/>
      <c r="C916" s="11"/>
      <c r="D916" s="11"/>
      <c r="E916" s="11"/>
      <c r="F916" s="11"/>
    </row>
    <row r="917" spans="1:6" x14ac:dyDescent="0.25">
      <c r="A917" s="11"/>
      <c r="B917" s="11"/>
      <c r="C917" s="11"/>
      <c r="D917" s="11"/>
      <c r="E917" s="11"/>
      <c r="F917" s="11"/>
    </row>
    <row r="918" spans="1:6" x14ac:dyDescent="0.25">
      <c r="A918" s="11"/>
      <c r="B918" s="11"/>
      <c r="C918" s="11"/>
      <c r="D918" s="11"/>
      <c r="E918" s="11"/>
      <c r="F918" s="11"/>
    </row>
    <row r="919" spans="1:6" x14ac:dyDescent="0.25">
      <c r="A919" s="11"/>
      <c r="B919" s="11"/>
      <c r="C919" s="11"/>
      <c r="D919" s="11"/>
      <c r="E919" s="11"/>
      <c r="F919" s="11"/>
    </row>
    <row r="920" spans="1:6" x14ac:dyDescent="0.25">
      <c r="A920" s="11"/>
      <c r="B920" s="11"/>
      <c r="C920" s="11"/>
      <c r="D920" s="11"/>
      <c r="E920" s="11"/>
      <c r="F920" s="11"/>
    </row>
    <row r="921" spans="1:6" x14ac:dyDescent="0.25">
      <c r="A921" s="11"/>
      <c r="B921" s="11"/>
      <c r="C921" s="11"/>
      <c r="D921" s="11"/>
      <c r="E921" s="11"/>
      <c r="F921" s="11"/>
    </row>
    <row r="922" spans="1:6" x14ac:dyDescent="0.25">
      <c r="A922" s="11"/>
      <c r="B922" s="11"/>
      <c r="C922" s="11"/>
      <c r="D922" s="11"/>
      <c r="E922" s="11"/>
      <c r="F922" s="11"/>
    </row>
    <row r="923" spans="1:6" x14ac:dyDescent="0.25">
      <c r="A923" s="11"/>
      <c r="B923" s="11"/>
      <c r="C923" s="11"/>
      <c r="D923" s="11"/>
      <c r="E923" s="11"/>
      <c r="F923" s="11"/>
    </row>
    <row r="924" spans="1:6" x14ac:dyDescent="0.25">
      <c r="A924" s="11"/>
      <c r="B924" s="11"/>
      <c r="C924" s="11"/>
      <c r="D924" s="11"/>
      <c r="E924" s="11"/>
      <c r="F924" s="11"/>
    </row>
    <row r="925" spans="1:6" x14ac:dyDescent="0.25">
      <c r="A925" s="11"/>
      <c r="B925" s="11"/>
      <c r="C925" s="11"/>
      <c r="D925" s="11"/>
      <c r="E925" s="11"/>
      <c r="F925" s="11"/>
    </row>
    <row r="926" spans="1:6" x14ac:dyDescent="0.25">
      <c r="A926" s="11"/>
      <c r="B926" s="11"/>
      <c r="C926" s="11"/>
      <c r="D926" s="11"/>
      <c r="E926" s="11"/>
      <c r="F926" s="11"/>
    </row>
    <row r="927" spans="1:6" x14ac:dyDescent="0.25">
      <c r="A927" s="11"/>
      <c r="B927" s="11"/>
      <c r="C927" s="11"/>
      <c r="D927" s="11"/>
      <c r="E927" s="11"/>
      <c r="F927" s="11"/>
    </row>
    <row r="928" spans="1:6" x14ac:dyDescent="0.25">
      <c r="A928" s="11"/>
      <c r="B928" s="11"/>
      <c r="C928" s="11"/>
      <c r="D928" s="11"/>
      <c r="E928" s="11"/>
      <c r="F928" s="11"/>
    </row>
    <row r="929" spans="1:6" x14ac:dyDescent="0.25">
      <c r="A929" s="11"/>
      <c r="B929" s="11"/>
      <c r="C929" s="11"/>
      <c r="D929" s="11"/>
      <c r="E929" s="11"/>
      <c r="F929" s="11"/>
    </row>
    <row r="930" spans="1:6" x14ac:dyDescent="0.25">
      <c r="A930" s="11"/>
      <c r="B930" s="11"/>
      <c r="C930" s="11"/>
      <c r="D930" s="11"/>
      <c r="E930" s="11"/>
      <c r="F930" s="11"/>
    </row>
    <row r="931" spans="1:6" x14ac:dyDescent="0.25">
      <c r="A931" s="11"/>
      <c r="B931" s="11"/>
      <c r="C931" s="11"/>
      <c r="D931" s="11"/>
      <c r="E931" s="11"/>
      <c r="F931" s="11"/>
    </row>
    <row r="932" spans="1:6" x14ac:dyDescent="0.25">
      <c r="A932" s="11"/>
      <c r="B932" s="11"/>
      <c r="C932" s="11"/>
      <c r="D932" s="11"/>
      <c r="E932" s="11"/>
      <c r="F932" s="11"/>
    </row>
    <row r="933" spans="1:6" x14ac:dyDescent="0.25">
      <c r="A933" s="11"/>
      <c r="B933" s="11"/>
      <c r="C933" s="11"/>
      <c r="D933" s="11"/>
      <c r="E933" s="11"/>
      <c r="F933" s="11"/>
    </row>
    <row r="934" spans="1:6" x14ac:dyDescent="0.25">
      <c r="A934" s="11"/>
      <c r="B934" s="11"/>
      <c r="C934" s="11"/>
      <c r="D934" s="11"/>
      <c r="E934" s="11"/>
      <c r="F934" s="11"/>
    </row>
    <row r="935" spans="1:6" x14ac:dyDescent="0.25">
      <c r="A935" s="11"/>
      <c r="B935" s="11"/>
      <c r="C935" s="11"/>
      <c r="D935" s="11"/>
      <c r="E935" s="11"/>
      <c r="F935" s="11"/>
    </row>
    <row r="936" spans="1:6" x14ac:dyDescent="0.25">
      <c r="A936" s="11"/>
      <c r="B936" s="11"/>
      <c r="C936" s="11"/>
      <c r="D936" s="11"/>
      <c r="E936" s="11"/>
      <c r="F936" s="11"/>
    </row>
    <row r="937" spans="1:6" x14ac:dyDescent="0.25">
      <c r="A937" s="11"/>
      <c r="B937" s="11"/>
      <c r="C937" s="11"/>
      <c r="D937" s="11"/>
      <c r="E937" s="11"/>
      <c r="F937" s="11"/>
    </row>
    <row r="938" spans="1:6" x14ac:dyDescent="0.25">
      <c r="A938" s="11"/>
      <c r="B938" s="11"/>
      <c r="C938" s="11"/>
      <c r="D938" s="11"/>
      <c r="E938" s="11"/>
      <c r="F938" s="11"/>
    </row>
    <row r="939" spans="1:6" x14ac:dyDescent="0.25">
      <c r="A939" s="11"/>
      <c r="B939" s="11"/>
      <c r="C939" s="11"/>
      <c r="D939" s="11"/>
      <c r="E939" s="11"/>
      <c r="F939" s="11"/>
    </row>
    <row r="940" spans="1:6" x14ac:dyDescent="0.25">
      <c r="A940" s="11"/>
      <c r="B940" s="11"/>
      <c r="C940" s="11"/>
      <c r="D940" s="11"/>
      <c r="E940" s="11"/>
      <c r="F940" s="11"/>
    </row>
    <row r="941" spans="1:6" x14ac:dyDescent="0.25">
      <c r="A941" s="11"/>
      <c r="B941" s="11"/>
      <c r="C941" s="11"/>
      <c r="D941" s="11"/>
      <c r="E941" s="11"/>
      <c r="F941" s="11"/>
    </row>
    <row r="942" spans="1:6" x14ac:dyDescent="0.25">
      <c r="A942" s="11"/>
      <c r="B942" s="11"/>
      <c r="C942" s="11"/>
      <c r="D942" s="11"/>
      <c r="E942" s="11"/>
      <c r="F942" s="11"/>
    </row>
    <row r="943" spans="1:6" x14ac:dyDescent="0.25">
      <c r="A943" s="11"/>
      <c r="B943" s="11"/>
      <c r="C943" s="11"/>
      <c r="D943" s="11"/>
      <c r="E943" s="11"/>
      <c r="F943" s="11"/>
    </row>
    <row r="944" spans="1:6" x14ac:dyDescent="0.25">
      <c r="A944" s="11"/>
      <c r="B944" s="11"/>
      <c r="C944" s="11"/>
      <c r="D944" s="11"/>
      <c r="E944" s="11"/>
      <c r="F944" s="11"/>
    </row>
    <row r="945" spans="1:6" x14ac:dyDescent="0.25">
      <c r="A945" s="11"/>
      <c r="B945" s="11"/>
      <c r="C945" s="11"/>
      <c r="D945" s="11"/>
      <c r="E945" s="11"/>
      <c r="F945" s="11"/>
    </row>
    <row r="946" spans="1:6" x14ac:dyDescent="0.25">
      <c r="A946" s="11"/>
      <c r="B946" s="11"/>
      <c r="C946" s="11"/>
      <c r="D946" s="11"/>
      <c r="E946" s="11"/>
      <c r="F946" s="11"/>
    </row>
    <row r="947" spans="1:6" x14ac:dyDescent="0.25">
      <c r="A947" s="11"/>
      <c r="B947" s="11"/>
      <c r="C947" s="11"/>
      <c r="D947" s="11"/>
      <c r="E947" s="11"/>
      <c r="F947" s="11"/>
    </row>
    <row r="948" spans="1:6" x14ac:dyDescent="0.25">
      <c r="A948" s="11"/>
      <c r="B948" s="11"/>
      <c r="C948" s="11"/>
      <c r="D948" s="11"/>
      <c r="E948" s="11"/>
      <c r="F948" s="11"/>
    </row>
    <row r="949" spans="1:6" x14ac:dyDescent="0.25">
      <c r="A949" s="11"/>
      <c r="B949" s="11"/>
      <c r="C949" s="11"/>
      <c r="D949" s="11"/>
      <c r="E949" s="11"/>
      <c r="F949" s="11"/>
    </row>
    <row r="950" spans="1:6" x14ac:dyDescent="0.25">
      <c r="A950" s="11"/>
      <c r="B950" s="11"/>
      <c r="C950" s="11"/>
      <c r="D950" s="11"/>
      <c r="E950" s="11"/>
      <c r="F950" s="11"/>
    </row>
    <row r="951" spans="1:6" x14ac:dyDescent="0.25">
      <c r="A951" s="11"/>
      <c r="B951" s="11"/>
      <c r="C951" s="11"/>
      <c r="D951" s="11"/>
      <c r="E951" s="11"/>
      <c r="F951" s="11"/>
    </row>
    <row r="952" spans="1:6" x14ac:dyDescent="0.25">
      <c r="A952" s="11"/>
      <c r="B952" s="11"/>
      <c r="C952" s="11"/>
      <c r="D952" s="11"/>
      <c r="E952" s="11"/>
      <c r="F952" s="11"/>
    </row>
    <row r="953" spans="1:6" x14ac:dyDescent="0.25">
      <c r="A953" s="11"/>
      <c r="B953" s="11"/>
      <c r="C953" s="11"/>
      <c r="D953" s="11"/>
      <c r="E953" s="11"/>
      <c r="F953" s="11"/>
    </row>
    <row r="954" spans="1:6" x14ac:dyDescent="0.25">
      <c r="A954" s="11"/>
      <c r="B954" s="11"/>
      <c r="C954" s="11"/>
      <c r="D954" s="11"/>
      <c r="E954" s="11"/>
      <c r="F954" s="11"/>
    </row>
    <row r="955" spans="1:6" x14ac:dyDescent="0.25">
      <c r="A955" s="11"/>
      <c r="B955" s="11"/>
      <c r="C955" s="11"/>
      <c r="D955" s="11"/>
      <c r="E955" s="11"/>
      <c r="F955" s="11"/>
    </row>
    <row r="956" spans="1:6" x14ac:dyDescent="0.25">
      <c r="A956" s="11"/>
      <c r="B956" s="11"/>
      <c r="C956" s="11"/>
      <c r="D956" s="11"/>
      <c r="E956" s="11"/>
      <c r="F956" s="11"/>
    </row>
    <row r="957" spans="1:6" x14ac:dyDescent="0.25">
      <c r="A957" s="11"/>
      <c r="B957" s="11"/>
      <c r="C957" s="11"/>
      <c r="D957" s="11"/>
      <c r="E957" s="11"/>
      <c r="F957" s="11"/>
    </row>
    <row r="958" spans="1:6" x14ac:dyDescent="0.25">
      <c r="A958" s="11"/>
      <c r="B958" s="11"/>
      <c r="C958" s="11"/>
      <c r="D958" s="11"/>
      <c r="E958" s="11"/>
      <c r="F958" s="11"/>
    </row>
    <row r="959" spans="1:6" x14ac:dyDescent="0.25">
      <c r="A959" s="11"/>
      <c r="B959" s="11"/>
      <c r="C959" s="11"/>
      <c r="D959" s="11"/>
      <c r="E959" s="11"/>
      <c r="F959" s="11"/>
    </row>
    <row r="960" spans="1:6" x14ac:dyDescent="0.25">
      <c r="A960" s="11"/>
      <c r="B960" s="11"/>
      <c r="C960" s="11"/>
      <c r="D960" s="11"/>
      <c r="E960" s="11"/>
      <c r="F960" s="11"/>
    </row>
    <row r="961" spans="1:6" x14ac:dyDescent="0.25">
      <c r="A961" s="11"/>
      <c r="B961" s="11"/>
      <c r="C961" s="11"/>
      <c r="D961" s="11"/>
      <c r="E961" s="11"/>
      <c r="F961" s="11"/>
    </row>
    <row r="962" spans="1:6" x14ac:dyDescent="0.25">
      <c r="A962" s="11"/>
      <c r="B962" s="11"/>
      <c r="C962" s="11"/>
      <c r="D962" s="11"/>
      <c r="E962" s="11"/>
      <c r="F962" s="11"/>
    </row>
    <row r="963" spans="1:6" x14ac:dyDescent="0.25">
      <c r="A963" s="11"/>
      <c r="B963" s="11"/>
      <c r="C963" s="11"/>
      <c r="D963" s="11"/>
      <c r="E963" s="11"/>
      <c r="F963" s="11"/>
    </row>
    <row r="964" spans="1:6" x14ac:dyDescent="0.25">
      <c r="A964" s="11"/>
      <c r="B964" s="11"/>
      <c r="C964" s="11"/>
      <c r="D964" s="11"/>
      <c r="E964" s="11"/>
      <c r="F964" s="11"/>
    </row>
    <row r="965" spans="1:6" x14ac:dyDescent="0.25">
      <c r="A965" s="11"/>
      <c r="B965" s="11"/>
      <c r="C965" s="11"/>
      <c r="D965" s="11"/>
      <c r="E965" s="11"/>
      <c r="F965" s="11"/>
    </row>
    <row r="966" spans="1:6" x14ac:dyDescent="0.25">
      <c r="A966" s="11"/>
      <c r="B966" s="11"/>
      <c r="C966" s="11"/>
      <c r="D966" s="11"/>
      <c r="E966" s="11"/>
      <c r="F966" s="11"/>
    </row>
    <row r="967" spans="1:6" x14ac:dyDescent="0.25">
      <c r="A967" s="11"/>
      <c r="B967" s="11"/>
      <c r="C967" s="11"/>
      <c r="D967" s="11"/>
      <c r="E967" s="11"/>
      <c r="F967" s="11"/>
    </row>
    <row r="968" spans="1:6" x14ac:dyDescent="0.25">
      <c r="A968" s="11"/>
      <c r="B968" s="11"/>
      <c r="C968" s="11"/>
      <c r="D968" s="11"/>
      <c r="E968" s="11"/>
      <c r="F968" s="11"/>
    </row>
    <row r="969" spans="1:6" x14ac:dyDescent="0.25">
      <c r="A969" s="11"/>
      <c r="B969" s="11"/>
      <c r="C969" s="11"/>
      <c r="D969" s="11"/>
      <c r="E969" s="11"/>
      <c r="F969" s="11"/>
    </row>
    <row r="970" spans="1:6" x14ac:dyDescent="0.25">
      <c r="A970" s="11"/>
      <c r="B970" s="11"/>
      <c r="C970" s="11"/>
      <c r="D970" s="11"/>
      <c r="E970" s="11"/>
      <c r="F970" s="11"/>
    </row>
    <row r="971" spans="1:6" x14ac:dyDescent="0.25">
      <c r="A971" s="11"/>
      <c r="B971" s="11"/>
      <c r="C971" s="11"/>
      <c r="D971" s="11"/>
      <c r="E971" s="11"/>
      <c r="F971" s="11"/>
    </row>
    <row r="972" spans="1:6" x14ac:dyDescent="0.25">
      <c r="A972" s="11"/>
      <c r="B972" s="11"/>
      <c r="C972" s="11"/>
      <c r="D972" s="11"/>
      <c r="E972" s="11"/>
      <c r="F972" s="11"/>
    </row>
    <row r="973" spans="1:6" x14ac:dyDescent="0.25">
      <c r="A973" s="11"/>
      <c r="B973" s="11"/>
      <c r="C973" s="11"/>
      <c r="D973" s="11"/>
      <c r="E973" s="11"/>
      <c r="F973" s="11"/>
    </row>
    <row r="974" spans="1:6" x14ac:dyDescent="0.25">
      <c r="A974" s="11"/>
      <c r="B974" s="11"/>
      <c r="C974" s="11"/>
      <c r="D974" s="11"/>
      <c r="E974" s="11"/>
      <c r="F974" s="11"/>
    </row>
    <row r="975" spans="1:6" x14ac:dyDescent="0.25">
      <c r="A975" s="11"/>
      <c r="B975" s="11"/>
      <c r="C975" s="11"/>
      <c r="D975" s="11"/>
      <c r="E975" s="11"/>
      <c r="F975" s="11"/>
    </row>
    <row r="976" spans="1:6" x14ac:dyDescent="0.25">
      <c r="A976" s="11"/>
      <c r="B976" s="11"/>
      <c r="C976" s="11"/>
      <c r="D976" s="11"/>
      <c r="E976" s="11"/>
      <c r="F976" s="11"/>
    </row>
    <row r="977" spans="1:6" x14ac:dyDescent="0.25">
      <c r="A977" s="11"/>
      <c r="B977" s="11"/>
      <c r="C977" s="11"/>
      <c r="D977" s="11"/>
      <c r="E977" s="11"/>
      <c r="F977" s="11"/>
    </row>
    <row r="978" spans="1:6" x14ac:dyDescent="0.25">
      <c r="A978" s="11"/>
      <c r="B978" s="11"/>
      <c r="C978" s="11"/>
      <c r="D978" s="11"/>
      <c r="E978" s="11"/>
      <c r="F978" s="11"/>
    </row>
    <row r="979" spans="1:6" x14ac:dyDescent="0.25">
      <c r="A979" s="11"/>
      <c r="B979" s="11"/>
      <c r="C979" s="11"/>
      <c r="D979" s="11"/>
      <c r="E979" s="11"/>
      <c r="F979" s="11"/>
    </row>
    <row r="980" spans="1:6" x14ac:dyDescent="0.25">
      <c r="A980" s="11"/>
      <c r="B980" s="11"/>
      <c r="C980" s="11"/>
      <c r="D980" s="11"/>
      <c r="E980" s="11"/>
      <c r="F980" s="11"/>
    </row>
    <row r="981" spans="1:6" x14ac:dyDescent="0.25">
      <c r="A981" s="11"/>
      <c r="B981" s="11"/>
      <c r="C981" s="11"/>
      <c r="D981" s="11"/>
      <c r="E981" s="11"/>
      <c r="F981" s="11"/>
    </row>
    <row r="982" spans="1:6" x14ac:dyDescent="0.25">
      <c r="A982" s="11"/>
      <c r="B982" s="11"/>
      <c r="C982" s="11"/>
      <c r="D982" s="11"/>
      <c r="E982" s="11"/>
      <c r="F982" s="11"/>
    </row>
    <row r="983" spans="1:6" x14ac:dyDescent="0.25">
      <c r="A983" s="11"/>
      <c r="B983" s="11"/>
      <c r="C983" s="11"/>
      <c r="D983" s="11"/>
      <c r="E983" s="11"/>
      <c r="F983" s="11"/>
    </row>
    <row r="984" spans="1:6" x14ac:dyDescent="0.25">
      <c r="A984" s="11"/>
      <c r="B984" s="11"/>
      <c r="C984" s="11"/>
      <c r="D984" s="11"/>
      <c r="E984" s="11"/>
      <c r="F984" s="11"/>
    </row>
    <row r="985" spans="1:6" x14ac:dyDescent="0.25">
      <c r="A985" s="11"/>
      <c r="B985" s="11"/>
      <c r="C985" s="11"/>
      <c r="D985" s="11"/>
      <c r="E985" s="11"/>
      <c r="F985" s="11"/>
    </row>
    <row r="986" spans="1:6" x14ac:dyDescent="0.25">
      <c r="A986" s="11"/>
      <c r="B986" s="11"/>
      <c r="C986" s="11"/>
      <c r="D986" s="11"/>
      <c r="E986" s="11"/>
      <c r="F986" s="11"/>
    </row>
    <row r="987" spans="1:6" x14ac:dyDescent="0.25">
      <c r="A987" s="11"/>
      <c r="B987" s="11"/>
      <c r="C987" s="11"/>
      <c r="D987" s="11"/>
      <c r="E987" s="11"/>
      <c r="F987" s="11"/>
    </row>
    <row r="988" spans="1:6" x14ac:dyDescent="0.25">
      <c r="A988" s="11"/>
      <c r="B988" s="11"/>
      <c r="C988" s="11"/>
      <c r="D988" s="11"/>
      <c r="E988" s="11"/>
      <c r="F988" s="11"/>
    </row>
    <row r="989" spans="1:6" x14ac:dyDescent="0.25">
      <c r="A989" s="11"/>
      <c r="B989" s="11"/>
      <c r="C989" s="11"/>
      <c r="D989" s="11"/>
      <c r="E989" s="11"/>
      <c r="F989" s="11"/>
    </row>
    <row r="990" spans="1:6" x14ac:dyDescent="0.25">
      <c r="A990" s="11"/>
      <c r="B990" s="11"/>
      <c r="C990" s="11"/>
      <c r="D990" s="11"/>
      <c r="E990" s="11"/>
      <c r="F990" s="11"/>
    </row>
    <row r="991" spans="1:6" x14ac:dyDescent="0.25">
      <c r="A991" s="11"/>
      <c r="B991" s="11"/>
      <c r="C991" s="11"/>
      <c r="D991" s="11"/>
      <c r="E991" s="11"/>
      <c r="F991" s="11"/>
    </row>
    <row r="992" spans="1:6" x14ac:dyDescent="0.25">
      <c r="A992" s="11"/>
      <c r="B992" s="11"/>
      <c r="C992" s="11"/>
      <c r="D992" s="11"/>
      <c r="E992" s="11"/>
      <c r="F992" s="11"/>
    </row>
    <row r="993" spans="1:6" x14ac:dyDescent="0.25">
      <c r="A993" s="11"/>
      <c r="B993" s="11"/>
      <c r="C993" s="11"/>
      <c r="D993" s="11"/>
      <c r="E993" s="11"/>
      <c r="F993" s="11"/>
    </row>
    <row r="994" spans="1:6" x14ac:dyDescent="0.25">
      <c r="A994" s="11"/>
      <c r="B994" s="11"/>
      <c r="C994" s="11"/>
      <c r="D994" s="11"/>
      <c r="E994" s="11"/>
      <c r="F994" s="11"/>
    </row>
    <row r="995" spans="1:6" x14ac:dyDescent="0.25">
      <c r="A995" s="11"/>
      <c r="B995" s="11"/>
      <c r="C995" s="11"/>
      <c r="D995" s="11"/>
      <c r="E995" s="11"/>
      <c r="F995" s="11"/>
    </row>
    <row r="996" spans="1:6" x14ac:dyDescent="0.25">
      <c r="A996" s="11"/>
      <c r="B996" s="11"/>
      <c r="C996" s="11"/>
      <c r="D996" s="11"/>
      <c r="E996" s="11"/>
      <c r="F996" s="11"/>
    </row>
    <row r="997" spans="1:6" x14ac:dyDescent="0.25">
      <c r="A997" s="11"/>
      <c r="B997" s="11"/>
      <c r="C997" s="11"/>
      <c r="D997" s="11"/>
      <c r="E997" s="11"/>
      <c r="F997" s="11"/>
    </row>
    <row r="998" spans="1:6" x14ac:dyDescent="0.25">
      <c r="A998" s="11"/>
      <c r="B998" s="11"/>
      <c r="C998" s="11"/>
      <c r="D998" s="11"/>
      <c r="E998" s="11"/>
      <c r="F998" s="11"/>
    </row>
    <row r="999" spans="1:6" x14ac:dyDescent="0.25">
      <c r="A999" s="11"/>
      <c r="B999" s="11"/>
      <c r="C999" s="11"/>
      <c r="D999" s="11"/>
      <c r="E999" s="11"/>
      <c r="F999" s="11"/>
    </row>
    <row r="1000" spans="1:6" x14ac:dyDescent="0.25">
      <c r="A1000" s="11"/>
      <c r="B1000" s="11"/>
      <c r="C1000" s="11"/>
      <c r="D1000" s="11"/>
      <c r="E1000" s="11"/>
      <c r="F1000" s="11"/>
    </row>
    <row r="1001" spans="1:6" x14ac:dyDescent="0.25">
      <c r="A1001" s="11"/>
      <c r="B1001" s="11"/>
      <c r="C1001" s="11"/>
      <c r="D1001" s="11"/>
      <c r="E1001" s="11"/>
      <c r="F1001" s="11"/>
    </row>
    <row r="1002" spans="1:6" x14ac:dyDescent="0.25">
      <c r="A1002" s="11"/>
      <c r="B1002" s="11"/>
      <c r="C1002" s="11"/>
      <c r="D1002" s="11"/>
      <c r="E1002" s="11"/>
      <c r="F1002" s="11"/>
    </row>
    <row r="1003" spans="1:6" x14ac:dyDescent="0.25">
      <c r="A1003" s="11"/>
      <c r="B1003" s="11"/>
      <c r="C1003" s="11"/>
      <c r="D1003" s="11"/>
      <c r="E1003" s="11"/>
      <c r="F1003" s="11"/>
    </row>
    <row r="1004" spans="1:6" x14ac:dyDescent="0.25">
      <c r="A1004" s="11"/>
      <c r="B1004" s="11"/>
      <c r="C1004" s="11"/>
      <c r="D1004" s="11"/>
      <c r="E1004" s="11"/>
      <c r="F1004" s="11"/>
    </row>
    <row r="1005" spans="1:6" x14ac:dyDescent="0.25">
      <c r="A1005" s="11"/>
      <c r="B1005" s="11"/>
      <c r="C1005" s="11"/>
      <c r="D1005" s="11"/>
      <c r="E1005" s="11"/>
      <c r="F1005" s="11"/>
    </row>
    <row r="1006" spans="1:6" x14ac:dyDescent="0.25">
      <c r="A1006" s="11"/>
      <c r="B1006" s="11"/>
      <c r="C1006" s="11"/>
      <c r="D1006" s="11"/>
      <c r="E1006" s="11"/>
      <c r="F1006" s="11"/>
    </row>
    <row r="1007" spans="1:6" x14ac:dyDescent="0.25">
      <c r="A1007" s="11"/>
      <c r="B1007" s="11"/>
      <c r="C1007" s="11"/>
      <c r="D1007" s="11"/>
      <c r="E1007" s="11"/>
      <c r="F1007" s="11"/>
    </row>
    <row r="1008" spans="1:6" x14ac:dyDescent="0.25">
      <c r="A1008" s="11"/>
      <c r="B1008" s="11"/>
      <c r="C1008" s="11"/>
      <c r="D1008" s="11"/>
      <c r="E1008" s="11"/>
      <c r="F1008" s="11"/>
    </row>
    <row r="1009" spans="1:6" x14ac:dyDescent="0.25">
      <c r="A1009" s="11"/>
      <c r="B1009" s="11"/>
      <c r="C1009" s="11"/>
      <c r="D1009" s="11"/>
      <c r="E1009" s="11"/>
      <c r="F1009" s="11"/>
    </row>
    <row r="1010" spans="1:6" x14ac:dyDescent="0.25">
      <c r="A1010" s="11"/>
      <c r="B1010" s="11"/>
      <c r="C1010" s="11"/>
      <c r="D1010" s="11"/>
      <c r="E1010" s="11"/>
      <c r="F1010" s="11"/>
    </row>
    <row r="1011" spans="1:6" x14ac:dyDescent="0.25">
      <c r="A1011" s="11"/>
      <c r="B1011" s="11"/>
      <c r="C1011" s="11"/>
      <c r="D1011" s="11"/>
      <c r="E1011" s="11"/>
      <c r="F1011" s="11"/>
    </row>
    <row r="1012" spans="1:6" x14ac:dyDescent="0.25">
      <c r="A1012" s="11"/>
      <c r="B1012" s="11"/>
      <c r="C1012" s="11"/>
      <c r="D1012" s="11"/>
      <c r="E1012" s="11"/>
      <c r="F1012" s="11"/>
    </row>
    <row r="1013" spans="1:6" x14ac:dyDescent="0.25">
      <c r="A1013" s="11"/>
      <c r="B1013" s="11"/>
      <c r="C1013" s="11"/>
      <c r="D1013" s="11"/>
      <c r="E1013" s="11"/>
      <c r="F1013" s="11"/>
    </row>
    <row r="1014" spans="1:6" x14ac:dyDescent="0.25">
      <c r="A1014" s="11"/>
      <c r="B1014" s="11"/>
      <c r="C1014" s="11"/>
      <c r="D1014" s="11"/>
      <c r="E1014" s="11"/>
      <c r="F1014" s="11"/>
    </row>
    <row r="1015" spans="1:6" x14ac:dyDescent="0.25">
      <c r="A1015" s="11"/>
      <c r="B1015" s="11"/>
      <c r="C1015" s="11"/>
      <c r="D1015" s="11"/>
      <c r="E1015" s="11"/>
      <c r="F1015" s="11"/>
    </row>
    <row r="1016" spans="1:6" x14ac:dyDescent="0.25">
      <c r="A1016" s="11"/>
      <c r="B1016" s="11"/>
      <c r="C1016" s="11"/>
      <c r="D1016" s="11"/>
      <c r="E1016" s="11"/>
      <c r="F1016" s="11"/>
    </row>
    <row r="1017" spans="1:6" x14ac:dyDescent="0.25">
      <c r="A1017" s="11"/>
      <c r="B1017" s="11"/>
      <c r="C1017" s="11"/>
      <c r="D1017" s="11"/>
      <c r="E1017" s="11"/>
      <c r="F1017" s="11"/>
    </row>
    <row r="1018" spans="1:6" x14ac:dyDescent="0.25">
      <c r="A1018" s="11"/>
      <c r="B1018" s="11"/>
      <c r="C1018" s="11"/>
      <c r="D1018" s="11"/>
      <c r="E1018" s="11"/>
      <c r="F1018" s="11"/>
    </row>
    <row r="1019" spans="1:6" x14ac:dyDescent="0.25">
      <c r="A1019" s="11"/>
      <c r="B1019" s="11"/>
      <c r="C1019" s="11"/>
      <c r="D1019" s="11"/>
      <c r="E1019" s="11"/>
      <c r="F1019" s="11"/>
    </row>
    <row r="1020" spans="1:6" x14ac:dyDescent="0.25">
      <c r="A1020" s="11"/>
      <c r="B1020" s="11"/>
      <c r="C1020" s="11"/>
      <c r="D1020" s="11"/>
      <c r="E1020" s="11"/>
      <c r="F1020" s="11"/>
    </row>
    <row r="1021" spans="1:6" x14ac:dyDescent="0.25">
      <c r="A1021" s="11"/>
      <c r="B1021" s="11"/>
      <c r="C1021" s="11"/>
      <c r="D1021" s="11"/>
      <c r="E1021" s="11"/>
      <c r="F1021" s="11"/>
    </row>
    <row r="1022" spans="1:6" x14ac:dyDescent="0.25">
      <c r="A1022" s="11"/>
      <c r="B1022" s="11"/>
      <c r="C1022" s="11"/>
      <c r="D1022" s="11"/>
      <c r="E1022" s="11"/>
      <c r="F1022" s="11"/>
    </row>
    <row r="1023" spans="1:6" x14ac:dyDescent="0.25">
      <c r="A1023" s="11"/>
      <c r="B1023" s="11"/>
      <c r="C1023" s="11"/>
      <c r="D1023" s="11"/>
      <c r="E1023" s="11"/>
      <c r="F1023" s="11"/>
    </row>
    <row r="1024" spans="1:6" x14ac:dyDescent="0.25">
      <c r="A1024" s="11"/>
      <c r="B1024" s="11"/>
      <c r="C1024" s="11"/>
      <c r="D1024" s="11"/>
      <c r="E1024" s="11"/>
      <c r="F1024" s="11"/>
    </row>
    <row r="1025" spans="1:6" x14ac:dyDescent="0.25">
      <c r="A1025" s="11"/>
      <c r="B1025" s="11"/>
      <c r="C1025" s="11"/>
      <c r="D1025" s="11"/>
      <c r="E1025" s="11"/>
      <c r="F1025" s="11"/>
    </row>
    <row r="1026" spans="1:6" x14ac:dyDescent="0.25">
      <c r="A1026" s="11"/>
      <c r="B1026" s="11"/>
      <c r="C1026" s="11"/>
      <c r="D1026" s="11"/>
      <c r="E1026" s="11"/>
      <c r="F1026" s="11"/>
    </row>
    <row r="1027" spans="1:6" x14ac:dyDescent="0.25">
      <c r="A1027" s="11"/>
      <c r="B1027" s="11"/>
      <c r="C1027" s="11"/>
      <c r="D1027" s="11"/>
      <c r="E1027" s="11"/>
      <c r="F1027" s="11"/>
    </row>
    <row r="1028" spans="1:6" x14ac:dyDescent="0.25">
      <c r="A1028" s="11"/>
      <c r="B1028" s="11"/>
      <c r="C1028" s="11"/>
      <c r="D1028" s="11"/>
      <c r="E1028" s="11"/>
      <c r="F1028" s="11"/>
    </row>
    <row r="1029" spans="1:6" x14ac:dyDescent="0.25">
      <c r="A1029" s="11"/>
      <c r="B1029" s="11"/>
      <c r="C1029" s="11"/>
      <c r="D1029" s="11"/>
      <c r="E1029" s="11"/>
      <c r="F1029" s="11"/>
    </row>
    <row r="1030" spans="1:6" x14ac:dyDescent="0.25">
      <c r="A1030" s="11"/>
      <c r="B1030" s="11"/>
      <c r="C1030" s="11"/>
      <c r="D1030" s="11"/>
      <c r="E1030" s="11"/>
      <c r="F1030" s="11"/>
    </row>
    <row r="1031" spans="1:6" x14ac:dyDescent="0.25">
      <c r="A1031" s="11"/>
      <c r="B1031" s="11"/>
      <c r="C1031" s="11"/>
      <c r="D1031" s="11"/>
      <c r="E1031" s="11"/>
      <c r="F1031" s="11"/>
    </row>
    <row r="1032" spans="1:6" x14ac:dyDescent="0.25">
      <c r="A1032" s="11"/>
      <c r="B1032" s="11"/>
      <c r="C1032" s="11"/>
      <c r="D1032" s="11"/>
      <c r="E1032" s="11"/>
      <c r="F1032" s="11"/>
    </row>
    <row r="1033" spans="1:6" x14ac:dyDescent="0.25">
      <c r="A1033" s="11"/>
      <c r="B1033" s="11"/>
      <c r="C1033" s="11"/>
      <c r="D1033" s="11"/>
      <c r="E1033" s="11"/>
      <c r="F1033" s="11"/>
    </row>
    <row r="1034" spans="1:6" x14ac:dyDescent="0.25">
      <c r="A1034" s="11"/>
      <c r="B1034" s="11"/>
      <c r="C1034" s="11"/>
      <c r="D1034" s="11"/>
      <c r="E1034" s="11"/>
      <c r="F1034" s="11"/>
    </row>
    <row r="1035" spans="1:6" x14ac:dyDescent="0.25">
      <c r="A1035" s="11"/>
      <c r="B1035" s="11"/>
      <c r="C1035" s="11"/>
      <c r="D1035" s="11"/>
      <c r="E1035" s="11"/>
      <c r="F1035" s="11"/>
    </row>
    <row r="1036" spans="1:6" x14ac:dyDescent="0.25">
      <c r="A1036" s="11"/>
      <c r="B1036" s="11"/>
      <c r="C1036" s="11"/>
      <c r="D1036" s="11"/>
      <c r="E1036" s="11"/>
      <c r="F1036" s="11"/>
    </row>
    <row r="1037" spans="1:6" x14ac:dyDescent="0.25">
      <c r="A1037" s="11"/>
      <c r="B1037" s="11"/>
      <c r="C1037" s="11"/>
      <c r="D1037" s="11"/>
      <c r="E1037" s="11"/>
      <c r="F1037" s="11"/>
    </row>
    <row r="1038" spans="1:6" x14ac:dyDescent="0.25">
      <c r="A1038" s="11"/>
      <c r="B1038" s="11"/>
      <c r="C1038" s="11"/>
      <c r="D1038" s="11"/>
      <c r="E1038" s="11"/>
      <c r="F1038" s="11"/>
    </row>
    <row r="1039" spans="1:6" x14ac:dyDescent="0.25">
      <c r="A1039" s="11"/>
      <c r="B1039" s="11"/>
      <c r="C1039" s="11"/>
      <c r="D1039" s="11"/>
      <c r="E1039" s="11"/>
      <c r="F1039" s="11"/>
    </row>
    <row r="1040" spans="1:6" x14ac:dyDescent="0.25">
      <c r="A1040" s="11"/>
      <c r="B1040" s="11"/>
      <c r="C1040" s="11"/>
      <c r="D1040" s="11"/>
      <c r="E1040" s="11"/>
      <c r="F1040" s="11"/>
    </row>
    <row r="1041" spans="1:6" x14ac:dyDescent="0.25">
      <c r="A1041" s="11"/>
      <c r="B1041" s="11"/>
      <c r="C1041" s="11"/>
      <c r="D1041" s="11"/>
      <c r="E1041" s="11"/>
      <c r="F1041" s="11"/>
    </row>
    <row r="1042" spans="1:6" x14ac:dyDescent="0.25">
      <c r="A1042" s="11"/>
      <c r="B1042" s="11"/>
      <c r="C1042" s="11"/>
      <c r="D1042" s="11"/>
      <c r="E1042" s="11"/>
      <c r="F1042" s="11"/>
    </row>
    <row r="1043" spans="1:6" x14ac:dyDescent="0.25">
      <c r="A1043" s="11"/>
      <c r="B1043" s="11"/>
      <c r="C1043" s="11"/>
      <c r="D1043" s="11"/>
      <c r="E1043" s="11"/>
      <c r="F1043" s="11"/>
    </row>
    <row r="1044" spans="1:6" x14ac:dyDescent="0.25">
      <c r="A1044" s="11"/>
      <c r="B1044" s="11"/>
      <c r="C1044" s="11"/>
      <c r="D1044" s="11"/>
      <c r="E1044" s="11"/>
      <c r="F1044" s="11"/>
    </row>
    <row r="1045" spans="1:6" x14ac:dyDescent="0.25">
      <c r="A1045" s="11"/>
      <c r="B1045" s="11"/>
      <c r="C1045" s="11"/>
      <c r="D1045" s="11"/>
      <c r="E1045" s="11"/>
      <c r="F1045" s="11"/>
    </row>
    <row r="1046" spans="1:6" x14ac:dyDescent="0.25">
      <c r="A1046" s="11"/>
      <c r="B1046" s="11"/>
      <c r="C1046" s="11"/>
      <c r="D1046" s="11"/>
      <c r="E1046" s="11"/>
      <c r="F1046" s="11"/>
    </row>
    <row r="1047" spans="1:6" x14ac:dyDescent="0.25">
      <c r="A1047" s="11"/>
      <c r="B1047" s="11"/>
      <c r="C1047" s="11"/>
      <c r="D1047" s="11"/>
      <c r="E1047" s="11"/>
      <c r="F1047" s="11"/>
    </row>
    <row r="1048" spans="1:6" x14ac:dyDescent="0.25">
      <c r="A1048" s="11"/>
      <c r="B1048" s="11"/>
      <c r="C1048" s="11"/>
      <c r="D1048" s="11"/>
      <c r="E1048" s="11"/>
      <c r="F1048" s="11"/>
    </row>
    <row r="1049" spans="1:6" x14ac:dyDescent="0.25">
      <c r="A1049" s="11"/>
      <c r="B1049" s="11"/>
      <c r="C1049" s="11"/>
      <c r="D1049" s="11"/>
      <c r="E1049" s="11"/>
      <c r="F1049" s="11"/>
    </row>
    <row r="1050" spans="1:6" x14ac:dyDescent="0.25">
      <c r="A1050" s="11"/>
      <c r="B1050" s="11"/>
      <c r="C1050" s="11"/>
      <c r="D1050" s="11"/>
      <c r="E1050" s="11"/>
      <c r="F1050" s="11"/>
    </row>
    <row r="1051" spans="1:6" x14ac:dyDescent="0.25">
      <c r="A1051" s="11"/>
      <c r="B1051" s="11"/>
      <c r="C1051" s="11"/>
      <c r="D1051" s="11"/>
      <c r="E1051" s="11"/>
      <c r="F1051" s="11"/>
    </row>
    <row r="1052" spans="1:6" x14ac:dyDescent="0.25">
      <c r="A1052" s="11"/>
      <c r="B1052" s="11"/>
      <c r="C1052" s="11"/>
      <c r="D1052" s="11"/>
      <c r="E1052" s="11"/>
      <c r="F1052" s="11"/>
    </row>
    <row r="1053" spans="1:6" x14ac:dyDescent="0.25">
      <c r="A1053" s="11"/>
      <c r="B1053" s="11"/>
      <c r="C1053" s="11"/>
      <c r="D1053" s="11"/>
      <c r="E1053" s="11"/>
      <c r="F1053" s="11"/>
    </row>
    <row r="1054" spans="1:6" x14ac:dyDescent="0.25">
      <c r="A1054" s="11"/>
      <c r="B1054" s="11"/>
      <c r="C1054" s="11"/>
      <c r="D1054" s="11"/>
      <c r="E1054" s="11"/>
      <c r="F1054" s="11"/>
    </row>
    <row r="1055" spans="1:6" x14ac:dyDescent="0.25">
      <c r="A1055" s="11"/>
      <c r="B1055" s="11"/>
      <c r="C1055" s="11"/>
      <c r="D1055" s="11"/>
      <c r="E1055" s="11"/>
      <c r="F1055" s="11"/>
    </row>
    <row r="1056" spans="1:6" x14ac:dyDescent="0.25">
      <c r="A1056" s="11"/>
      <c r="B1056" s="11"/>
      <c r="C1056" s="11"/>
      <c r="D1056" s="11"/>
      <c r="E1056" s="11"/>
      <c r="F1056" s="11"/>
    </row>
    <row r="1057" spans="1:6" x14ac:dyDescent="0.25">
      <c r="A1057" s="11"/>
      <c r="B1057" s="11"/>
      <c r="C1057" s="11"/>
      <c r="D1057" s="11"/>
      <c r="E1057" s="11"/>
      <c r="F1057" s="11"/>
    </row>
    <row r="1058" spans="1:6" x14ac:dyDescent="0.25">
      <c r="A1058" s="11"/>
      <c r="B1058" s="11"/>
      <c r="C1058" s="11"/>
      <c r="D1058" s="11"/>
      <c r="E1058" s="11"/>
      <c r="F1058" s="11"/>
    </row>
    <row r="1059" spans="1:6" x14ac:dyDescent="0.25">
      <c r="A1059" s="11"/>
      <c r="B1059" s="11"/>
      <c r="C1059" s="11"/>
      <c r="D1059" s="11"/>
      <c r="E1059" s="11"/>
      <c r="F1059" s="11"/>
    </row>
    <row r="1060" spans="1:6" x14ac:dyDescent="0.25">
      <c r="A1060" s="11"/>
      <c r="B1060" s="11"/>
      <c r="C1060" s="11"/>
      <c r="D1060" s="11"/>
      <c r="E1060" s="11"/>
      <c r="F1060" s="11"/>
    </row>
    <row r="1061" spans="1:6" x14ac:dyDescent="0.25">
      <c r="A1061" s="11"/>
      <c r="B1061" s="11"/>
      <c r="C1061" s="11"/>
      <c r="D1061" s="11"/>
      <c r="E1061" s="11"/>
      <c r="F1061" s="11"/>
    </row>
    <row r="1062" spans="1:6" x14ac:dyDescent="0.25">
      <c r="A1062" s="11"/>
      <c r="B1062" s="11"/>
      <c r="C1062" s="11"/>
      <c r="D1062" s="11"/>
      <c r="E1062" s="11"/>
      <c r="F1062" s="11"/>
    </row>
    <row r="1063" spans="1:6" x14ac:dyDescent="0.25">
      <c r="A1063" s="11"/>
      <c r="B1063" s="11"/>
      <c r="C1063" s="11"/>
      <c r="D1063" s="11"/>
      <c r="E1063" s="11"/>
      <c r="F1063" s="11"/>
    </row>
    <row r="1064" spans="1:6" x14ac:dyDescent="0.25">
      <c r="A1064" s="11"/>
      <c r="B1064" s="11"/>
      <c r="C1064" s="11"/>
      <c r="D1064" s="11"/>
      <c r="E1064" s="11"/>
      <c r="F1064" s="11"/>
    </row>
    <row r="1065" spans="1:6" x14ac:dyDescent="0.25">
      <c r="A1065" s="11"/>
      <c r="B1065" s="11"/>
      <c r="C1065" s="11"/>
      <c r="D1065" s="11"/>
      <c r="E1065" s="11"/>
      <c r="F1065" s="11"/>
    </row>
    <row r="1066" spans="1:6" x14ac:dyDescent="0.25">
      <c r="A1066" s="11"/>
      <c r="B1066" s="11"/>
      <c r="C1066" s="11"/>
      <c r="D1066" s="11"/>
      <c r="E1066" s="11"/>
      <c r="F1066" s="11"/>
    </row>
    <row r="1067" spans="1:6" x14ac:dyDescent="0.25">
      <c r="A1067" s="11"/>
      <c r="B1067" s="11"/>
      <c r="C1067" s="11"/>
      <c r="D1067" s="11"/>
      <c r="E1067" s="11"/>
      <c r="F1067" s="11"/>
    </row>
    <row r="1068" spans="1:6" x14ac:dyDescent="0.25">
      <c r="A1068" s="11"/>
      <c r="B1068" s="11"/>
      <c r="C1068" s="11"/>
      <c r="D1068" s="11"/>
      <c r="E1068" s="11"/>
      <c r="F1068" s="11"/>
    </row>
    <row r="1069" spans="1:6" x14ac:dyDescent="0.25">
      <c r="A1069" s="11"/>
      <c r="B1069" s="11"/>
      <c r="C1069" s="11"/>
      <c r="D1069" s="11"/>
      <c r="E1069" s="11"/>
      <c r="F1069" s="11"/>
    </row>
    <row r="1070" spans="1:6" x14ac:dyDescent="0.25">
      <c r="A1070" s="11"/>
      <c r="B1070" s="11"/>
      <c r="C1070" s="11"/>
      <c r="D1070" s="11"/>
      <c r="E1070" s="11"/>
      <c r="F1070" s="11"/>
    </row>
    <row r="1071" spans="1:6" x14ac:dyDescent="0.25">
      <c r="A1071" s="11"/>
      <c r="B1071" s="11"/>
      <c r="C1071" s="11"/>
      <c r="D1071" s="11"/>
      <c r="E1071" s="11"/>
      <c r="F1071" s="11"/>
    </row>
    <row r="1072" spans="1:6" x14ac:dyDescent="0.25">
      <c r="A1072" s="11"/>
      <c r="B1072" s="11"/>
      <c r="C1072" s="11"/>
      <c r="D1072" s="11"/>
      <c r="E1072" s="11"/>
      <c r="F1072" s="11"/>
    </row>
    <row r="1073" spans="1:6" x14ac:dyDescent="0.25">
      <c r="A1073" s="11"/>
      <c r="B1073" s="11"/>
      <c r="C1073" s="11"/>
      <c r="D1073" s="11"/>
      <c r="E1073" s="11"/>
      <c r="F1073" s="11"/>
    </row>
    <row r="1074" spans="1:6" x14ac:dyDescent="0.25">
      <c r="A1074" s="11"/>
      <c r="B1074" s="11"/>
      <c r="C1074" s="11"/>
      <c r="D1074" s="11"/>
      <c r="E1074" s="11"/>
      <c r="F1074" s="11"/>
    </row>
    <row r="1075" spans="1:6" x14ac:dyDescent="0.25">
      <c r="A1075" s="11"/>
      <c r="B1075" s="11"/>
      <c r="C1075" s="11"/>
      <c r="D1075" s="11"/>
      <c r="E1075" s="11"/>
      <c r="F1075" s="11"/>
    </row>
    <row r="1076" spans="1:6" x14ac:dyDescent="0.25">
      <c r="A1076" s="11"/>
      <c r="B1076" s="11"/>
      <c r="C1076" s="11"/>
      <c r="D1076" s="11"/>
      <c r="E1076" s="11"/>
      <c r="F1076" s="11"/>
    </row>
    <row r="1077" spans="1:6" x14ac:dyDescent="0.25">
      <c r="A1077" s="11"/>
      <c r="B1077" s="11"/>
      <c r="C1077" s="11"/>
      <c r="D1077" s="11"/>
      <c r="E1077" s="11"/>
      <c r="F1077" s="11"/>
    </row>
    <row r="1078" spans="1:6" x14ac:dyDescent="0.25">
      <c r="A1078" s="11"/>
      <c r="B1078" s="11"/>
      <c r="C1078" s="11"/>
      <c r="D1078" s="11"/>
      <c r="E1078" s="11"/>
      <c r="F1078" s="11"/>
    </row>
    <row r="1079" spans="1:6" x14ac:dyDescent="0.25">
      <c r="A1079" s="11"/>
      <c r="B1079" s="11"/>
      <c r="C1079" s="11"/>
      <c r="D1079" s="11"/>
      <c r="E1079" s="11"/>
      <c r="F1079" s="11"/>
    </row>
    <row r="1080" spans="1:6" x14ac:dyDescent="0.25">
      <c r="A1080" s="11"/>
      <c r="B1080" s="11"/>
      <c r="C1080" s="11"/>
      <c r="D1080" s="11"/>
      <c r="E1080" s="11"/>
      <c r="F1080" s="11"/>
    </row>
    <row r="1081" spans="1:6" x14ac:dyDescent="0.25">
      <c r="A1081" s="11"/>
      <c r="B1081" s="11"/>
      <c r="C1081" s="11"/>
      <c r="D1081" s="11"/>
      <c r="E1081" s="11"/>
      <c r="F1081" s="11"/>
    </row>
    <row r="1082" spans="1:6" x14ac:dyDescent="0.25">
      <c r="A1082" s="11"/>
      <c r="B1082" s="11"/>
      <c r="C1082" s="11"/>
      <c r="D1082" s="11"/>
      <c r="E1082" s="11"/>
      <c r="F1082" s="11"/>
    </row>
    <row r="1083" spans="1:6" x14ac:dyDescent="0.25">
      <c r="A1083" s="11"/>
      <c r="B1083" s="11"/>
      <c r="C1083" s="11"/>
      <c r="D1083" s="11"/>
      <c r="E1083" s="11"/>
      <c r="F1083" s="11"/>
    </row>
    <row r="1084" spans="1:6" x14ac:dyDescent="0.25">
      <c r="A1084" s="11"/>
      <c r="B1084" s="11"/>
      <c r="C1084" s="11"/>
      <c r="D1084" s="11"/>
      <c r="E1084" s="11"/>
      <c r="F1084" s="11"/>
    </row>
    <row r="1085" spans="1:6" x14ac:dyDescent="0.25">
      <c r="A1085" s="11"/>
      <c r="B1085" s="11"/>
      <c r="C1085" s="11"/>
      <c r="D1085" s="11"/>
      <c r="E1085" s="11"/>
      <c r="F1085" s="11"/>
    </row>
    <row r="1086" spans="1:6" x14ac:dyDescent="0.25">
      <c r="A1086" s="11"/>
      <c r="B1086" s="11"/>
      <c r="C1086" s="11"/>
      <c r="D1086" s="11"/>
      <c r="E1086" s="11"/>
      <c r="F1086" s="11"/>
    </row>
    <row r="1087" spans="1:6" x14ac:dyDescent="0.25">
      <c r="A1087" s="11"/>
      <c r="B1087" s="11"/>
      <c r="C1087" s="11"/>
      <c r="D1087" s="11"/>
      <c r="E1087" s="11"/>
      <c r="F1087" s="11"/>
    </row>
    <row r="1088" spans="1:6" x14ac:dyDescent="0.25">
      <c r="A1088" s="11"/>
      <c r="B1088" s="11"/>
      <c r="C1088" s="11"/>
      <c r="D1088" s="11"/>
      <c r="E1088" s="11"/>
      <c r="F1088" s="11"/>
    </row>
    <row r="1089" spans="1:6" x14ac:dyDescent="0.25">
      <c r="A1089" s="11"/>
      <c r="B1089" s="11"/>
      <c r="C1089" s="11"/>
      <c r="D1089" s="11"/>
      <c r="E1089" s="11"/>
      <c r="F1089" s="11"/>
    </row>
    <row r="1090" spans="1:6" x14ac:dyDescent="0.25">
      <c r="A1090" s="11"/>
      <c r="B1090" s="11"/>
      <c r="C1090" s="11"/>
      <c r="D1090" s="11"/>
      <c r="E1090" s="11"/>
      <c r="F1090" s="11"/>
    </row>
    <row r="1091" spans="1:6" x14ac:dyDescent="0.25">
      <c r="A1091" s="11"/>
      <c r="B1091" s="11"/>
      <c r="C1091" s="11"/>
      <c r="D1091" s="11"/>
      <c r="E1091" s="11"/>
      <c r="F1091" s="11"/>
    </row>
    <row r="1092" spans="1:6" x14ac:dyDescent="0.25">
      <c r="A1092" s="11"/>
      <c r="B1092" s="11"/>
      <c r="C1092" s="11"/>
      <c r="D1092" s="11"/>
      <c r="E1092" s="11"/>
      <c r="F1092" s="11"/>
    </row>
    <row r="1093" spans="1:6" x14ac:dyDescent="0.25">
      <c r="A1093" s="11"/>
      <c r="B1093" s="11"/>
      <c r="C1093" s="11"/>
      <c r="D1093" s="11"/>
      <c r="E1093" s="11"/>
      <c r="F1093" s="11"/>
    </row>
    <row r="1094" spans="1:6" x14ac:dyDescent="0.25">
      <c r="A1094" s="11"/>
      <c r="B1094" s="11"/>
      <c r="C1094" s="11"/>
      <c r="D1094" s="11"/>
      <c r="E1094" s="11"/>
      <c r="F1094" s="11"/>
    </row>
    <row r="1095" spans="1:6" x14ac:dyDescent="0.25">
      <c r="A1095" s="11"/>
      <c r="B1095" s="11"/>
      <c r="C1095" s="11"/>
      <c r="D1095" s="11"/>
      <c r="E1095" s="11"/>
      <c r="F1095" s="11"/>
    </row>
    <row r="1096" spans="1:6" x14ac:dyDescent="0.25">
      <c r="A1096" s="11"/>
      <c r="B1096" s="11"/>
      <c r="C1096" s="11"/>
      <c r="D1096" s="11"/>
      <c r="E1096" s="11"/>
      <c r="F1096" s="11"/>
    </row>
    <row r="1097" spans="1:6" x14ac:dyDescent="0.25">
      <c r="A1097" s="11"/>
      <c r="B1097" s="11"/>
      <c r="C1097" s="11"/>
      <c r="D1097" s="11"/>
      <c r="E1097" s="11"/>
      <c r="F1097" s="11"/>
    </row>
    <row r="1098" spans="1:6" x14ac:dyDescent="0.25">
      <c r="A1098" s="11"/>
      <c r="B1098" s="11"/>
      <c r="C1098" s="11"/>
      <c r="D1098" s="11"/>
      <c r="E1098" s="11"/>
      <c r="F1098" s="11"/>
    </row>
    <row r="1099" spans="1:6" x14ac:dyDescent="0.25">
      <c r="A1099" s="11"/>
      <c r="B1099" s="11"/>
      <c r="C1099" s="11"/>
      <c r="D1099" s="11"/>
      <c r="E1099" s="11"/>
      <c r="F1099" s="11"/>
    </row>
    <row r="1100" spans="1:6" x14ac:dyDescent="0.25">
      <c r="A1100" s="11"/>
      <c r="B1100" s="11"/>
      <c r="C1100" s="11"/>
      <c r="D1100" s="11"/>
      <c r="E1100" s="11"/>
      <c r="F1100" s="11"/>
    </row>
    <row r="1101" spans="1:6" x14ac:dyDescent="0.25">
      <c r="A1101" s="11"/>
      <c r="B1101" s="11"/>
      <c r="C1101" s="11"/>
      <c r="D1101" s="11"/>
      <c r="E1101" s="11"/>
      <c r="F1101" s="11"/>
    </row>
    <row r="1102" spans="1:6" x14ac:dyDescent="0.25">
      <c r="A1102" s="11"/>
      <c r="B1102" s="11"/>
      <c r="C1102" s="11"/>
      <c r="D1102" s="11"/>
      <c r="E1102" s="11"/>
      <c r="F1102" s="11"/>
    </row>
    <row r="1103" spans="1:6" x14ac:dyDescent="0.25">
      <c r="A1103" s="11"/>
      <c r="B1103" s="11"/>
      <c r="C1103" s="11"/>
      <c r="D1103" s="11"/>
      <c r="E1103" s="11"/>
      <c r="F1103" s="11"/>
    </row>
    <row r="1104" spans="1:6" x14ac:dyDescent="0.25">
      <c r="A1104" s="11"/>
      <c r="B1104" s="11"/>
      <c r="C1104" s="11"/>
      <c r="D1104" s="11"/>
      <c r="E1104" s="11"/>
      <c r="F1104" s="11"/>
    </row>
    <row r="1105" spans="1:6" x14ac:dyDescent="0.25">
      <c r="A1105" s="11"/>
      <c r="B1105" s="11"/>
      <c r="C1105" s="11"/>
      <c r="D1105" s="11"/>
      <c r="E1105" s="11"/>
      <c r="F1105" s="11"/>
    </row>
    <row r="1106" spans="1:6" x14ac:dyDescent="0.25">
      <c r="A1106" s="11"/>
      <c r="B1106" s="11"/>
      <c r="C1106" s="11"/>
      <c r="D1106" s="11"/>
      <c r="E1106" s="11"/>
      <c r="F1106" s="11"/>
    </row>
    <row r="1107" spans="1:6" x14ac:dyDescent="0.25">
      <c r="A1107" s="11"/>
      <c r="B1107" s="11"/>
      <c r="C1107" s="11"/>
      <c r="D1107" s="11"/>
      <c r="E1107" s="11"/>
      <c r="F1107" s="11"/>
    </row>
    <row r="1108" spans="1:6" x14ac:dyDescent="0.25">
      <c r="A1108" s="11"/>
      <c r="B1108" s="11"/>
      <c r="C1108" s="11"/>
      <c r="D1108" s="11"/>
      <c r="E1108" s="11"/>
      <c r="F1108" s="11"/>
    </row>
    <row r="1109" spans="1:6" x14ac:dyDescent="0.25">
      <c r="A1109" s="11"/>
      <c r="B1109" s="11"/>
      <c r="C1109" s="11"/>
      <c r="D1109" s="11"/>
      <c r="E1109" s="11"/>
      <c r="F1109" s="11"/>
    </row>
    <row r="1110" spans="1:6" x14ac:dyDescent="0.25">
      <c r="A1110" s="11"/>
      <c r="B1110" s="11"/>
      <c r="C1110" s="11"/>
      <c r="D1110" s="11"/>
      <c r="E1110" s="11"/>
      <c r="F1110" s="11"/>
    </row>
    <row r="1111" spans="1:6" x14ac:dyDescent="0.25">
      <c r="A1111" s="11"/>
      <c r="B1111" s="11"/>
      <c r="C1111" s="11"/>
      <c r="D1111" s="11"/>
      <c r="E1111" s="11"/>
      <c r="F1111" s="11"/>
    </row>
    <row r="1112" spans="1:6" x14ac:dyDescent="0.25">
      <c r="A1112" s="11"/>
      <c r="B1112" s="11"/>
      <c r="C1112" s="11"/>
      <c r="D1112" s="11"/>
      <c r="E1112" s="11"/>
      <c r="F1112" s="11"/>
    </row>
    <row r="1113" spans="1:6" x14ac:dyDescent="0.25">
      <c r="A1113" s="11"/>
      <c r="B1113" s="11"/>
      <c r="C1113" s="11"/>
      <c r="D1113" s="11"/>
      <c r="E1113" s="11"/>
      <c r="F1113" s="11"/>
    </row>
    <row r="1114" spans="1:6" x14ac:dyDescent="0.25">
      <c r="A1114" s="11"/>
      <c r="B1114" s="11"/>
      <c r="C1114" s="11"/>
      <c r="D1114" s="11"/>
      <c r="E1114" s="11"/>
      <c r="F1114" s="11"/>
    </row>
    <row r="1115" spans="1:6" x14ac:dyDescent="0.25">
      <c r="A1115" s="11"/>
      <c r="B1115" s="11"/>
      <c r="C1115" s="11"/>
      <c r="D1115" s="11"/>
      <c r="E1115" s="11"/>
      <c r="F1115" s="11"/>
    </row>
    <row r="1116" spans="1:6" x14ac:dyDescent="0.25">
      <c r="A1116" s="11"/>
      <c r="B1116" s="11"/>
      <c r="C1116" s="11"/>
      <c r="D1116" s="11"/>
      <c r="E1116" s="11"/>
      <c r="F1116" s="11"/>
    </row>
    <row r="1117" spans="1:6" x14ac:dyDescent="0.25">
      <c r="A1117" s="11"/>
      <c r="B1117" s="11"/>
      <c r="C1117" s="11"/>
      <c r="D1117" s="11"/>
      <c r="E1117" s="11"/>
      <c r="F1117" s="11"/>
    </row>
    <row r="1118" spans="1:6" x14ac:dyDescent="0.25">
      <c r="A1118" s="11"/>
      <c r="B1118" s="11"/>
      <c r="C1118" s="11"/>
      <c r="D1118" s="11"/>
      <c r="E1118" s="11"/>
      <c r="F1118" s="11"/>
    </row>
    <row r="1119" spans="1:6" x14ac:dyDescent="0.25">
      <c r="A1119" s="11"/>
      <c r="B1119" s="11"/>
      <c r="C1119" s="11"/>
      <c r="D1119" s="11"/>
      <c r="E1119" s="11"/>
      <c r="F1119" s="11"/>
    </row>
    <row r="1120" spans="1:6" x14ac:dyDescent="0.25">
      <c r="A1120" s="11"/>
      <c r="B1120" s="11"/>
      <c r="C1120" s="11"/>
      <c r="D1120" s="11"/>
      <c r="E1120" s="11"/>
      <c r="F1120" s="11"/>
    </row>
    <row r="1121" spans="1:6" x14ac:dyDescent="0.25">
      <c r="A1121" s="11"/>
      <c r="B1121" s="11"/>
      <c r="C1121" s="11"/>
      <c r="D1121" s="11"/>
      <c r="E1121" s="11"/>
      <c r="F1121" s="11"/>
    </row>
    <row r="1122" spans="1:6" x14ac:dyDescent="0.25">
      <c r="A1122" s="11"/>
      <c r="B1122" s="11"/>
      <c r="C1122" s="11"/>
      <c r="D1122" s="11"/>
      <c r="E1122" s="11"/>
      <c r="F1122" s="11"/>
    </row>
    <row r="1123" spans="1:6" x14ac:dyDescent="0.25">
      <c r="A1123" s="11"/>
      <c r="B1123" s="11"/>
      <c r="C1123" s="11"/>
      <c r="D1123" s="11"/>
      <c r="E1123" s="11"/>
      <c r="F1123" s="11"/>
    </row>
    <row r="1124" spans="1:6" x14ac:dyDescent="0.25">
      <c r="A1124" s="11"/>
      <c r="B1124" s="11"/>
      <c r="C1124" s="11"/>
      <c r="D1124" s="11"/>
      <c r="E1124" s="11"/>
      <c r="F1124" s="11"/>
    </row>
    <row r="1125" spans="1:6" x14ac:dyDescent="0.25">
      <c r="A1125" s="11"/>
      <c r="B1125" s="11"/>
      <c r="C1125" s="11"/>
      <c r="D1125" s="11"/>
      <c r="E1125" s="11"/>
      <c r="F1125" s="11"/>
    </row>
    <row r="1126" spans="1:6" x14ac:dyDescent="0.25">
      <c r="A1126" s="11"/>
      <c r="B1126" s="11"/>
      <c r="C1126" s="11"/>
      <c r="D1126" s="11"/>
      <c r="E1126" s="11"/>
      <c r="F1126" s="11"/>
    </row>
    <row r="1127" spans="1:6" x14ac:dyDescent="0.25">
      <c r="A1127" s="11"/>
      <c r="B1127" s="11"/>
      <c r="C1127" s="11"/>
      <c r="D1127" s="11"/>
      <c r="E1127" s="11"/>
      <c r="F1127" s="11"/>
    </row>
    <row r="1128" spans="1:6" x14ac:dyDescent="0.25">
      <c r="A1128" s="11"/>
      <c r="B1128" s="11"/>
      <c r="C1128" s="11"/>
      <c r="D1128" s="11"/>
      <c r="E1128" s="11"/>
      <c r="F1128" s="11"/>
    </row>
    <row r="1129" spans="1:6" x14ac:dyDescent="0.25">
      <c r="A1129" s="11"/>
      <c r="B1129" s="11"/>
      <c r="C1129" s="11"/>
      <c r="D1129" s="11"/>
      <c r="E1129" s="11"/>
      <c r="F1129" s="11"/>
    </row>
    <row r="1130" spans="1:6" x14ac:dyDescent="0.25">
      <c r="A1130" s="11"/>
      <c r="B1130" s="11"/>
      <c r="C1130" s="11"/>
      <c r="D1130" s="11"/>
      <c r="E1130" s="11"/>
      <c r="F1130" s="11"/>
    </row>
    <row r="1131" spans="1:6" x14ac:dyDescent="0.25">
      <c r="A1131" s="11"/>
      <c r="B1131" s="11"/>
      <c r="C1131" s="11"/>
      <c r="D1131" s="11"/>
      <c r="E1131" s="11"/>
      <c r="F1131" s="11"/>
    </row>
    <row r="1132" spans="1:6" x14ac:dyDescent="0.25">
      <c r="A1132" s="11"/>
      <c r="B1132" s="11"/>
      <c r="C1132" s="11"/>
      <c r="D1132" s="11"/>
      <c r="E1132" s="11"/>
      <c r="F1132" s="11"/>
    </row>
    <row r="1133" spans="1:6" x14ac:dyDescent="0.25">
      <c r="A1133" s="11"/>
      <c r="B1133" s="11"/>
      <c r="C1133" s="11"/>
      <c r="D1133" s="11"/>
      <c r="E1133" s="11"/>
      <c r="F1133" s="11"/>
    </row>
    <row r="1134" spans="1:6" x14ac:dyDescent="0.25">
      <c r="A1134" s="11"/>
      <c r="B1134" s="11"/>
      <c r="C1134" s="11"/>
      <c r="D1134" s="11"/>
      <c r="E1134" s="11"/>
      <c r="F1134" s="11"/>
    </row>
    <row r="1135" spans="1:6" x14ac:dyDescent="0.25">
      <c r="A1135" s="11"/>
      <c r="B1135" s="11"/>
      <c r="C1135" s="11"/>
      <c r="D1135" s="11"/>
      <c r="E1135" s="11"/>
      <c r="F1135" s="11"/>
    </row>
    <row r="1136" spans="1:6" x14ac:dyDescent="0.25">
      <c r="A1136" s="11"/>
      <c r="B1136" s="11"/>
      <c r="C1136" s="11"/>
      <c r="D1136" s="11"/>
      <c r="E1136" s="11"/>
      <c r="F1136" s="11"/>
    </row>
    <row r="1137" spans="1:6" x14ac:dyDescent="0.25">
      <c r="A1137" s="11"/>
      <c r="B1137" s="11"/>
      <c r="C1137" s="11"/>
      <c r="D1137" s="11"/>
      <c r="E1137" s="11"/>
      <c r="F1137" s="11"/>
    </row>
    <row r="1138" spans="1:6" x14ac:dyDescent="0.25">
      <c r="A1138" s="11"/>
      <c r="B1138" s="11"/>
      <c r="C1138" s="11"/>
      <c r="D1138" s="11"/>
      <c r="E1138" s="11"/>
      <c r="F1138" s="11"/>
    </row>
    <row r="1139" spans="1:6" x14ac:dyDescent="0.25">
      <c r="A1139" s="11"/>
      <c r="B1139" s="11"/>
      <c r="C1139" s="11"/>
      <c r="D1139" s="11"/>
      <c r="E1139" s="11"/>
      <c r="F1139" s="11"/>
    </row>
    <row r="1140" spans="1:6" x14ac:dyDescent="0.25">
      <c r="A1140" s="11"/>
      <c r="B1140" s="11"/>
      <c r="C1140" s="11"/>
      <c r="D1140" s="11"/>
      <c r="E1140" s="11"/>
      <c r="F1140" s="11"/>
    </row>
    <row r="1141" spans="1:6" x14ac:dyDescent="0.25">
      <c r="A1141" s="11"/>
      <c r="B1141" s="11"/>
      <c r="C1141" s="11"/>
      <c r="D1141" s="11"/>
      <c r="E1141" s="11"/>
      <c r="F1141" s="11"/>
    </row>
    <row r="1142" spans="1:6" x14ac:dyDescent="0.25">
      <c r="A1142" s="11"/>
      <c r="B1142" s="11"/>
      <c r="C1142" s="11"/>
      <c r="D1142" s="11"/>
      <c r="E1142" s="11"/>
      <c r="F1142" s="11"/>
    </row>
    <row r="1143" spans="1:6" x14ac:dyDescent="0.25">
      <c r="A1143" s="11"/>
      <c r="B1143" s="11"/>
      <c r="C1143" s="11"/>
      <c r="D1143" s="11"/>
      <c r="E1143" s="11"/>
      <c r="F1143" s="11"/>
    </row>
    <row r="1144" spans="1:6" x14ac:dyDescent="0.25">
      <c r="A1144" s="11"/>
      <c r="B1144" s="11"/>
      <c r="C1144" s="11"/>
      <c r="D1144" s="11"/>
      <c r="E1144" s="11"/>
      <c r="F1144" s="11"/>
    </row>
    <row r="1145" spans="1:6" x14ac:dyDescent="0.25">
      <c r="A1145" s="11"/>
      <c r="B1145" s="11"/>
      <c r="C1145" s="11"/>
      <c r="D1145" s="11"/>
      <c r="E1145" s="11"/>
      <c r="F1145" s="11"/>
    </row>
    <row r="1146" spans="1:6" x14ac:dyDescent="0.25">
      <c r="A1146" s="11"/>
      <c r="B1146" s="11"/>
      <c r="C1146" s="11"/>
      <c r="D1146" s="11"/>
      <c r="E1146" s="11"/>
      <c r="F1146" s="11"/>
    </row>
    <row r="1147" spans="1:6" x14ac:dyDescent="0.25">
      <c r="A1147" s="11"/>
      <c r="B1147" s="11"/>
      <c r="C1147" s="11"/>
      <c r="D1147" s="11"/>
      <c r="E1147" s="11"/>
      <c r="F1147" s="11"/>
    </row>
    <row r="1148" spans="1:6" x14ac:dyDescent="0.25">
      <c r="A1148" s="11"/>
      <c r="B1148" s="11"/>
      <c r="C1148" s="11"/>
      <c r="D1148" s="11"/>
      <c r="E1148" s="11"/>
      <c r="F1148" s="11"/>
    </row>
    <row r="1149" spans="1:6" x14ac:dyDescent="0.25">
      <c r="A1149" s="11"/>
      <c r="B1149" s="11"/>
      <c r="C1149" s="11"/>
      <c r="D1149" s="11"/>
      <c r="E1149" s="11"/>
      <c r="F1149" s="11"/>
    </row>
    <row r="1150" spans="1:6" x14ac:dyDescent="0.25">
      <c r="A1150" s="11"/>
      <c r="B1150" s="11"/>
      <c r="C1150" s="11"/>
      <c r="D1150" s="11"/>
      <c r="E1150" s="11"/>
      <c r="F1150" s="11"/>
    </row>
    <row r="1151" spans="1:6" x14ac:dyDescent="0.25">
      <c r="A1151" s="11"/>
      <c r="B1151" s="11"/>
      <c r="C1151" s="11"/>
      <c r="D1151" s="11"/>
      <c r="E1151" s="11"/>
      <c r="F1151" s="11"/>
    </row>
    <row r="1152" spans="1:6" x14ac:dyDescent="0.25">
      <c r="A1152" s="11"/>
      <c r="B1152" s="11"/>
      <c r="C1152" s="11"/>
      <c r="D1152" s="11"/>
      <c r="E1152" s="11"/>
      <c r="F1152" s="11"/>
    </row>
    <row r="1153" spans="1:6" x14ac:dyDescent="0.25">
      <c r="A1153" s="11"/>
      <c r="B1153" s="11"/>
      <c r="C1153" s="11"/>
      <c r="D1153" s="11"/>
      <c r="E1153" s="11"/>
      <c r="F1153" s="11"/>
    </row>
    <row r="1154" spans="1:6" x14ac:dyDescent="0.25">
      <c r="A1154" s="11"/>
      <c r="B1154" s="11"/>
      <c r="C1154" s="11"/>
      <c r="D1154" s="11"/>
      <c r="E1154" s="11"/>
      <c r="F1154" s="11"/>
    </row>
    <row r="1155" spans="1:6" x14ac:dyDescent="0.25">
      <c r="A1155" s="11"/>
      <c r="B1155" s="11"/>
      <c r="C1155" s="11"/>
      <c r="D1155" s="11"/>
      <c r="E1155" s="11"/>
      <c r="F1155" s="11"/>
    </row>
    <row r="1156" spans="1:6" x14ac:dyDescent="0.25">
      <c r="A1156" s="11"/>
      <c r="B1156" s="11"/>
      <c r="C1156" s="11"/>
      <c r="D1156" s="11"/>
      <c r="E1156" s="11"/>
      <c r="F1156" s="11"/>
    </row>
    <row r="1157" spans="1:6" x14ac:dyDescent="0.25">
      <c r="A1157" s="11"/>
      <c r="B1157" s="11"/>
      <c r="C1157" s="11"/>
      <c r="D1157" s="11"/>
      <c r="E1157" s="11"/>
      <c r="F1157" s="11"/>
    </row>
    <row r="1158" spans="1:6" x14ac:dyDescent="0.25">
      <c r="A1158" s="11"/>
      <c r="B1158" s="11"/>
      <c r="C1158" s="11"/>
      <c r="D1158" s="11"/>
      <c r="E1158" s="11"/>
      <c r="F1158" s="11"/>
    </row>
    <row r="1159" spans="1:6" x14ac:dyDescent="0.25">
      <c r="A1159" s="11"/>
      <c r="B1159" s="11"/>
      <c r="C1159" s="11"/>
      <c r="D1159" s="11"/>
      <c r="E1159" s="11"/>
      <c r="F1159" s="11"/>
    </row>
    <row r="1160" spans="1:6" x14ac:dyDescent="0.25">
      <c r="A1160" s="11"/>
      <c r="B1160" s="11"/>
      <c r="C1160" s="11"/>
      <c r="D1160" s="11"/>
      <c r="E1160" s="11"/>
      <c r="F1160" s="11"/>
    </row>
    <row r="1161" spans="1:6" x14ac:dyDescent="0.25">
      <c r="A1161" s="11"/>
      <c r="B1161" s="11"/>
      <c r="C1161" s="11"/>
      <c r="D1161" s="11"/>
      <c r="E1161" s="11"/>
      <c r="F1161" s="11"/>
    </row>
    <row r="1162" spans="1:6" x14ac:dyDescent="0.25">
      <c r="A1162" s="11"/>
      <c r="B1162" s="11"/>
      <c r="C1162" s="11"/>
      <c r="D1162" s="11"/>
      <c r="E1162" s="11"/>
      <c r="F1162" s="11"/>
    </row>
    <row r="1163" spans="1:6" x14ac:dyDescent="0.25">
      <c r="A1163" s="11"/>
      <c r="B1163" s="11"/>
      <c r="C1163" s="11"/>
      <c r="D1163" s="11"/>
      <c r="E1163" s="11"/>
      <c r="F1163" s="11"/>
    </row>
    <row r="1164" spans="1:6" x14ac:dyDescent="0.25">
      <c r="A1164" s="11"/>
      <c r="B1164" s="11"/>
      <c r="C1164" s="11"/>
      <c r="D1164" s="11"/>
      <c r="E1164" s="11"/>
      <c r="F1164" s="11"/>
    </row>
    <row r="1165" spans="1:6" x14ac:dyDescent="0.25">
      <c r="A1165" s="11"/>
      <c r="B1165" s="11"/>
      <c r="C1165" s="11"/>
      <c r="D1165" s="11"/>
      <c r="E1165" s="11"/>
      <c r="F1165" s="11"/>
    </row>
    <row r="1166" spans="1:6" x14ac:dyDescent="0.25">
      <c r="A1166" s="11"/>
      <c r="B1166" s="11"/>
      <c r="C1166" s="11"/>
      <c r="D1166" s="11"/>
      <c r="E1166" s="11"/>
      <c r="F1166" s="11"/>
    </row>
    <row r="1167" spans="1:6" x14ac:dyDescent="0.25">
      <c r="A1167" s="11"/>
      <c r="B1167" s="11"/>
      <c r="C1167" s="11"/>
      <c r="D1167" s="11"/>
      <c r="E1167" s="11"/>
      <c r="F1167" s="11"/>
    </row>
    <row r="1168" spans="1:6" x14ac:dyDescent="0.25">
      <c r="A1168" s="11"/>
      <c r="B1168" s="11"/>
      <c r="C1168" s="11"/>
      <c r="D1168" s="11"/>
      <c r="E1168" s="11"/>
      <c r="F1168" s="11"/>
    </row>
    <row r="1169" spans="1:6" x14ac:dyDescent="0.25">
      <c r="A1169" s="11"/>
      <c r="B1169" s="11"/>
      <c r="C1169" s="11"/>
      <c r="D1169" s="11"/>
      <c r="E1169" s="11"/>
      <c r="F1169" s="11"/>
    </row>
    <row r="1170" spans="1:6" x14ac:dyDescent="0.25">
      <c r="A1170" s="11"/>
      <c r="B1170" s="11"/>
      <c r="C1170" s="11"/>
      <c r="D1170" s="11"/>
      <c r="E1170" s="11"/>
      <c r="F1170" s="11"/>
    </row>
    <row r="1171" spans="1:6" x14ac:dyDescent="0.25">
      <c r="A1171" s="11"/>
      <c r="B1171" s="11"/>
      <c r="C1171" s="11"/>
      <c r="D1171" s="11"/>
      <c r="E1171" s="11"/>
      <c r="F1171" s="11"/>
    </row>
    <row r="1172" spans="1:6" x14ac:dyDescent="0.25">
      <c r="A1172" s="11"/>
      <c r="B1172" s="11"/>
      <c r="C1172" s="11"/>
      <c r="D1172" s="11"/>
      <c r="E1172" s="11"/>
      <c r="F1172" s="11"/>
    </row>
    <row r="1173" spans="1:6" x14ac:dyDescent="0.25">
      <c r="A1173" s="11"/>
      <c r="B1173" s="11"/>
      <c r="C1173" s="11"/>
      <c r="D1173" s="11"/>
      <c r="E1173" s="11"/>
      <c r="F1173" s="11"/>
    </row>
    <row r="1174" spans="1:6" x14ac:dyDescent="0.25">
      <c r="A1174" s="11"/>
      <c r="B1174" s="11"/>
      <c r="C1174" s="11"/>
      <c r="D1174" s="11"/>
      <c r="E1174" s="11"/>
      <c r="F1174" s="11"/>
    </row>
    <row r="1175" spans="1:6" x14ac:dyDescent="0.25">
      <c r="A1175" s="11"/>
      <c r="B1175" s="11"/>
      <c r="C1175" s="11"/>
      <c r="D1175" s="11"/>
      <c r="E1175" s="11"/>
      <c r="F1175" s="11"/>
    </row>
    <row r="1176" spans="1:6" x14ac:dyDescent="0.25">
      <c r="A1176" s="11"/>
      <c r="B1176" s="11"/>
      <c r="C1176" s="11"/>
      <c r="D1176" s="11"/>
      <c r="E1176" s="11"/>
      <c r="F1176" s="11"/>
    </row>
    <row r="1177" spans="1:6" x14ac:dyDescent="0.25">
      <c r="A1177" s="11"/>
      <c r="B1177" s="11"/>
      <c r="C1177" s="11"/>
      <c r="D1177" s="11"/>
      <c r="E1177" s="11"/>
      <c r="F1177" s="11"/>
    </row>
    <row r="1178" spans="1:6" x14ac:dyDescent="0.25">
      <c r="A1178" s="11"/>
      <c r="B1178" s="11"/>
      <c r="C1178" s="11"/>
      <c r="D1178" s="11"/>
      <c r="E1178" s="11"/>
      <c r="F1178" s="11"/>
    </row>
    <row r="1179" spans="1:6" x14ac:dyDescent="0.25">
      <c r="A1179" s="11"/>
      <c r="B1179" s="11"/>
      <c r="C1179" s="11"/>
      <c r="D1179" s="11"/>
      <c r="E1179" s="11"/>
      <c r="F1179" s="11"/>
    </row>
    <row r="1180" spans="1:6" x14ac:dyDescent="0.25">
      <c r="A1180" s="11"/>
      <c r="B1180" s="11"/>
      <c r="C1180" s="11"/>
      <c r="D1180" s="11"/>
      <c r="E1180" s="11"/>
      <c r="F1180" s="11"/>
    </row>
    <row r="1181" spans="1:6" x14ac:dyDescent="0.25">
      <c r="A1181" s="11"/>
      <c r="B1181" s="11"/>
      <c r="C1181" s="11"/>
      <c r="D1181" s="11"/>
      <c r="E1181" s="11"/>
      <c r="F1181" s="11"/>
    </row>
    <row r="1182" spans="1:6" x14ac:dyDescent="0.25">
      <c r="A1182" s="11"/>
      <c r="B1182" s="11"/>
      <c r="C1182" s="11"/>
      <c r="D1182" s="11"/>
      <c r="E1182" s="11"/>
      <c r="F1182" s="11"/>
    </row>
    <row r="1183" spans="1:6" x14ac:dyDescent="0.25">
      <c r="A1183" s="11"/>
      <c r="B1183" s="11"/>
      <c r="C1183" s="11"/>
      <c r="D1183" s="11"/>
      <c r="E1183" s="11"/>
      <c r="F1183" s="11"/>
    </row>
    <row r="1184" spans="1:6" x14ac:dyDescent="0.25">
      <c r="A1184" s="11"/>
      <c r="B1184" s="11"/>
      <c r="C1184" s="11"/>
      <c r="D1184" s="11"/>
      <c r="E1184" s="11"/>
      <c r="F1184" s="11"/>
    </row>
    <row r="1185" spans="1:6" x14ac:dyDescent="0.25">
      <c r="A1185" s="11"/>
      <c r="B1185" s="11"/>
      <c r="C1185" s="11"/>
      <c r="D1185" s="11"/>
      <c r="E1185" s="11"/>
      <c r="F1185" s="11"/>
    </row>
    <row r="1186" spans="1:6" x14ac:dyDescent="0.25">
      <c r="A1186" s="11"/>
      <c r="B1186" s="11"/>
      <c r="C1186" s="11"/>
      <c r="D1186" s="11"/>
      <c r="E1186" s="11"/>
      <c r="F1186" s="11"/>
    </row>
    <row r="1187" spans="1:6" x14ac:dyDescent="0.25">
      <c r="A1187" s="11"/>
      <c r="B1187" s="11"/>
      <c r="C1187" s="11"/>
      <c r="D1187" s="11"/>
      <c r="E1187" s="11"/>
      <c r="F1187" s="11"/>
    </row>
    <row r="1188" spans="1:6" x14ac:dyDescent="0.25">
      <c r="A1188" s="11"/>
      <c r="B1188" s="11"/>
      <c r="C1188" s="11"/>
      <c r="D1188" s="11"/>
      <c r="E1188" s="11"/>
      <c r="F1188" s="11"/>
    </row>
    <row r="1189" spans="1:6" x14ac:dyDescent="0.25">
      <c r="A1189" s="11"/>
      <c r="B1189" s="11"/>
      <c r="C1189" s="11"/>
      <c r="D1189" s="11"/>
      <c r="E1189" s="11"/>
      <c r="F1189" s="11"/>
    </row>
    <row r="1190" spans="1:6" x14ac:dyDescent="0.25">
      <c r="A1190" s="11"/>
      <c r="B1190" s="11"/>
      <c r="C1190" s="11"/>
      <c r="D1190" s="11"/>
      <c r="E1190" s="11"/>
      <c r="F1190" s="11"/>
    </row>
    <row r="1191" spans="1:6" x14ac:dyDescent="0.25">
      <c r="A1191" s="11"/>
      <c r="B1191" s="11"/>
      <c r="C1191" s="11"/>
      <c r="D1191" s="11"/>
      <c r="E1191" s="11"/>
      <c r="F1191" s="11"/>
    </row>
    <row r="1192" spans="1:6" x14ac:dyDescent="0.25">
      <c r="A1192" s="11"/>
      <c r="B1192" s="11"/>
      <c r="C1192" s="11"/>
      <c r="D1192" s="11"/>
      <c r="E1192" s="11"/>
      <c r="F1192" s="11"/>
    </row>
    <row r="1193" spans="1:6" x14ac:dyDescent="0.25">
      <c r="A1193" s="11"/>
      <c r="B1193" s="11"/>
      <c r="C1193" s="11"/>
      <c r="D1193" s="11"/>
      <c r="E1193" s="11"/>
      <c r="F1193" s="11"/>
    </row>
    <row r="1194" spans="1:6" x14ac:dyDescent="0.25">
      <c r="A1194" s="11"/>
      <c r="B1194" s="11"/>
      <c r="C1194" s="11"/>
      <c r="D1194" s="11"/>
      <c r="E1194" s="11"/>
      <c r="F1194" s="11"/>
    </row>
    <row r="1195" spans="1:6" x14ac:dyDescent="0.25">
      <c r="A1195" s="11"/>
      <c r="B1195" s="11"/>
      <c r="C1195" s="11"/>
      <c r="D1195" s="11"/>
      <c r="E1195" s="11"/>
      <c r="F1195" s="11"/>
    </row>
    <row r="1196" spans="1:6" x14ac:dyDescent="0.25">
      <c r="A1196" s="11"/>
      <c r="B1196" s="11"/>
      <c r="C1196" s="11"/>
      <c r="D1196" s="11"/>
      <c r="E1196" s="11"/>
      <c r="F1196" s="11"/>
    </row>
    <row r="1197" spans="1:6" x14ac:dyDescent="0.25">
      <c r="A1197" s="11"/>
      <c r="B1197" s="11"/>
      <c r="C1197" s="11"/>
      <c r="D1197" s="11"/>
      <c r="E1197" s="11"/>
      <c r="F1197" s="11"/>
    </row>
    <row r="1198" spans="1:6" x14ac:dyDescent="0.25">
      <c r="A1198" s="11"/>
      <c r="B1198" s="11"/>
      <c r="C1198" s="11"/>
      <c r="D1198" s="11"/>
      <c r="E1198" s="11"/>
      <c r="F1198" s="11"/>
    </row>
    <row r="1199" spans="1:6" x14ac:dyDescent="0.25">
      <c r="A1199" s="11"/>
      <c r="B1199" s="11"/>
      <c r="C1199" s="11"/>
      <c r="D1199" s="11"/>
      <c r="E1199" s="11"/>
      <c r="F1199" s="11"/>
    </row>
    <row r="1200" spans="1:6" x14ac:dyDescent="0.25">
      <c r="A1200" s="11"/>
      <c r="B1200" s="11"/>
      <c r="C1200" s="11"/>
      <c r="D1200" s="11"/>
      <c r="E1200" s="11"/>
      <c r="F1200" s="11"/>
    </row>
    <row r="1201" spans="1:6" x14ac:dyDescent="0.25">
      <c r="A1201" s="11"/>
      <c r="B1201" s="11"/>
      <c r="C1201" s="11"/>
      <c r="D1201" s="11"/>
      <c r="E1201" s="11"/>
      <c r="F1201" s="11"/>
    </row>
    <row r="1202" spans="1:6" x14ac:dyDescent="0.25">
      <c r="A1202" s="11"/>
      <c r="B1202" s="11"/>
      <c r="C1202" s="11"/>
      <c r="D1202" s="11"/>
      <c r="E1202" s="11"/>
      <c r="F1202" s="11"/>
    </row>
    <row r="1203" spans="1:6" x14ac:dyDescent="0.25">
      <c r="A1203" s="11"/>
      <c r="B1203" s="11"/>
      <c r="C1203" s="11"/>
      <c r="D1203" s="11"/>
      <c r="E1203" s="11"/>
      <c r="F1203" s="11"/>
    </row>
    <row r="1204" spans="1:6" x14ac:dyDescent="0.25">
      <c r="A1204" s="11"/>
      <c r="B1204" s="11"/>
      <c r="C1204" s="11"/>
      <c r="D1204" s="11"/>
      <c r="E1204" s="11"/>
      <c r="F1204" s="11"/>
    </row>
    <row r="1205" spans="1:6" x14ac:dyDescent="0.25">
      <c r="A1205" s="11"/>
      <c r="B1205" s="11"/>
      <c r="C1205" s="11"/>
      <c r="D1205" s="11"/>
      <c r="E1205" s="11"/>
      <c r="F1205" s="11"/>
    </row>
    <row r="1206" spans="1:6" x14ac:dyDescent="0.25">
      <c r="A1206" s="11"/>
      <c r="B1206" s="11"/>
      <c r="C1206" s="11"/>
      <c r="D1206" s="11"/>
      <c r="E1206" s="11"/>
      <c r="F1206" s="11"/>
    </row>
    <row r="1207" spans="1:6" x14ac:dyDescent="0.25">
      <c r="A1207" s="11"/>
      <c r="B1207" s="11"/>
      <c r="C1207" s="11"/>
      <c r="D1207" s="11"/>
      <c r="E1207" s="11"/>
      <c r="F1207" s="11"/>
    </row>
    <row r="1208" spans="1:6" x14ac:dyDescent="0.25">
      <c r="A1208" s="11"/>
      <c r="B1208" s="11"/>
      <c r="C1208" s="11"/>
      <c r="D1208" s="11"/>
      <c r="E1208" s="11"/>
      <c r="F1208" s="11"/>
    </row>
    <row r="1209" spans="1:6" x14ac:dyDescent="0.25">
      <c r="A1209" s="11"/>
      <c r="B1209" s="11"/>
      <c r="C1209" s="11"/>
      <c r="D1209" s="11"/>
      <c r="E1209" s="11"/>
      <c r="F1209" s="11"/>
    </row>
    <row r="1210" spans="1:6" x14ac:dyDescent="0.25">
      <c r="A1210" s="11"/>
      <c r="B1210" s="11"/>
      <c r="C1210" s="11"/>
      <c r="D1210" s="11"/>
      <c r="E1210" s="11"/>
      <c r="F1210" s="11"/>
    </row>
    <row r="1211" spans="1:6" x14ac:dyDescent="0.25">
      <c r="A1211" s="11"/>
      <c r="B1211" s="11"/>
      <c r="C1211" s="11"/>
      <c r="D1211" s="11"/>
      <c r="E1211" s="11"/>
      <c r="F1211" s="11"/>
    </row>
    <row r="1212" spans="1:6" x14ac:dyDescent="0.25">
      <c r="A1212" s="11"/>
      <c r="B1212" s="11"/>
      <c r="C1212" s="11"/>
      <c r="D1212" s="11"/>
      <c r="E1212" s="11"/>
      <c r="F1212" s="11"/>
    </row>
    <row r="1213" spans="1:6" x14ac:dyDescent="0.25">
      <c r="A1213" s="11"/>
      <c r="B1213" s="11"/>
      <c r="C1213" s="11"/>
      <c r="D1213" s="11"/>
      <c r="E1213" s="11"/>
      <c r="F1213" s="11"/>
    </row>
    <row r="1214" spans="1:6" x14ac:dyDescent="0.25">
      <c r="A1214" s="11"/>
      <c r="B1214" s="11"/>
      <c r="C1214" s="11"/>
      <c r="D1214" s="11"/>
      <c r="E1214" s="11"/>
      <c r="F1214" s="11"/>
    </row>
    <row r="1215" spans="1:6" x14ac:dyDescent="0.25">
      <c r="A1215" s="11"/>
      <c r="B1215" s="11"/>
      <c r="C1215" s="11"/>
      <c r="D1215" s="11"/>
      <c r="E1215" s="11"/>
      <c r="F1215" s="11"/>
    </row>
    <row r="1216" spans="1:6" x14ac:dyDescent="0.25">
      <c r="A1216" s="11"/>
      <c r="B1216" s="11"/>
      <c r="C1216" s="11"/>
      <c r="D1216" s="11"/>
      <c r="E1216" s="11"/>
      <c r="F1216" s="11"/>
    </row>
    <row r="1217" spans="1:6" x14ac:dyDescent="0.25">
      <c r="A1217" s="11"/>
      <c r="B1217" s="11"/>
      <c r="C1217" s="11"/>
      <c r="D1217" s="11"/>
      <c r="E1217" s="11"/>
      <c r="F1217" s="11"/>
    </row>
    <row r="1218" spans="1:6" x14ac:dyDescent="0.25">
      <c r="A1218" s="11"/>
      <c r="B1218" s="11"/>
      <c r="C1218" s="11"/>
      <c r="D1218" s="11"/>
      <c r="E1218" s="11"/>
      <c r="F1218" s="11"/>
    </row>
    <row r="1219" spans="1:6" x14ac:dyDescent="0.25">
      <c r="A1219" s="11"/>
      <c r="B1219" s="11"/>
      <c r="C1219" s="11"/>
      <c r="D1219" s="11"/>
      <c r="E1219" s="11"/>
      <c r="F1219" s="11"/>
    </row>
    <row r="1220" spans="1:6" x14ac:dyDescent="0.25">
      <c r="A1220" s="11"/>
      <c r="B1220" s="11"/>
      <c r="C1220" s="11"/>
      <c r="D1220" s="11"/>
      <c r="E1220" s="11"/>
      <c r="F1220" s="11"/>
    </row>
    <row r="1221" spans="1:6" x14ac:dyDescent="0.25">
      <c r="A1221" s="11"/>
      <c r="B1221" s="11"/>
      <c r="C1221" s="11"/>
      <c r="D1221" s="11"/>
      <c r="E1221" s="11"/>
      <c r="F1221" s="11"/>
    </row>
    <row r="1222" spans="1:6" x14ac:dyDescent="0.25">
      <c r="A1222" s="11"/>
      <c r="B1222" s="11"/>
      <c r="C1222" s="11"/>
      <c r="D1222" s="11"/>
      <c r="E1222" s="11"/>
      <c r="F1222" s="11"/>
    </row>
    <row r="1223" spans="1:6" x14ac:dyDescent="0.25">
      <c r="A1223" s="11"/>
      <c r="B1223" s="11"/>
      <c r="C1223" s="11"/>
      <c r="D1223" s="11"/>
      <c r="E1223" s="11"/>
      <c r="F1223" s="11"/>
    </row>
    <row r="1224" spans="1:6" x14ac:dyDescent="0.25">
      <c r="A1224" s="11"/>
      <c r="B1224" s="11"/>
      <c r="C1224" s="11"/>
      <c r="D1224" s="11"/>
      <c r="E1224" s="11"/>
      <c r="F1224" s="11"/>
    </row>
    <row r="1225" spans="1:6" x14ac:dyDescent="0.25">
      <c r="A1225" s="11"/>
      <c r="B1225" s="11"/>
      <c r="C1225" s="11"/>
      <c r="D1225" s="11"/>
      <c r="E1225" s="11"/>
      <c r="F1225" s="11"/>
    </row>
    <row r="1226" spans="1:6" x14ac:dyDescent="0.25">
      <c r="A1226" s="11"/>
      <c r="B1226" s="11"/>
      <c r="C1226" s="11"/>
      <c r="D1226" s="11"/>
      <c r="E1226" s="11"/>
      <c r="F1226" s="11"/>
    </row>
    <row r="1227" spans="1:6" x14ac:dyDescent="0.25">
      <c r="A1227" s="11"/>
      <c r="B1227" s="11"/>
      <c r="C1227" s="11"/>
      <c r="D1227" s="11"/>
      <c r="E1227" s="11"/>
      <c r="F1227" s="11"/>
    </row>
    <row r="1228" spans="1:6" x14ac:dyDescent="0.25">
      <c r="A1228" s="11"/>
      <c r="B1228" s="11"/>
      <c r="C1228" s="11"/>
      <c r="D1228" s="11"/>
      <c r="E1228" s="11"/>
      <c r="F1228" s="11"/>
    </row>
    <row r="1229" spans="1:6" x14ac:dyDescent="0.25">
      <c r="A1229" s="11"/>
      <c r="B1229" s="11"/>
      <c r="C1229" s="11"/>
      <c r="D1229" s="11"/>
      <c r="E1229" s="11"/>
      <c r="F1229" s="11"/>
    </row>
    <row r="1230" spans="1:6" x14ac:dyDescent="0.25">
      <c r="A1230" s="11"/>
      <c r="B1230" s="11"/>
      <c r="C1230" s="11"/>
      <c r="D1230" s="11"/>
      <c r="E1230" s="11"/>
      <c r="F1230" s="11"/>
    </row>
    <row r="1231" spans="1:6" x14ac:dyDescent="0.25">
      <c r="A1231" s="11"/>
      <c r="B1231" s="11"/>
      <c r="C1231" s="11"/>
      <c r="D1231" s="11"/>
      <c r="E1231" s="11"/>
      <c r="F1231" s="11"/>
    </row>
    <row r="1232" spans="1:6" x14ac:dyDescent="0.25">
      <c r="A1232" s="11"/>
      <c r="B1232" s="11"/>
      <c r="C1232" s="11"/>
      <c r="D1232" s="11"/>
      <c r="E1232" s="11"/>
      <c r="F1232" s="11"/>
    </row>
    <row r="1233" spans="1:6" x14ac:dyDescent="0.25">
      <c r="A1233" s="11"/>
      <c r="B1233" s="11"/>
      <c r="C1233" s="11"/>
      <c r="D1233" s="11"/>
      <c r="E1233" s="11"/>
      <c r="F1233" s="11"/>
    </row>
    <row r="1234" spans="1:6" x14ac:dyDescent="0.25">
      <c r="A1234" s="11"/>
      <c r="B1234" s="11"/>
      <c r="C1234" s="11"/>
      <c r="D1234" s="11"/>
      <c r="E1234" s="11"/>
      <c r="F1234" s="11"/>
    </row>
    <row r="1235" spans="1:6" x14ac:dyDescent="0.25">
      <c r="A1235" s="11"/>
      <c r="B1235" s="11"/>
      <c r="C1235" s="11"/>
      <c r="D1235" s="11"/>
      <c r="E1235" s="11"/>
      <c r="F1235" s="11"/>
    </row>
    <row r="1236" spans="1:6" x14ac:dyDescent="0.25">
      <c r="A1236" s="11"/>
      <c r="B1236" s="11"/>
      <c r="C1236" s="11"/>
      <c r="D1236" s="11"/>
      <c r="E1236" s="11"/>
      <c r="F1236" s="11"/>
    </row>
    <row r="1237" spans="1:6" x14ac:dyDescent="0.25">
      <c r="A1237" s="11"/>
      <c r="B1237" s="11"/>
      <c r="C1237" s="11"/>
      <c r="D1237" s="11"/>
      <c r="E1237" s="11"/>
      <c r="F1237" s="11"/>
    </row>
    <row r="1238" spans="1:6" x14ac:dyDescent="0.25">
      <c r="A1238" s="11"/>
      <c r="B1238" s="11"/>
      <c r="C1238" s="11"/>
      <c r="D1238" s="11"/>
      <c r="E1238" s="11"/>
      <c r="F1238" s="11"/>
    </row>
    <row r="1239" spans="1:6" x14ac:dyDescent="0.25">
      <c r="A1239" s="11"/>
      <c r="B1239" s="11"/>
      <c r="C1239" s="11"/>
      <c r="D1239" s="11"/>
      <c r="E1239" s="11"/>
      <c r="F1239" s="11"/>
    </row>
    <row r="1240" spans="1:6" x14ac:dyDescent="0.25">
      <c r="A1240" s="11"/>
      <c r="B1240" s="11"/>
      <c r="C1240" s="11"/>
      <c r="D1240" s="11"/>
      <c r="E1240" s="11"/>
      <c r="F1240" s="11"/>
    </row>
    <row r="1241" spans="1:6" x14ac:dyDescent="0.25">
      <c r="A1241" s="11"/>
      <c r="B1241" s="11"/>
      <c r="C1241" s="11"/>
      <c r="D1241" s="11"/>
      <c r="E1241" s="11"/>
      <c r="F1241" s="11"/>
    </row>
    <row r="1242" spans="1:6" x14ac:dyDescent="0.25">
      <c r="A1242" s="11"/>
      <c r="B1242" s="11"/>
      <c r="C1242" s="11"/>
      <c r="D1242" s="11"/>
      <c r="E1242" s="11"/>
      <c r="F1242" s="11"/>
    </row>
    <row r="1243" spans="1:6" x14ac:dyDescent="0.25">
      <c r="A1243" s="11"/>
      <c r="B1243" s="11"/>
      <c r="C1243" s="11"/>
      <c r="D1243" s="11"/>
      <c r="E1243" s="11"/>
      <c r="F1243" s="11"/>
    </row>
    <row r="1244" spans="1:6" x14ac:dyDescent="0.25">
      <c r="A1244" s="11"/>
      <c r="B1244" s="11"/>
      <c r="C1244" s="11"/>
      <c r="D1244" s="11"/>
      <c r="E1244" s="11"/>
      <c r="F1244" s="11"/>
    </row>
    <row r="1245" spans="1:6" x14ac:dyDescent="0.25">
      <c r="A1245" s="11"/>
      <c r="B1245" s="11"/>
      <c r="C1245" s="11"/>
      <c r="D1245" s="11"/>
      <c r="E1245" s="11"/>
      <c r="F1245" s="11"/>
    </row>
    <row r="1246" spans="1:6" x14ac:dyDescent="0.25">
      <c r="A1246" s="11"/>
      <c r="B1246" s="11"/>
      <c r="C1246" s="11"/>
      <c r="D1246" s="11"/>
      <c r="E1246" s="11"/>
      <c r="F1246" s="11"/>
    </row>
    <row r="1247" spans="1:6" x14ac:dyDescent="0.25">
      <c r="A1247" s="11"/>
      <c r="B1247" s="11"/>
      <c r="C1247" s="11"/>
      <c r="D1247" s="11"/>
      <c r="E1247" s="11"/>
      <c r="F1247" s="11"/>
    </row>
    <row r="1248" spans="1:6" x14ac:dyDescent="0.25">
      <c r="A1248" s="11"/>
      <c r="B1248" s="11"/>
      <c r="C1248" s="11"/>
      <c r="D1248" s="11"/>
      <c r="E1248" s="11"/>
      <c r="F1248" s="11"/>
    </row>
    <row r="1249" spans="1:6" x14ac:dyDescent="0.25">
      <c r="A1249" s="11"/>
      <c r="B1249" s="11"/>
      <c r="C1249" s="11"/>
      <c r="D1249" s="11"/>
      <c r="E1249" s="11"/>
      <c r="F1249" s="11"/>
    </row>
    <row r="1250" spans="1:6" x14ac:dyDescent="0.25">
      <c r="A1250" s="11"/>
      <c r="B1250" s="11"/>
      <c r="C1250" s="11"/>
      <c r="D1250" s="11"/>
      <c r="E1250" s="11"/>
      <c r="F1250" s="11"/>
    </row>
    <row r="1251" spans="1:6" x14ac:dyDescent="0.25">
      <c r="A1251" s="11"/>
      <c r="B1251" s="11"/>
      <c r="C1251" s="11"/>
      <c r="D1251" s="11"/>
      <c r="E1251" s="11"/>
      <c r="F1251" s="11"/>
    </row>
    <row r="1252" spans="1:6" x14ac:dyDescent="0.25">
      <c r="A1252" s="11"/>
      <c r="B1252" s="11"/>
      <c r="C1252" s="11"/>
      <c r="D1252" s="11"/>
      <c r="E1252" s="11"/>
      <c r="F1252" s="11"/>
    </row>
    <row r="1253" spans="1:6" x14ac:dyDescent="0.25">
      <c r="A1253" s="11"/>
      <c r="B1253" s="11"/>
      <c r="C1253" s="11"/>
      <c r="D1253" s="11"/>
      <c r="E1253" s="11"/>
      <c r="F1253" s="11"/>
    </row>
    <row r="1254" spans="1:6" x14ac:dyDescent="0.25">
      <c r="A1254" s="11"/>
      <c r="B1254" s="11"/>
      <c r="C1254" s="11"/>
      <c r="D1254" s="11"/>
      <c r="E1254" s="11"/>
      <c r="F1254" s="11"/>
    </row>
    <row r="1255" spans="1:6" x14ac:dyDescent="0.25">
      <c r="A1255" s="11"/>
      <c r="B1255" s="11"/>
      <c r="C1255" s="11"/>
      <c r="D1255" s="11"/>
      <c r="E1255" s="11"/>
      <c r="F1255" s="11"/>
    </row>
    <row r="1256" spans="1:6" x14ac:dyDescent="0.25">
      <c r="A1256" s="11"/>
      <c r="B1256" s="11"/>
      <c r="C1256" s="11"/>
      <c r="D1256" s="11"/>
      <c r="E1256" s="11"/>
      <c r="F1256" s="11"/>
    </row>
    <row r="1257" spans="1:6" x14ac:dyDescent="0.25">
      <c r="A1257" s="11"/>
      <c r="B1257" s="11"/>
      <c r="C1257" s="11"/>
      <c r="D1257" s="11"/>
      <c r="E1257" s="11"/>
      <c r="F1257" s="11"/>
    </row>
    <row r="1258" spans="1:6" x14ac:dyDescent="0.25">
      <c r="A1258" s="11"/>
      <c r="B1258" s="11"/>
      <c r="C1258" s="11"/>
      <c r="D1258" s="11"/>
      <c r="E1258" s="11"/>
      <c r="F1258" s="11"/>
    </row>
    <row r="1259" spans="1:6" x14ac:dyDescent="0.25">
      <c r="A1259" s="11"/>
      <c r="B1259" s="11"/>
      <c r="C1259" s="11"/>
      <c r="D1259" s="11"/>
      <c r="E1259" s="11"/>
      <c r="F1259" s="11"/>
    </row>
    <row r="1260" spans="1:6" x14ac:dyDescent="0.25">
      <c r="A1260" s="11"/>
      <c r="B1260" s="11"/>
      <c r="C1260" s="11"/>
      <c r="D1260" s="11"/>
      <c r="E1260" s="11"/>
      <c r="F1260" s="11"/>
    </row>
    <row r="1261" spans="1:6" x14ac:dyDescent="0.25">
      <c r="A1261" s="11"/>
      <c r="B1261" s="11"/>
      <c r="C1261" s="11"/>
      <c r="D1261" s="11"/>
      <c r="E1261" s="11"/>
      <c r="F1261" s="11"/>
    </row>
    <row r="1262" spans="1:6" x14ac:dyDescent="0.25">
      <c r="A1262" s="11"/>
      <c r="B1262" s="11"/>
      <c r="C1262" s="11"/>
      <c r="D1262" s="11"/>
      <c r="E1262" s="11"/>
      <c r="F1262" s="11"/>
    </row>
    <row r="1263" spans="1:6" x14ac:dyDescent="0.25">
      <c r="A1263" s="11"/>
      <c r="B1263" s="11"/>
      <c r="C1263" s="11"/>
      <c r="D1263" s="11"/>
      <c r="E1263" s="11"/>
      <c r="F1263" s="11"/>
    </row>
    <row r="1264" spans="1:6" x14ac:dyDescent="0.25">
      <c r="A1264" s="11"/>
      <c r="B1264" s="11"/>
      <c r="C1264" s="11"/>
      <c r="D1264" s="11"/>
      <c r="E1264" s="11"/>
      <c r="F1264" s="11"/>
    </row>
    <row r="1265" spans="1:6" x14ac:dyDescent="0.25">
      <c r="A1265" s="11"/>
      <c r="B1265" s="11"/>
      <c r="C1265" s="11"/>
      <c r="D1265" s="11"/>
      <c r="E1265" s="11"/>
      <c r="F1265" s="11"/>
    </row>
    <row r="1266" spans="1:6" x14ac:dyDescent="0.25">
      <c r="A1266" s="11"/>
      <c r="B1266" s="11"/>
      <c r="C1266" s="11"/>
      <c r="D1266" s="11"/>
      <c r="E1266" s="11"/>
      <c r="F1266" s="11"/>
    </row>
    <row r="1267" spans="1:6" x14ac:dyDescent="0.25">
      <c r="A1267" s="11"/>
      <c r="B1267" s="11"/>
      <c r="C1267" s="11"/>
      <c r="D1267" s="11"/>
      <c r="E1267" s="11"/>
      <c r="F1267" s="11"/>
    </row>
    <row r="1268" spans="1:6" x14ac:dyDescent="0.25">
      <c r="A1268" s="11"/>
      <c r="B1268" s="11"/>
      <c r="C1268" s="11"/>
      <c r="D1268" s="11"/>
      <c r="E1268" s="11"/>
      <c r="F1268" s="11"/>
    </row>
    <row r="1269" spans="1:6" x14ac:dyDescent="0.25">
      <c r="A1269" s="11"/>
      <c r="B1269" s="11"/>
      <c r="C1269" s="11"/>
      <c r="D1269" s="11"/>
      <c r="E1269" s="11"/>
      <c r="F1269" s="11"/>
    </row>
    <row r="1270" spans="1:6" x14ac:dyDescent="0.25">
      <c r="A1270" s="11"/>
      <c r="B1270" s="11"/>
      <c r="C1270" s="11"/>
      <c r="D1270" s="11"/>
      <c r="E1270" s="11"/>
      <c r="F1270" s="11"/>
    </row>
    <row r="1271" spans="1:6" x14ac:dyDescent="0.25">
      <c r="A1271" s="11"/>
      <c r="B1271" s="11"/>
      <c r="C1271" s="11"/>
      <c r="D1271" s="11"/>
      <c r="E1271" s="11"/>
      <c r="F1271" s="11"/>
    </row>
    <row r="1272" spans="1:6" x14ac:dyDescent="0.25">
      <c r="A1272" s="11"/>
      <c r="B1272" s="11"/>
      <c r="C1272" s="11"/>
      <c r="D1272" s="11"/>
      <c r="E1272" s="11"/>
      <c r="F1272" s="11"/>
    </row>
    <row r="1273" spans="1:6" x14ac:dyDescent="0.25">
      <c r="A1273" s="11"/>
      <c r="B1273" s="11"/>
      <c r="C1273" s="11"/>
      <c r="D1273" s="11"/>
      <c r="E1273" s="11"/>
      <c r="F1273" s="11"/>
    </row>
    <row r="1274" spans="1:6" x14ac:dyDescent="0.25">
      <c r="A1274" s="11"/>
      <c r="B1274" s="11"/>
      <c r="C1274" s="11"/>
      <c r="D1274" s="11"/>
      <c r="E1274" s="11"/>
      <c r="F1274" s="11"/>
    </row>
    <row r="1275" spans="1:6" x14ac:dyDescent="0.25">
      <c r="A1275" s="11"/>
      <c r="B1275" s="11"/>
      <c r="C1275" s="11"/>
      <c r="D1275" s="11"/>
      <c r="E1275" s="11"/>
      <c r="F1275" s="11"/>
    </row>
    <row r="1276" spans="1:6" x14ac:dyDescent="0.25">
      <c r="A1276" s="11"/>
      <c r="B1276" s="11"/>
      <c r="C1276" s="11"/>
      <c r="D1276" s="11"/>
      <c r="E1276" s="11"/>
      <c r="F1276" s="11"/>
    </row>
    <row r="1277" spans="1:6" x14ac:dyDescent="0.25">
      <c r="A1277" s="11"/>
      <c r="B1277" s="11"/>
      <c r="C1277" s="11"/>
      <c r="D1277" s="11"/>
      <c r="E1277" s="11"/>
      <c r="F1277" s="11"/>
    </row>
    <row r="1278" spans="1:6" x14ac:dyDescent="0.25">
      <c r="A1278" s="11"/>
      <c r="B1278" s="11"/>
      <c r="C1278" s="11"/>
      <c r="D1278" s="11"/>
      <c r="E1278" s="11"/>
      <c r="F1278" s="11"/>
    </row>
    <row r="1279" spans="1:6" x14ac:dyDescent="0.25">
      <c r="A1279" s="11"/>
      <c r="B1279" s="11"/>
      <c r="C1279" s="11"/>
      <c r="D1279" s="11"/>
      <c r="E1279" s="11"/>
      <c r="F1279" s="11"/>
    </row>
    <row r="1280" spans="1:6" x14ac:dyDescent="0.25">
      <c r="A1280" s="11"/>
      <c r="B1280" s="11"/>
      <c r="C1280" s="11"/>
      <c r="D1280" s="11"/>
      <c r="E1280" s="11"/>
      <c r="F1280" s="11"/>
    </row>
    <row r="1281" spans="1:6" x14ac:dyDescent="0.25">
      <c r="A1281" s="11"/>
      <c r="B1281" s="11"/>
      <c r="C1281" s="11"/>
      <c r="D1281" s="11"/>
      <c r="E1281" s="11"/>
      <c r="F1281" s="11"/>
    </row>
    <row r="1282" spans="1:6" x14ac:dyDescent="0.25">
      <c r="A1282" s="11"/>
      <c r="B1282" s="11"/>
      <c r="C1282" s="11"/>
      <c r="D1282" s="11"/>
      <c r="E1282" s="11"/>
      <c r="F1282" s="11"/>
    </row>
    <row r="1283" spans="1:6" x14ac:dyDescent="0.25">
      <c r="A1283" s="11"/>
      <c r="B1283" s="11"/>
      <c r="C1283" s="11"/>
      <c r="D1283" s="11"/>
      <c r="E1283" s="11"/>
      <c r="F1283" s="11"/>
    </row>
    <row r="1284" spans="1:6" x14ac:dyDescent="0.25">
      <c r="A1284" s="11"/>
      <c r="B1284" s="11"/>
      <c r="C1284" s="11"/>
      <c r="D1284" s="11"/>
      <c r="E1284" s="11"/>
      <c r="F1284" s="11"/>
    </row>
    <row r="1285" spans="1:6" x14ac:dyDescent="0.25">
      <c r="A1285" s="11"/>
      <c r="B1285" s="11"/>
      <c r="C1285" s="11"/>
      <c r="D1285" s="11"/>
      <c r="E1285" s="11"/>
      <c r="F1285" s="11"/>
    </row>
    <row r="1286" spans="1:6" x14ac:dyDescent="0.25">
      <c r="A1286" s="11"/>
      <c r="B1286" s="11"/>
      <c r="C1286" s="11"/>
      <c r="D1286" s="11"/>
      <c r="E1286" s="11"/>
      <c r="F1286" s="11"/>
    </row>
    <row r="1287" spans="1:6" x14ac:dyDescent="0.25">
      <c r="A1287" s="11"/>
      <c r="B1287" s="11"/>
      <c r="C1287" s="11"/>
      <c r="D1287" s="11"/>
      <c r="E1287" s="11"/>
      <c r="F1287" s="11"/>
    </row>
    <row r="1288" spans="1:6" x14ac:dyDescent="0.25">
      <c r="A1288" s="11"/>
      <c r="B1288" s="11"/>
      <c r="C1288" s="11"/>
      <c r="D1288" s="11"/>
      <c r="E1288" s="11"/>
      <c r="F1288" s="11"/>
    </row>
    <row r="1289" spans="1:6" x14ac:dyDescent="0.25">
      <c r="A1289" s="11"/>
      <c r="B1289" s="11"/>
      <c r="C1289" s="11"/>
      <c r="D1289" s="11"/>
      <c r="E1289" s="11"/>
      <c r="F1289" s="11"/>
    </row>
    <row r="1290" spans="1:6" x14ac:dyDescent="0.25">
      <c r="A1290" s="11"/>
      <c r="B1290" s="11"/>
      <c r="C1290" s="11"/>
      <c r="D1290" s="11"/>
      <c r="E1290" s="11"/>
      <c r="F1290" s="11"/>
    </row>
    <row r="1291" spans="1:6" x14ac:dyDescent="0.25">
      <c r="A1291" s="11"/>
      <c r="B1291" s="11"/>
      <c r="C1291" s="11"/>
      <c r="D1291" s="11"/>
      <c r="E1291" s="11"/>
      <c r="F1291" s="11"/>
    </row>
    <row r="1292" spans="1:6" x14ac:dyDescent="0.25">
      <c r="A1292" s="11"/>
      <c r="B1292" s="11"/>
      <c r="C1292" s="11"/>
      <c r="D1292" s="11"/>
      <c r="E1292" s="11"/>
      <c r="F1292" s="11"/>
    </row>
    <row r="1293" spans="1:6" x14ac:dyDescent="0.25">
      <c r="A1293" s="11"/>
      <c r="B1293" s="11"/>
      <c r="C1293" s="11"/>
      <c r="D1293" s="11"/>
      <c r="E1293" s="11"/>
      <c r="F1293" s="11"/>
    </row>
    <row r="1294" spans="1:6" x14ac:dyDescent="0.25">
      <c r="A1294" s="11"/>
      <c r="B1294" s="11"/>
      <c r="C1294" s="11"/>
      <c r="D1294" s="11"/>
      <c r="E1294" s="11"/>
      <c r="F1294" s="11"/>
    </row>
    <row r="1295" spans="1:6" x14ac:dyDescent="0.25">
      <c r="A1295" s="11"/>
      <c r="B1295" s="11"/>
      <c r="C1295" s="11"/>
      <c r="D1295" s="11"/>
      <c r="E1295" s="11"/>
      <c r="F1295" s="11"/>
    </row>
    <row r="1296" spans="1:6" x14ac:dyDescent="0.25">
      <c r="A1296" s="11"/>
      <c r="B1296" s="11"/>
      <c r="C1296" s="11"/>
      <c r="D1296" s="11"/>
      <c r="E1296" s="11"/>
      <c r="F1296" s="11"/>
    </row>
    <row r="1297" spans="1:6" x14ac:dyDescent="0.25">
      <c r="A1297" s="11"/>
      <c r="B1297" s="11"/>
      <c r="C1297" s="11"/>
      <c r="D1297" s="11"/>
      <c r="E1297" s="11"/>
      <c r="F1297" s="11"/>
    </row>
    <row r="1298" spans="1:6" x14ac:dyDescent="0.25">
      <c r="A1298" s="11"/>
      <c r="B1298" s="11"/>
      <c r="C1298" s="11"/>
      <c r="D1298" s="11"/>
      <c r="E1298" s="11"/>
      <c r="F1298" s="11"/>
    </row>
    <row r="1299" spans="1:6" x14ac:dyDescent="0.25">
      <c r="A1299" s="11"/>
      <c r="B1299" s="11"/>
      <c r="C1299" s="11"/>
      <c r="D1299" s="11"/>
      <c r="E1299" s="11"/>
      <c r="F1299" s="11"/>
    </row>
    <row r="1300" spans="1:6" x14ac:dyDescent="0.25">
      <c r="A1300" s="11"/>
      <c r="B1300" s="11"/>
      <c r="C1300" s="11"/>
      <c r="D1300" s="11"/>
      <c r="E1300" s="11"/>
      <c r="F1300" s="11"/>
    </row>
    <row r="1301" spans="1:6" x14ac:dyDescent="0.25">
      <c r="A1301" s="11"/>
      <c r="B1301" s="11"/>
      <c r="C1301" s="11"/>
      <c r="D1301" s="11"/>
      <c r="E1301" s="11"/>
      <c r="F1301" s="11"/>
    </row>
    <row r="1302" spans="1:6" x14ac:dyDescent="0.25">
      <c r="A1302" s="11"/>
      <c r="B1302" s="11"/>
      <c r="C1302" s="11"/>
      <c r="D1302" s="11"/>
      <c r="E1302" s="11"/>
      <c r="F1302" s="11"/>
    </row>
    <row r="1303" spans="1:6" x14ac:dyDescent="0.25">
      <c r="A1303" s="11"/>
      <c r="B1303" s="11"/>
      <c r="C1303" s="11"/>
      <c r="D1303" s="11"/>
      <c r="E1303" s="11"/>
      <c r="F1303" s="11"/>
    </row>
    <row r="1304" spans="1:6" x14ac:dyDescent="0.25">
      <c r="A1304" s="11"/>
      <c r="B1304" s="11"/>
      <c r="C1304" s="11"/>
      <c r="D1304" s="11"/>
      <c r="E1304" s="11"/>
      <c r="F1304" s="11"/>
    </row>
    <row r="1305" spans="1:6" x14ac:dyDescent="0.25">
      <c r="A1305" s="11"/>
      <c r="B1305" s="11"/>
      <c r="C1305" s="11"/>
      <c r="D1305" s="11"/>
      <c r="E1305" s="11"/>
      <c r="F1305" s="11"/>
    </row>
    <row r="1306" spans="1:6" x14ac:dyDescent="0.25">
      <c r="A1306" s="11"/>
      <c r="B1306" s="11"/>
      <c r="C1306" s="11"/>
      <c r="D1306" s="11"/>
      <c r="E1306" s="11"/>
      <c r="F1306" s="11"/>
    </row>
    <row r="1307" spans="1:6" x14ac:dyDescent="0.25">
      <c r="A1307" s="11"/>
      <c r="B1307" s="11"/>
      <c r="C1307" s="11"/>
      <c r="D1307" s="11"/>
      <c r="E1307" s="11"/>
      <c r="F1307" s="11"/>
    </row>
    <row r="1308" spans="1:6" x14ac:dyDescent="0.25">
      <c r="A1308" s="11"/>
      <c r="B1308" s="11"/>
      <c r="C1308" s="11"/>
      <c r="D1308" s="11"/>
      <c r="E1308" s="11"/>
      <c r="F1308" s="11"/>
    </row>
    <row r="1309" spans="1:6" x14ac:dyDescent="0.25">
      <c r="A1309" s="11"/>
      <c r="B1309" s="11"/>
      <c r="C1309" s="11"/>
      <c r="D1309" s="11"/>
      <c r="E1309" s="11"/>
      <c r="F1309" s="11"/>
    </row>
    <row r="1310" spans="1:6" x14ac:dyDescent="0.25">
      <c r="A1310" s="11"/>
      <c r="B1310" s="11"/>
      <c r="C1310" s="11"/>
      <c r="D1310" s="11"/>
      <c r="E1310" s="11"/>
      <c r="F1310" s="11"/>
    </row>
    <row r="1311" spans="1:6" x14ac:dyDescent="0.25">
      <c r="A1311" s="11"/>
      <c r="B1311" s="11"/>
      <c r="C1311" s="11"/>
      <c r="D1311" s="11"/>
      <c r="E1311" s="11"/>
      <c r="F1311" s="11"/>
    </row>
    <row r="1312" spans="1:6" x14ac:dyDescent="0.25">
      <c r="A1312" s="11"/>
      <c r="B1312" s="11"/>
      <c r="C1312" s="11"/>
      <c r="D1312" s="11"/>
      <c r="E1312" s="11"/>
      <c r="F1312" s="11"/>
    </row>
    <row r="1313" spans="1:6" x14ac:dyDescent="0.25">
      <c r="A1313" s="11"/>
      <c r="B1313" s="11"/>
      <c r="C1313" s="11"/>
      <c r="D1313" s="11"/>
      <c r="E1313" s="11"/>
      <c r="F1313" s="11"/>
    </row>
    <row r="1314" spans="1:6" x14ac:dyDescent="0.25">
      <c r="A1314" s="11"/>
      <c r="B1314" s="11"/>
      <c r="C1314" s="11"/>
      <c r="D1314" s="11"/>
      <c r="E1314" s="11"/>
      <c r="F1314" s="11"/>
    </row>
    <row r="1315" spans="1:6" x14ac:dyDescent="0.25">
      <c r="A1315" s="11"/>
      <c r="B1315" s="11"/>
      <c r="C1315" s="11"/>
      <c r="D1315" s="11"/>
      <c r="E1315" s="11"/>
      <c r="F1315" s="11"/>
    </row>
    <row r="1316" spans="1:6" x14ac:dyDescent="0.25">
      <c r="A1316" s="11"/>
      <c r="B1316" s="11"/>
      <c r="C1316" s="11"/>
      <c r="D1316" s="11"/>
      <c r="E1316" s="11"/>
      <c r="F1316" s="11"/>
    </row>
    <row r="1317" spans="1:6" x14ac:dyDescent="0.25">
      <c r="A1317" s="11"/>
      <c r="B1317" s="11"/>
      <c r="C1317" s="11"/>
      <c r="D1317" s="11"/>
      <c r="E1317" s="11"/>
      <c r="F1317" s="11"/>
    </row>
    <row r="1318" spans="1:6" x14ac:dyDescent="0.25">
      <c r="A1318" s="11"/>
      <c r="B1318" s="11"/>
      <c r="C1318" s="11"/>
      <c r="D1318" s="11"/>
      <c r="E1318" s="11"/>
      <c r="F1318" s="11"/>
    </row>
    <row r="1319" spans="1:6" x14ac:dyDescent="0.25">
      <c r="A1319" s="11"/>
      <c r="B1319" s="11"/>
      <c r="C1319" s="11"/>
      <c r="D1319" s="11"/>
      <c r="E1319" s="11"/>
      <c r="F1319" s="11"/>
    </row>
    <row r="1320" spans="1:6" x14ac:dyDescent="0.25">
      <c r="A1320" s="11"/>
      <c r="B1320" s="11"/>
      <c r="C1320" s="11"/>
      <c r="D1320" s="11"/>
      <c r="E1320" s="11"/>
      <c r="F1320" s="11"/>
    </row>
    <row r="1321" spans="1:6" x14ac:dyDescent="0.25">
      <c r="A1321" s="11"/>
      <c r="B1321" s="11"/>
      <c r="C1321" s="11"/>
      <c r="D1321" s="11"/>
      <c r="E1321" s="11"/>
      <c r="F1321" s="11"/>
    </row>
    <row r="1322" spans="1:6" x14ac:dyDescent="0.25">
      <c r="A1322" s="11"/>
      <c r="B1322" s="11"/>
      <c r="C1322" s="11"/>
      <c r="D1322" s="11"/>
      <c r="E1322" s="11"/>
      <c r="F1322" s="11"/>
    </row>
    <row r="1323" spans="1:6" x14ac:dyDescent="0.25">
      <c r="A1323" s="11"/>
      <c r="B1323" s="11"/>
      <c r="C1323" s="11"/>
      <c r="D1323" s="11"/>
      <c r="E1323" s="11"/>
      <c r="F1323" s="11"/>
    </row>
    <row r="1324" spans="1:6" x14ac:dyDescent="0.25">
      <c r="A1324" s="11"/>
      <c r="B1324" s="11"/>
      <c r="C1324" s="11"/>
      <c r="D1324" s="11"/>
      <c r="E1324" s="11"/>
      <c r="F1324" s="11"/>
    </row>
    <row r="1325" spans="1:6" x14ac:dyDescent="0.25">
      <c r="A1325" s="11"/>
      <c r="B1325" s="11"/>
      <c r="C1325" s="11"/>
      <c r="D1325" s="11"/>
      <c r="E1325" s="11"/>
      <c r="F1325" s="11"/>
    </row>
    <row r="1326" spans="1:6" x14ac:dyDescent="0.25">
      <c r="A1326" s="11"/>
      <c r="B1326" s="11"/>
      <c r="C1326" s="11"/>
      <c r="D1326" s="11"/>
      <c r="E1326" s="11"/>
      <c r="F1326" s="11"/>
    </row>
    <row r="1327" spans="1:6" x14ac:dyDescent="0.25">
      <c r="A1327" s="11"/>
      <c r="B1327" s="11"/>
      <c r="C1327" s="11"/>
      <c r="D1327" s="11"/>
      <c r="E1327" s="11"/>
      <c r="F1327" s="11"/>
    </row>
    <row r="1328" spans="1:6" x14ac:dyDescent="0.25">
      <c r="A1328" s="11"/>
      <c r="B1328" s="11"/>
      <c r="C1328" s="11"/>
      <c r="D1328" s="11"/>
      <c r="E1328" s="11"/>
      <c r="F1328" s="11"/>
    </row>
    <row r="1329" spans="1:6" x14ac:dyDescent="0.25">
      <c r="A1329" s="11"/>
      <c r="B1329" s="11"/>
      <c r="C1329" s="11"/>
      <c r="D1329" s="11"/>
      <c r="E1329" s="11"/>
      <c r="F1329" s="11"/>
    </row>
    <row r="1330" spans="1:6" x14ac:dyDescent="0.25">
      <c r="A1330" s="11"/>
      <c r="B1330" s="11"/>
      <c r="C1330" s="11"/>
      <c r="D1330" s="11"/>
      <c r="E1330" s="11"/>
      <c r="F1330" s="11"/>
    </row>
    <row r="1331" spans="1:6" x14ac:dyDescent="0.25">
      <c r="A1331" s="11"/>
      <c r="B1331" s="11"/>
      <c r="C1331" s="11"/>
      <c r="D1331" s="11"/>
      <c r="E1331" s="11"/>
      <c r="F1331" s="11"/>
    </row>
    <row r="1332" spans="1:6" x14ac:dyDescent="0.25">
      <c r="A1332" s="11"/>
      <c r="B1332" s="11"/>
      <c r="C1332" s="11"/>
      <c r="D1332" s="11"/>
      <c r="E1332" s="11"/>
      <c r="F1332" s="11"/>
    </row>
    <row r="1333" spans="1:6" x14ac:dyDescent="0.25">
      <c r="A1333" s="11"/>
      <c r="B1333" s="11"/>
      <c r="C1333" s="11"/>
      <c r="D1333" s="11"/>
      <c r="E1333" s="11"/>
      <c r="F1333" s="11"/>
    </row>
    <row r="1334" spans="1:6" x14ac:dyDescent="0.25">
      <c r="A1334" s="11"/>
      <c r="B1334" s="11"/>
      <c r="C1334" s="11"/>
      <c r="D1334" s="11"/>
      <c r="E1334" s="11"/>
      <c r="F1334" s="11"/>
    </row>
    <row r="1335" spans="1:6" x14ac:dyDescent="0.25">
      <c r="A1335" s="11"/>
      <c r="B1335" s="11"/>
      <c r="C1335" s="11"/>
      <c r="D1335" s="11"/>
      <c r="E1335" s="11"/>
      <c r="F1335" s="11"/>
    </row>
    <row r="1336" spans="1:6" x14ac:dyDescent="0.25">
      <c r="A1336" s="11"/>
      <c r="B1336" s="11"/>
      <c r="C1336" s="11"/>
      <c r="D1336" s="11"/>
      <c r="E1336" s="11"/>
      <c r="F1336" s="11"/>
    </row>
    <row r="1337" spans="1:6" x14ac:dyDescent="0.25">
      <c r="A1337" s="11"/>
      <c r="B1337" s="11"/>
      <c r="C1337" s="11"/>
      <c r="D1337" s="11"/>
      <c r="E1337" s="11"/>
      <c r="F1337" s="11"/>
    </row>
    <row r="1338" spans="1:6" x14ac:dyDescent="0.25">
      <c r="A1338" s="11"/>
      <c r="B1338" s="11"/>
      <c r="C1338" s="11"/>
      <c r="D1338" s="11"/>
      <c r="E1338" s="11"/>
      <c r="F1338" s="11"/>
    </row>
    <row r="1339" spans="1:6" x14ac:dyDescent="0.25">
      <c r="A1339" s="11"/>
      <c r="B1339" s="11"/>
      <c r="C1339" s="11"/>
      <c r="D1339" s="11"/>
      <c r="E1339" s="11"/>
      <c r="F1339" s="11"/>
    </row>
    <row r="1340" spans="1:6" x14ac:dyDescent="0.25">
      <c r="A1340" s="11"/>
      <c r="B1340" s="11"/>
      <c r="C1340" s="11"/>
      <c r="D1340" s="11"/>
      <c r="E1340" s="11"/>
      <c r="F1340" s="11"/>
    </row>
    <row r="1341" spans="1:6" x14ac:dyDescent="0.25">
      <c r="A1341" s="11"/>
      <c r="B1341" s="11"/>
      <c r="C1341" s="11"/>
      <c r="D1341" s="11"/>
      <c r="E1341" s="11"/>
      <c r="F1341" s="11"/>
    </row>
    <row r="1342" spans="1:6" x14ac:dyDescent="0.25">
      <c r="A1342" s="11"/>
      <c r="B1342" s="11"/>
      <c r="C1342" s="11"/>
      <c r="D1342" s="11"/>
      <c r="E1342" s="11"/>
      <c r="F1342" s="11"/>
    </row>
    <row r="1343" spans="1:6" x14ac:dyDescent="0.25">
      <c r="A1343" s="11"/>
      <c r="B1343" s="11"/>
      <c r="C1343" s="11"/>
      <c r="D1343" s="11"/>
      <c r="E1343" s="11"/>
      <c r="F1343" s="11"/>
    </row>
    <row r="1344" spans="1:6" x14ac:dyDescent="0.25">
      <c r="A1344" s="11"/>
      <c r="B1344" s="11"/>
      <c r="C1344" s="11"/>
      <c r="D1344" s="11"/>
      <c r="E1344" s="11"/>
      <c r="F1344" s="11"/>
    </row>
    <row r="1345" spans="1:6" x14ac:dyDescent="0.25">
      <c r="A1345" s="11"/>
      <c r="B1345" s="11"/>
      <c r="C1345" s="11"/>
      <c r="D1345" s="11"/>
      <c r="E1345" s="11"/>
      <c r="F1345" s="11"/>
    </row>
    <row r="1346" spans="1:6" x14ac:dyDescent="0.25">
      <c r="A1346" s="11"/>
      <c r="B1346" s="11"/>
      <c r="C1346" s="11"/>
      <c r="D1346" s="11"/>
      <c r="E1346" s="11"/>
      <c r="F1346" s="11"/>
    </row>
    <row r="1347" spans="1:6" x14ac:dyDescent="0.25">
      <c r="A1347" s="11"/>
      <c r="B1347" s="11"/>
      <c r="C1347" s="11"/>
      <c r="D1347" s="11"/>
      <c r="E1347" s="11"/>
      <c r="F1347" s="11"/>
    </row>
    <row r="1348" spans="1:6" x14ac:dyDescent="0.25">
      <c r="A1348" s="11"/>
      <c r="B1348" s="11"/>
      <c r="C1348" s="11"/>
      <c r="D1348" s="11"/>
      <c r="E1348" s="11"/>
      <c r="F1348" s="11"/>
    </row>
    <row r="1349" spans="1:6" x14ac:dyDescent="0.25">
      <c r="A1349" s="11"/>
      <c r="B1349" s="11"/>
      <c r="C1349" s="11"/>
      <c r="D1349" s="11"/>
      <c r="E1349" s="11"/>
      <c r="F1349" s="11"/>
    </row>
    <row r="1350" spans="1:6" x14ac:dyDescent="0.25">
      <c r="A1350" s="11"/>
      <c r="B1350" s="11"/>
      <c r="C1350" s="11"/>
      <c r="D1350" s="11"/>
      <c r="E1350" s="11"/>
      <c r="F1350" s="11"/>
    </row>
    <row r="1351" spans="1:6" x14ac:dyDescent="0.25">
      <c r="A1351" s="11"/>
      <c r="B1351" s="11"/>
      <c r="C1351" s="11"/>
      <c r="D1351" s="11"/>
      <c r="E1351" s="11"/>
      <c r="F1351" s="11"/>
    </row>
    <row r="1352" spans="1:6" x14ac:dyDescent="0.25">
      <c r="A1352" s="11"/>
      <c r="B1352" s="11"/>
      <c r="C1352" s="11"/>
      <c r="D1352" s="11"/>
      <c r="E1352" s="11"/>
      <c r="F1352" s="11"/>
    </row>
    <row r="1353" spans="1:6" x14ac:dyDescent="0.25">
      <c r="A1353" s="11"/>
      <c r="B1353" s="11"/>
      <c r="C1353" s="11"/>
      <c r="D1353" s="11"/>
      <c r="E1353" s="11"/>
      <c r="F1353" s="11"/>
    </row>
    <row r="1354" spans="1:6" x14ac:dyDescent="0.25">
      <c r="A1354" s="11"/>
      <c r="B1354" s="11"/>
      <c r="C1354" s="11"/>
      <c r="D1354" s="11"/>
      <c r="E1354" s="11"/>
      <c r="F1354" s="11"/>
    </row>
    <row r="1355" spans="1:6" x14ac:dyDescent="0.25">
      <c r="A1355" s="11"/>
      <c r="B1355" s="11"/>
      <c r="C1355" s="11"/>
      <c r="D1355" s="11"/>
      <c r="E1355" s="11"/>
      <c r="F1355" s="11"/>
    </row>
    <row r="1356" spans="1:6" x14ac:dyDescent="0.25">
      <c r="A1356" s="11"/>
      <c r="B1356" s="11"/>
      <c r="C1356" s="11"/>
      <c r="D1356" s="11"/>
      <c r="E1356" s="11"/>
      <c r="F1356" s="11"/>
    </row>
    <row r="1357" spans="1:6" x14ac:dyDescent="0.25">
      <c r="A1357" s="11"/>
      <c r="B1357" s="11"/>
      <c r="C1357" s="11"/>
      <c r="D1357" s="11"/>
      <c r="E1357" s="11"/>
      <c r="F1357" s="11"/>
    </row>
    <row r="1358" spans="1:6" x14ac:dyDescent="0.25">
      <c r="A1358" s="11"/>
      <c r="B1358" s="11"/>
      <c r="C1358" s="11"/>
      <c r="D1358" s="11"/>
      <c r="E1358" s="11"/>
      <c r="F1358" s="11"/>
    </row>
    <row r="1359" spans="1:6" x14ac:dyDescent="0.25">
      <c r="A1359" s="11"/>
      <c r="B1359" s="11"/>
      <c r="C1359" s="11"/>
      <c r="D1359" s="11"/>
      <c r="E1359" s="11"/>
      <c r="F1359" s="11"/>
    </row>
    <row r="1360" spans="1:6" x14ac:dyDescent="0.25">
      <c r="A1360" s="11"/>
      <c r="B1360" s="11"/>
      <c r="C1360" s="11"/>
      <c r="D1360" s="11"/>
      <c r="E1360" s="11"/>
      <c r="F1360" s="11"/>
    </row>
    <row r="1361" spans="1:6" x14ac:dyDescent="0.25">
      <c r="A1361" s="11"/>
      <c r="B1361" s="11"/>
      <c r="C1361" s="11"/>
      <c r="D1361" s="11"/>
      <c r="E1361" s="11"/>
      <c r="F1361" s="11"/>
    </row>
    <row r="1362" spans="1:6" x14ac:dyDescent="0.25">
      <c r="A1362" s="11"/>
      <c r="B1362" s="11"/>
      <c r="C1362" s="11"/>
      <c r="D1362" s="11"/>
      <c r="E1362" s="11"/>
      <c r="F1362" s="11"/>
    </row>
    <row r="1363" spans="1:6" x14ac:dyDescent="0.25">
      <c r="A1363" s="11"/>
      <c r="B1363" s="11"/>
      <c r="C1363" s="11"/>
      <c r="D1363" s="11"/>
      <c r="E1363" s="11"/>
      <c r="F1363" s="11"/>
    </row>
    <row r="1364" spans="1:6" x14ac:dyDescent="0.25">
      <c r="A1364" s="11"/>
      <c r="B1364" s="11"/>
      <c r="C1364" s="11"/>
      <c r="D1364" s="11"/>
      <c r="E1364" s="11"/>
      <c r="F1364" s="11"/>
    </row>
    <row r="1365" spans="1:6" x14ac:dyDescent="0.25">
      <c r="A1365" s="11"/>
      <c r="B1365" s="11"/>
      <c r="C1365" s="11"/>
      <c r="D1365" s="11"/>
      <c r="E1365" s="11"/>
      <c r="F1365" s="11"/>
    </row>
    <row r="1366" spans="1:6" x14ac:dyDescent="0.25">
      <c r="A1366" s="11"/>
      <c r="B1366" s="11"/>
      <c r="C1366" s="11"/>
      <c r="D1366" s="11"/>
      <c r="E1366" s="11"/>
      <c r="F1366" s="11"/>
    </row>
    <row r="1367" spans="1:6" x14ac:dyDescent="0.25">
      <c r="A1367" s="11"/>
      <c r="B1367" s="11"/>
      <c r="C1367" s="11"/>
      <c r="D1367" s="11"/>
      <c r="E1367" s="11"/>
      <c r="F1367" s="11"/>
    </row>
    <row r="1368" spans="1:6" x14ac:dyDescent="0.25">
      <c r="A1368" s="11"/>
      <c r="B1368" s="11"/>
      <c r="C1368" s="11"/>
      <c r="D1368" s="11"/>
      <c r="E1368" s="11"/>
      <c r="F1368" s="11"/>
    </row>
    <row r="1369" spans="1:6" x14ac:dyDescent="0.25">
      <c r="A1369" s="11"/>
      <c r="B1369" s="11"/>
      <c r="C1369" s="11"/>
      <c r="D1369" s="11"/>
      <c r="E1369" s="11"/>
      <c r="F1369" s="11"/>
    </row>
    <row r="1370" spans="1:6" x14ac:dyDescent="0.25">
      <c r="A1370" s="11"/>
      <c r="B1370" s="11"/>
      <c r="C1370" s="11"/>
      <c r="D1370" s="11"/>
      <c r="E1370" s="11"/>
      <c r="F1370" s="11"/>
    </row>
    <row r="1371" spans="1:6" x14ac:dyDescent="0.25">
      <c r="A1371" s="11"/>
      <c r="B1371" s="11"/>
      <c r="C1371" s="11"/>
      <c r="D1371" s="11"/>
      <c r="E1371" s="11"/>
      <c r="F1371" s="11"/>
    </row>
    <row r="1372" spans="1:6" x14ac:dyDescent="0.25">
      <c r="A1372" s="11"/>
      <c r="B1372" s="11"/>
      <c r="C1372" s="11"/>
      <c r="D1372" s="11"/>
      <c r="E1372" s="11"/>
      <c r="F1372" s="11"/>
    </row>
    <row r="1373" spans="1:6" x14ac:dyDescent="0.25">
      <c r="A1373" s="11"/>
      <c r="B1373" s="11"/>
      <c r="C1373" s="11"/>
      <c r="D1373" s="11"/>
      <c r="E1373" s="11"/>
      <c r="F1373" s="11"/>
    </row>
    <row r="1374" spans="1:6" x14ac:dyDescent="0.25">
      <c r="A1374" s="11"/>
      <c r="B1374" s="11"/>
      <c r="C1374" s="11"/>
      <c r="D1374" s="11"/>
      <c r="E1374" s="11"/>
      <c r="F1374" s="11"/>
    </row>
    <row r="1375" spans="1:6" x14ac:dyDescent="0.25">
      <c r="A1375" s="11"/>
      <c r="B1375" s="11"/>
      <c r="C1375" s="11"/>
      <c r="D1375" s="11"/>
      <c r="E1375" s="11"/>
      <c r="F1375" s="11"/>
    </row>
    <row r="1376" spans="1:6" x14ac:dyDescent="0.25">
      <c r="A1376" s="11"/>
      <c r="B1376" s="11"/>
      <c r="C1376" s="11"/>
      <c r="D1376" s="11"/>
      <c r="E1376" s="11"/>
      <c r="F1376" s="11"/>
    </row>
    <row r="1377" spans="1:6" x14ac:dyDescent="0.25">
      <c r="A1377" s="11"/>
      <c r="B1377" s="11"/>
      <c r="C1377" s="11"/>
      <c r="D1377" s="11"/>
      <c r="E1377" s="11"/>
      <c r="F1377" s="11"/>
    </row>
    <row r="1378" spans="1:6" x14ac:dyDescent="0.25">
      <c r="A1378" s="11"/>
      <c r="B1378" s="11"/>
      <c r="C1378" s="11"/>
      <c r="D1378" s="11"/>
      <c r="E1378" s="11"/>
      <c r="F1378" s="11"/>
    </row>
    <row r="1379" spans="1:6" x14ac:dyDescent="0.25">
      <c r="A1379" s="11"/>
      <c r="B1379" s="11"/>
      <c r="C1379" s="11"/>
      <c r="D1379" s="11"/>
      <c r="E1379" s="11"/>
      <c r="F1379" s="11"/>
    </row>
    <row r="1380" spans="1:6" x14ac:dyDescent="0.25">
      <c r="A1380" s="11"/>
      <c r="B1380" s="11"/>
      <c r="C1380" s="11"/>
      <c r="D1380" s="11"/>
      <c r="E1380" s="11"/>
      <c r="F1380" s="11"/>
    </row>
    <row r="1381" spans="1:6" x14ac:dyDescent="0.25">
      <c r="A1381" s="11"/>
      <c r="B1381" s="11"/>
      <c r="C1381" s="11"/>
      <c r="D1381" s="11"/>
      <c r="E1381" s="11"/>
      <c r="F1381" s="11"/>
    </row>
    <row r="1382" spans="1:6" x14ac:dyDescent="0.25">
      <c r="A1382" s="11"/>
      <c r="B1382" s="11"/>
      <c r="C1382" s="11"/>
      <c r="D1382" s="11"/>
      <c r="E1382" s="11"/>
      <c r="F1382" s="11"/>
    </row>
    <row r="1383" spans="1:6" x14ac:dyDescent="0.25">
      <c r="A1383" s="11"/>
      <c r="B1383" s="11"/>
      <c r="C1383" s="11"/>
      <c r="D1383" s="11"/>
      <c r="E1383" s="11"/>
      <c r="F1383" s="11"/>
    </row>
    <row r="1384" spans="1:6" x14ac:dyDescent="0.25">
      <c r="A1384" s="11"/>
      <c r="B1384" s="11"/>
      <c r="C1384" s="11"/>
      <c r="D1384" s="11"/>
      <c r="E1384" s="11"/>
      <c r="F1384" s="11"/>
    </row>
    <row r="1385" spans="1:6" x14ac:dyDescent="0.25">
      <c r="A1385" s="11"/>
      <c r="B1385" s="11"/>
      <c r="C1385" s="11"/>
      <c r="D1385" s="11"/>
      <c r="E1385" s="11"/>
      <c r="F1385" s="11"/>
    </row>
  </sheetData>
  <mergeCells count="2">
    <mergeCell ref="A4:C4"/>
    <mergeCell ref="B6:C6"/>
  </mergeCells>
  <pageMargins left="0.70866141732283472" right="0.70866141732283472" top="0.74803149606299213" bottom="0.74803149606299213" header="0.31496062992125984" footer="0.31496062992125984"/>
  <pageSetup paperSize="9" scale="90" orientation="portrait" r:id="rId1"/>
  <headerFooter>
    <oddHeader xml:space="preserve">&amp;C
</oddHeader>
    <oddFooter>Página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K1508"/>
  <sheetViews>
    <sheetView view="pageBreakPreview" zoomScale="130" zoomScaleNormal="100" zoomScaleSheetLayoutView="130" workbookViewId="0">
      <selection activeCell="H7" sqref="H7"/>
    </sheetView>
  </sheetViews>
  <sheetFormatPr baseColWidth="10" defaultRowHeight="15" x14ac:dyDescent="0.25"/>
  <cols>
    <col min="1" max="2" width="6.7109375" customWidth="1"/>
    <col min="3" max="3" width="46.7109375" customWidth="1"/>
  </cols>
  <sheetData>
    <row r="2" spans="1:11" x14ac:dyDescent="0.25">
      <c r="A2" s="3" t="s">
        <v>305</v>
      </c>
    </row>
    <row r="4" spans="1:11" x14ac:dyDescent="0.25">
      <c r="A4" s="161" t="s">
        <v>74</v>
      </c>
      <c r="B4" s="162"/>
      <c r="C4" s="162"/>
    </row>
    <row r="5" spans="1:11" x14ac:dyDescent="0.25">
      <c r="A5" s="1"/>
      <c r="H5" s="30"/>
      <c r="I5" s="7"/>
      <c r="J5" s="7"/>
      <c r="K5" s="7"/>
    </row>
    <row r="6" spans="1:11" s="23" customFormat="1" ht="13.5" x14ac:dyDescent="0.25">
      <c r="A6" s="5" t="s">
        <v>41</v>
      </c>
      <c r="B6" s="5" t="s">
        <v>42</v>
      </c>
      <c r="C6" s="5" t="s">
        <v>43</v>
      </c>
      <c r="D6" s="5" t="s">
        <v>44</v>
      </c>
      <c r="E6" s="5" t="s">
        <v>45</v>
      </c>
      <c r="F6" s="5" t="s">
        <v>64</v>
      </c>
      <c r="G6" s="164" t="s">
        <v>886</v>
      </c>
      <c r="H6" s="165">
        <v>0.97499999999999998</v>
      </c>
      <c r="I6" s="7"/>
      <c r="J6" s="7"/>
      <c r="K6" s="7"/>
    </row>
    <row r="7" spans="1:11" x14ac:dyDescent="0.25">
      <c r="H7" s="7"/>
      <c r="I7" s="7"/>
      <c r="J7" s="7"/>
      <c r="K7" s="7"/>
    </row>
    <row r="8" spans="1:11" x14ac:dyDescent="0.25">
      <c r="A8" s="7" t="s">
        <v>0</v>
      </c>
      <c r="B8" s="7" t="s">
        <v>97</v>
      </c>
      <c r="C8" s="49" t="s">
        <v>98</v>
      </c>
      <c r="D8" s="42"/>
      <c r="H8" s="7"/>
      <c r="I8" s="7"/>
      <c r="J8" s="7"/>
      <c r="K8" s="7"/>
    </row>
    <row r="9" spans="1:11" ht="40.5" x14ac:dyDescent="0.25">
      <c r="A9" s="7"/>
      <c r="B9" s="7"/>
      <c r="C9" s="52" t="s">
        <v>393</v>
      </c>
      <c r="D9" s="59">
        <v>1</v>
      </c>
      <c r="E9" s="30">
        <f>H6*170.02</f>
        <v>165.76949999999999</v>
      </c>
      <c r="F9" s="17">
        <f>D9*E9</f>
        <v>165.76949999999999</v>
      </c>
      <c r="G9" s="17"/>
      <c r="H9" s="7"/>
      <c r="I9" s="7"/>
      <c r="J9" s="7"/>
      <c r="K9" s="7"/>
    </row>
    <row r="10" spans="1:11" x14ac:dyDescent="0.25">
      <c r="H10" s="7"/>
      <c r="I10" s="7"/>
      <c r="J10" s="7"/>
      <c r="K10" s="7"/>
    </row>
    <row r="11" spans="1:11" s="7" customFormat="1" ht="15" customHeight="1" x14ac:dyDescent="0.25">
      <c r="A11" s="7" t="s">
        <v>85</v>
      </c>
      <c r="B11" s="7" t="s">
        <v>1</v>
      </c>
      <c r="C11" s="1" t="s">
        <v>101</v>
      </c>
      <c r="D11" s="35"/>
      <c r="E11" s="30"/>
      <c r="F11" s="17"/>
    </row>
    <row r="12" spans="1:11" s="7" customFormat="1" ht="107.25" customHeight="1" x14ac:dyDescent="0.25">
      <c r="C12" s="89" t="s">
        <v>149</v>
      </c>
      <c r="D12" s="59">
        <v>34.43</v>
      </c>
      <c r="E12" s="30">
        <f>H6*45.23</f>
        <v>44.099249999999998</v>
      </c>
      <c r="F12" s="17">
        <f>D12*E12</f>
        <v>1518.3371774999998</v>
      </c>
    </row>
    <row r="13" spans="1:11" s="7" customFormat="1" ht="13.5" x14ac:dyDescent="0.25">
      <c r="A13" s="64"/>
      <c r="C13" s="58"/>
      <c r="D13" s="59"/>
      <c r="E13" s="30"/>
      <c r="F13" s="17"/>
    </row>
    <row r="14" spans="1:11" s="7" customFormat="1" ht="13.5" x14ac:dyDescent="0.25">
      <c r="A14" s="64">
        <v>1.3</v>
      </c>
      <c r="B14" s="7" t="s">
        <v>3</v>
      </c>
      <c r="C14" s="1" t="s">
        <v>99</v>
      </c>
      <c r="D14" s="35"/>
      <c r="E14" s="30"/>
      <c r="F14" s="17"/>
    </row>
    <row r="15" spans="1:11" s="7" customFormat="1" ht="126" customHeight="1" x14ac:dyDescent="0.25">
      <c r="A15" s="64"/>
      <c r="C15" s="61" t="s">
        <v>408</v>
      </c>
      <c r="D15" s="62">
        <v>36.57</v>
      </c>
      <c r="E15" s="30">
        <f>H6*44.24</f>
        <v>43.134</v>
      </c>
      <c r="F15" s="17">
        <f>D15*E15</f>
        <v>1577.41038</v>
      </c>
    </row>
    <row r="16" spans="1:11" s="7" customFormat="1" ht="13.5" x14ac:dyDescent="0.25">
      <c r="A16" s="64"/>
      <c r="C16" s="61"/>
      <c r="D16" s="62"/>
      <c r="E16" s="30"/>
      <c r="F16" s="17"/>
    </row>
    <row r="17" spans="1:7" s="7" customFormat="1" ht="13.5" x14ac:dyDescent="0.25">
      <c r="A17" s="64">
        <v>1.4</v>
      </c>
      <c r="B17" s="7" t="s">
        <v>3</v>
      </c>
      <c r="C17" s="63" t="s">
        <v>100</v>
      </c>
      <c r="D17" s="62"/>
      <c r="E17" s="30"/>
      <c r="F17" s="17"/>
    </row>
    <row r="18" spans="1:7" s="7" customFormat="1" ht="137.25" customHeight="1" x14ac:dyDescent="0.25">
      <c r="A18" s="64"/>
      <c r="C18" s="61" t="s">
        <v>306</v>
      </c>
      <c r="D18" s="62">
        <v>82.46</v>
      </c>
      <c r="E18" s="30">
        <f>H6*44.24</f>
        <v>43.134</v>
      </c>
      <c r="F18" s="17">
        <f>D18*E18</f>
        <v>3556.8296399999999</v>
      </c>
    </row>
    <row r="19" spans="1:7" s="7" customFormat="1" ht="13.5" x14ac:dyDescent="0.25">
      <c r="A19" s="64"/>
      <c r="C19" s="60"/>
      <c r="D19" s="62"/>
      <c r="E19" s="30"/>
      <c r="F19" s="17"/>
    </row>
    <row r="20" spans="1:7" s="7" customFormat="1" ht="13.5" x14ac:dyDescent="0.25">
      <c r="A20" s="64">
        <v>1.5</v>
      </c>
      <c r="B20" s="7" t="s">
        <v>3</v>
      </c>
      <c r="C20" s="1" t="s">
        <v>102</v>
      </c>
      <c r="D20" s="35"/>
      <c r="E20" s="30"/>
      <c r="F20" s="17"/>
    </row>
    <row r="21" spans="1:7" s="7" customFormat="1" ht="122.25" customHeight="1" x14ac:dyDescent="0.25">
      <c r="A21" s="64"/>
      <c r="C21" s="61" t="s">
        <v>401</v>
      </c>
      <c r="D21" s="62">
        <v>13.42</v>
      </c>
      <c r="E21" s="30">
        <f>H6*37.52</f>
        <v>36.582000000000001</v>
      </c>
      <c r="F21" s="17">
        <f>D21*E21</f>
        <v>490.93044000000003</v>
      </c>
    </row>
    <row r="22" spans="1:7" s="7" customFormat="1" ht="13.5" x14ac:dyDescent="0.25">
      <c r="A22" s="64"/>
      <c r="C22" s="43"/>
      <c r="D22" s="35"/>
      <c r="E22" s="30"/>
      <c r="F22" s="17"/>
    </row>
    <row r="23" spans="1:7" s="7" customFormat="1" ht="13.5" x14ac:dyDescent="0.25">
      <c r="A23" s="64"/>
      <c r="C23" s="43"/>
      <c r="D23" s="35"/>
      <c r="E23" s="30"/>
      <c r="F23" s="17"/>
    </row>
    <row r="24" spans="1:7" s="7" customFormat="1" ht="13.5" x14ac:dyDescent="0.25">
      <c r="A24" s="64"/>
      <c r="C24" s="43"/>
      <c r="D24" s="35"/>
      <c r="E24" s="30"/>
      <c r="F24" s="17"/>
    </row>
    <row r="25" spans="1:7" s="7" customFormat="1" ht="13.5" x14ac:dyDescent="0.25">
      <c r="A25" s="64"/>
      <c r="C25" s="43"/>
      <c r="D25" s="35"/>
      <c r="E25" s="30"/>
      <c r="F25" s="17"/>
    </row>
    <row r="26" spans="1:7" s="7" customFormat="1" ht="13.5" x14ac:dyDescent="0.25">
      <c r="A26" s="64"/>
      <c r="C26" s="43"/>
      <c r="D26" s="35"/>
      <c r="E26" s="30"/>
      <c r="F26" s="17"/>
    </row>
    <row r="27" spans="1:7" s="7" customFormat="1" ht="13.5" x14ac:dyDescent="0.25">
      <c r="A27" s="64"/>
      <c r="C27" s="43"/>
      <c r="D27" s="35"/>
      <c r="E27" s="30"/>
      <c r="F27" s="17"/>
    </row>
    <row r="28" spans="1:7" s="7" customFormat="1" ht="13.5" x14ac:dyDescent="0.25">
      <c r="A28" s="64">
        <v>1.6</v>
      </c>
      <c r="B28" s="7" t="s">
        <v>1</v>
      </c>
      <c r="C28" s="1" t="s">
        <v>103</v>
      </c>
      <c r="D28" s="35"/>
      <c r="E28" s="30"/>
      <c r="F28" s="17"/>
    </row>
    <row r="29" spans="1:7" s="7" customFormat="1" ht="126" customHeight="1" x14ac:dyDescent="0.25">
      <c r="A29" s="64"/>
      <c r="C29" s="61" t="s">
        <v>150</v>
      </c>
      <c r="D29" s="62">
        <v>17.25</v>
      </c>
      <c r="E29" s="30">
        <f>H6*49.23</f>
        <v>47.999249999999996</v>
      </c>
      <c r="F29" s="17">
        <f>D29*E29</f>
        <v>827.98706249999998</v>
      </c>
      <c r="G29" s="65"/>
    </row>
    <row r="30" spans="1:7" s="7" customFormat="1" ht="13.5" x14ac:dyDescent="0.25">
      <c r="A30" s="64"/>
      <c r="C30" s="43"/>
      <c r="D30" s="35"/>
      <c r="E30" s="30"/>
      <c r="F30" s="17"/>
    </row>
    <row r="31" spans="1:7" s="7" customFormat="1" ht="13.5" x14ac:dyDescent="0.25">
      <c r="A31" s="64">
        <v>1.7</v>
      </c>
      <c r="B31" s="7" t="s">
        <v>3</v>
      </c>
      <c r="C31" s="1" t="s">
        <v>164</v>
      </c>
      <c r="D31" s="35"/>
      <c r="E31" s="30"/>
      <c r="F31" s="17"/>
    </row>
    <row r="32" spans="1:7" s="7" customFormat="1" ht="109.5" customHeight="1" x14ac:dyDescent="0.25">
      <c r="A32" s="64"/>
      <c r="C32" s="61" t="s">
        <v>169</v>
      </c>
      <c r="D32" s="62">
        <v>334.4</v>
      </c>
      <c r="E32" s="30">
        <f>H6*3.59</f>
        <v>3.5002499999999999</v>
      </c>
      <c r="F32" s="17">
        <f>D32*E32</f>
        <v>1170.4835999999998</v>
      </c>
      <c r="G32" s="65"/>
    </row>
    <row r="33" spans="1:7" s="7" customFormat="1" ht="13.5" x14ac:dyDescent="0.25">
      <c r="A33" s="64"/>
      <c r="C33" s="43"/>
      <c r="D33" s="35"/>
      <c r="E33" s="30"/>
      <c r="F33" s="17"/>
    </row>
    <row r="34" spans="1:7" s="7" customFormat="1" ht="15" customHeight="1" x14ac:dyDescent="0.25">
      <c r="A34" s="64">
        <v>1.8</v>
      </c>
      <c r="B34" s="7" t="s">
        <v>2</v>
      </c>
      <c r="C34" s="1" t="s">
        <v>73</v>
      </c>
      <c r="D34"/>
      <c r="E34"/>
      <c r="F34" s="17"/>
    </row>
    <row r="35" spans="1:7" s="7" customFormat="1" ht="108" x14ac:dyDescent="0.25">
      <c r="A35" s="64"/>
      <c r="C35" s="43" t="s">
        <v>105</v>
      </c>
      <c r="D35" s="59"/>
      <c r="E35" s="30"/>
      <c r="F35" s="17"/>
    </row>
    <row r="36" spans="1:7" s="7" customFormat="1" ht="13.5" x14ac:dyDescent="0.25">
      <c r="A36" s="64"/>
      <c r="C36" s="43"/>
      <c r="D36" s="59"/>
      <c r="E36" s="30"/>
      <c r="F36" s="17"/>
    </row>
    <row r="37" spans="1:7" s="7" customFormat="1" ht="13.5" x14ac:dyDescent="0.25">
      <c r="A37" s="64"/>
      <c r="C37" s="112" t="s">
        <v>309</v>
      </c>
      <c r="D37" s="59">
        <v>5</v>
      </c>
      <c r="E37" s="30">
        <f>H6*16.03</f>
        <v>15.629250000000001</v>
      </c>
      <c r="F37" s="17">
        <f>D37*E37</f>
        <v>78.146250000000009</v>
      </c>
      <c r="G37" s="30"/>
    </row>
    <row r="38" spans="1:7" s="7" customFormat="1" ht="13.5" x14ac:dyDescent="0.25">
      <c r="A38" s="64"/>
      <c r="C38" s="112" t="s">
        <v>310</v>
      </c>
      <c r="D38" s="59">
        <v>5</v>
      </c>
      <c r="E38" s="30">
        <f>H6*66.45</f>
        <v>64.788750000000007</v>
      </c>
      <c r="F38" s="17">
        <f>D38*E38</f>
        <v>323.94375000000002</v>
      </c>
    </row>
    <row r="39" spans="1:7" s="7" customFormat="1" ht="13.5" x14ac:dyDescent="0.25">
      <c r="A39" s="64"/>
      <c r="C39" s="43"/>
      <c r="D39" s="59"/>
      <c r="E39" s="30"/>
      <c r="F39" s="17"/>
    </row>
    <row r="40" spans="1:7" s="7" customFormat="1" ht="13.5" x14ac:dyDescent="0.25">
      <c r="A40" s="64"/>
      <c r="C40" s="43"/>
      <c r="D40" s="59"/>
      <c r="E40" s="30"/>
      <c r="F40" s="17"/>
    </row>
    <row r="41" spans="1:7" s="7" customFormat="1" ht="13.5" x14ac:dyDescent="0.25">
      <c r="A41" s="64">
        <v>1.9</v>
      </c>
      <c r="B41" s="7" t="s">
        <v>3</v>
      </c>
      <c r="C41" s="1" t="s">
        <v>106</v>
      </c>
      <c r="D41" s="35"/>
      <c r="E41" s="30"/>
      <c r="F41" s="17"/>
    </row>
    <row r="42" spans="1:7" s="7" customFormat="1" ht="124.5" customHeight="1" x14ac:dyDescent="0.25">
      <c r="A42" s="64"/>
      <c r="C42" s="61" t="s">
        <v>104</v>
      </c>
      <c r="D42" s="62">
        <v>334.4</v>
      </c>
      <c r="E42" s="30">
        <f>H6*3.19</f>
        <v>3.1102499999999997</v>
      </c>
      <c r="F42" s="17">
        <f>D42*E42</f>
        <v>1040.0675999999999</v>
      </c>
    </row>
    <row r="43" spans="1:7" s="7" customFormat="1" ht="15" customHeight="1" x14ac:dyDescent="0.25">
      <c r="A43" s="64"/>
      <c r="C43" s="1"/>
      <c r="D43" s="35"/>
      <c r="E43" s="30"/>
      <c r="F43" s="17"/>
    </row>
    <row r="44" spans="1:7" s="7" customFormat="1" ht="13.5" x14ac:dyDescent="0.25">
      <c r="A44" s="66">
        <v>1.1000000000000001</v>
      </c>
      <c r="B44" s="7" t="s">
        <v>3</v>
      </c>
      <c r="C44" s="49" t="s">
        <v>68</v>
      </c>
      <c r="D44" s="35"/>
      <c r="E44" s="30"/>
      <c r="F44" s="17"/>
    </row>
    <row r="45" spans="1:7" s="7" customFormat="1" ht="95.25" customHeight="1" x14ac:dyDescent="0.25">
      <c r="A45" s="64"/>
      <c r="C45" s="89" t="s">
        <v>165</v>
      </c>
      <c r="D45" s="59">
        <v>95.36</v>
      </c>
      <c r="E45" s="30">
        <f>H6*8.2</f>
        <v>7.9949999999999992</v>
      </c>
      <c r="F45" s="17">
        <f>D45*E45</f>
        <v>762.40319999999997</v>
      </c>
    </row>
    <row r="46" spans="1:7" s="7" customFormat="1" ht="13.5" x14ac:dyDescent="0.25">
      <c r="A46" s="64"/>
      <c r="C46" s="58"/>
      <c r="D46" s="59"/>
      <c r="E46" s="30"/>
      <c r="F46" s="17"/>
    </row>
    <row r="47" spans="1:7" s="7" customFormat="1" ht="13.5" x14ac:dyDescent="0.25">
      <c r="A47" s="64">
        <v>1.1100000000000001</v>
      </c>
      <c r="B47" s="7" t="s">
        <v>1</v>
      </c>
      <c r="C47" s="1" t="s">
        <v>107</v>
      </c>
      <c r="D47" s="35"/>
      <c r="E47" s="30"/>
      <c r="F47" s="17"/>
    </row>
    <row r="48" spans="1:7" s="7" customFormat="1" ht="111.75" customHeight="1" x14ac:dyDescent="0.25">
      <c r="A48" s="64"/>
      <c r="C48" s="61" t="s">
        <v>166</v>
      </c>
      <c r="D48" s="62">
        <v>47.55</v>
      </c>
      <c r="E48" s="30">
        <f>H6*97.93</f>
        <v>95.481750000000005</v>
      </c>
      <c r="F48" s="17">
        <f>D48*E48</f>
        <v>4540.1572125000002</v>
      </c>
    </row>
    <row r="49" spans="1:6" s="7" customFormat="1" ht="15" customHeight="1" x14ac:dyDescent="0.25">
      <c r="A49" s="64"/>
      <c r="C49" s="1"/>
      <c r="D49" s="35"/>
      <c r="E49" s="30"/>
      <c r="F49" s="17"/>
    </row>
    <row r="50" spans="1:6" s="7" customFormat="1" ht="15" customHeight="1" x14ac:dyDescent="0.25">
      <c r="A50" s="66">
        <v>1.1200000000000001</v>
      </c>
      <c r="B50" s="7" t="s">
        <v>3</v>
      </c>
      <c r="C50" s="49" t="s">
        <v>75</v>
      </c>
      <c r="D50" s="35"/>
      <c r="E50" s="30"/>
      <c r="F50" s="17"/>
    </row>
    <row r="51" spans="1:6" s="7" customFormat="1" ht="94.5" x14ac:dyDescent="0.25">
      <c r="A51" s="64"/>
      <c r="C51" s="61" t="s">
        <v>108</v>
      </c>
      <c r="D51" s="62">
        <v>456.15</v>
      </c>
      <c r="E51" s="30">
        <f>H6*4.1</f>
        <v>3.9974999999999996</v>
      </c>
      <c r="F51" s="17">
        <f>D51*E51</f>
        <v>1823.4596249999997</v>
      </c>
    </row>
    <row r="52" spans="1:6" s="7" customFormat="1" ht="13.5" x14ac:dyDescent="0.25">
      <c r="A52" s="64"/>
      <c r="C52" s="43"/>
      <c r="D52" s="35"/>
      <c r="E52" s="30"/>
      <c r="F52" s="17"/>
    </row>
    <row r="53" spans="1:6" s="7" customFormat="1" ht="15" customHeight="1" x14ac:dyDescent="0.25">
      <c r="A53" s="66">
        <v>1.1299999999999999</v>
      </c>
      <c r="B53" s="7" t="s">
        <v>2</v>
      </c>
      <c r="C53" s="49" t="s">
        <v>109</v>
      </c>
      <c r="D53" s="35"/>
      <c r="E53" s="30"/>
      <c r="F53" s="17"/>
    </row>
    <row r="54" spans="1:6" s="7" customFormat="1" ht="84" customHeight="1" x14ac:dyDescent="0.25">
      <c r="A54" s="64"/>
      <c r="C54" s="43" t="s">
        <v>168</v>
      </c>
      <c r="D54" s="59">
        <v>12</v>
      </c>
      <c r="E54" s="30">
        <f>H6*15.34</f>
        <v>14.9565</v>
      </c>
      <c r="F54" s="17">
        <f>D54*E54</f>
        <v>179.47800000000001</v>
      </c>
    </row>
    <row r="55" spans="1:6" s="7" customFormat="1" ht="13.5" x14ac:dyDescent="0.25">
      <c r="A55" s="64"/>
      <c r="C55" s="43"/>
      <c r="D55" s="59"/>
      <c r="E55" s="30"/>
      <c r="F55" s="17"/>
    </row>
    <row r="56" spans="1:6" s="7" customFormat="1" ht="13.5" x14ac:dyDescent="0.25">
      <c r="A56" s="66">
        <v>1.1399999999999999</v>
      </c>
      <c r="B56" s="7" t="s">
        <v>2</v>
      </c>
      <c r="C56" s="49" t="s">
        <v>110</v>
      </c>
      <c r="D56" s="59"/>
      <c r="E56" s="30"/>
      <c r="F56" s="17"/>
    </row>
    <row r="57" spans="1:6" s="7" customFormat="1" ht="54" x14ac:dyDescent="0.25">
      <c r="A57" s="64"/>
      <c r="C57" s="43" t="s">
        <v>81</v>
      </c>
      <c r="D57" s="59">
        <v>3</v>
      </c>
      <c r="E57" s="30">
        <f>H6*2.99</f>
        <v>2.9152500000000003</v>
      </c>
      <c r="F57" s="17">
        <f>D57*E57</f>
        <v>8.745750000000001</v>
      </c>
    </row>
    <row r="58" spans="1:6" s="7" customFormat="1" ht="13.5" x14ac:dyDescent="0.25">
      <c r="A58" s="64"/>
      <c r="C58" s="43"/>
      <c r="D58" s="59"/>
      <c r="E58" s="30"/>
      <c r="F58" s="17"/>
    </row>
    <row r="59" spans="1:6" s="7" customFormat="1" ht="13.5" x14ac:dyDescent="0.25">
      <c r="A59" s="66">
        <v>1.1499999999999999</v>
      </c>
      <c r="B59" s="7" t="s">
        <v>3</v>
      </c>
      <c r="C59" s="49" t="s">
        <v>115</v>
      </c>
      <c r="D59" s="59"/>
      <c r="E59" s="30"/>
      <c r="F59" s="17"/>
    </row>
    <row r="60" spans="1:6" s="7" customFormat="1" ht="70.5" customHeight="1" x14ac:dyDescent="0.25">
      <c r="A60" s="64"/>
      <c r="C60" s="52" t="s">
        <v>189</v>
      </c>
      <c r="D60" s="59">
        <v>149.91</v>
      </c>
      <c r="E60" s="30">
        <f>H6*6.28</f>
        <v>6.1230000000000002</v>
      </c>
      <c r="F60" s="17">
        <f>D60*E60</f>
        <v>917.89893000000006</v>
      </c>
    </row>
    <row r="61" spans="1:6" s="7" customFormat="1" ht="13.5" x14ac:dyDescent="0.25">
      <c r="A61" s="64"/>
      <c r="C61" s="52"/>
      <c r="D61" s="59"/>
      <c r="E61" s="30"/>
      <c r="F61" s="17"/>
    </row>
    <row r="62" spans="1:6" s="7" customFormat="1" ht="13.5" x14ac:dyDescent="0.25">
      <c r="A62" s="64"/>
      <c r="C62" s="52"/>
      <c r="D62" s="59"/>
      <c r="E62" s="30"/>
      <c r="F62" s="17"/>
    </row>
    <row r="63" spans="1:6" s="7" customFormat="1" ht="13.5" x14ac:dyDescent="0.25">
      <c r="A63" s="64"/>
      <c r="C63" s="52"/>
      <c r="D63" s="59"/>
      <c r="E63" s="30"/>
      <c r="F63" s="17"/>
    </row>
    <row r="64" spans="1:6" s="7" customFormat="1" ht="13.5" x14ac:dyDescent="0.25">
      <c r="A64" s="64"/>
      <c r="C64" s="52"/>
      <c r="D64" s="59"/>
      <c r="E64" s="30"/>
      <c r="F64" s="17"/>
    </row>
    <row r="65" spans="1:6" s="7" customFormat="1" ht="13.5" x14ac:dyDescent="0.25">
      <c r="A65" s="64"/>
      <c r="C65" s="52"/>
      <c r="D65" s="59"/>
      <c r="E65" s="30"/>
      <c r="F65" s="17"/>
    </row>
    <row r="66" spans="1:6" s="7" customFormat="1" ht="13.5" x14ac:dyDescent="0.25">
      <c r="A66" s="64"/>
      <c r="C66" s="52"/>
      <c r="D66" s="59"/>
      <c r="E66" s="30"/>
      <c r="F66" s="17"/>
    </row>
    <row r="67" spans="1:6" s="7" customFormat="1" ht="13.5" x14ac:dyDescent="0.25">
      <c r="A67" s="64"/>
      <c r="C67" s="43"/>
      <c r="D67" s="59"/>
      <c r="E67" s="30"/>
      <c r="F67" s="17"/>
    </row>
    <row r="68" spans="1:6" s="7" customFormat="1" ht="13.5" x14ac:dyDescent="0.25">
      <c r="A68" s="66">
        <v>1.1599999999999999</v>
      </c>
      <c r="B68" s="7" t="s">
        <v>5</v>
      </c>
      <c r="C68" s="49" t="s">
        <v>145</v>
      </c>
      <c r="D68" s="35"/>
      <c r="E68" s="30"/>
      <c r="F68" s="17"/>
    </row>
    <row r="69" spans="1:6" s="7" customFormat="1" ht="67.5" x14ac:dyDescent="0.25">
      <c r="A69" s="64"/>
      <c r="C69" s="89" t="s">
        <v>146</v>
      </c>
      <c r="D69" s="59">
        <v>40.25</v>
      </c>
      <c r="E69" s="30">
        <f>H6*1.62</f>
        <v>1.5795000000000001</v>
      </c>
      <c r="F69" s="17">
        <f>D69*E69</f>
        <v>63.574875000000006</v>
      </c>
    </row>
    <row r="70" spans="1:6" s="7" customFormat="1" ht="13.5" x14ac:dyDescent="0.25">
      <c r="A70" s="64"/>
      <c r="C70" s="43"/>
      <c r="D70" s="35"/>
      <c r="E70" s="30"/>
      <c r="F70" s="17"/>
    </row>
    <row r="71" spans="1:6" s="7" customFormat="1" ht="13.5" x14ac:dyDescent="0.25">
      <c r="A71" s="66">
        <v>1.17</v>
      </c>
      <c r="B71" s="7" t="s">
        <v>5</v>
      </c>
      <c r="C71" s="49" t="s">
        <v>171</v>
      </c>
      <c r="D71" s="35"/>
      <c r="E71" s="30"/>
      <c r="F71" s="17"/>
    </row>
    <row r="72" spans="1:6" s="7" customFormat="1" ht="67.5" x14ac:dyDescent="0.25">
      <c r="A72" s="64"/>
      <c r="C72" s="89" t="s">
        <v>172</v>
      </c>
      <c r="D72" s="35">
        <v>31.82</v>
      </c>
      <c r="E72" s="30">
        <f>H6*5.92</f>
        <v>5.7720000000000002</v>
      </c>
      <c r="F72" s="17">
        <f>D72*E72</f>
        <v>183.66504</v>
      </c>
    </row>
    <row r="73" spans="1:6" s="7" customFormat="1" ht="13.5" x14ac:dyDescent="0.25">
      <c r="A73" s="64"/>
      <c r="C73" s="43"/>
      <c r="D73" s="35"/>
      <c r="E73" s="30"/>
      <c r="F73" s="17"/>
    </row>
    <row r="74" spans="1:6" s="7" customFormat="1" ht="13.5" x14ac:dyDescent="0.25">
      <c r="A74" s="66">
        <v>1.18</v>
      </c>
      <c r="B74" s="7" t="s">
        <v>3</v>
      </c>
      <c r="C74" s="49" t="s">
        <v>170</v>
      </c>
      <c r="D74" s="35"/>
      <c r="E74" s="30"/>
      <c r="F74" s="17"/>
    </row>
    <row r="75" spans="1:6" s="7" customFormat="1" ht="94.5" x14ac:dyDescent="0.25">
      <c r="A75" s="64"/>
      <c r="C75" s="89" t="s">
        <v>173</v>
      </c>
      <c r="D75" s="35">
        <v>24.8</v>
      </c>
      <c r="E75" s="30">
        <f>H6*8.28</f>
        <v>8.0729999999999986</v>
      </c>
      <c r="F75" s="17">
        <f>D75*E75</f>
        <v>200.21039999999996</v>
      </c>
    </row>
    <row r="76" spans="1:6" s="7" customFormat="1" ht="13.5" x14ac:dyDescent="0.25">
      <c r="A76" s="64"/>
      <c r="C76" s="43"/>
      <c r="D76" s="35"/>
      <c r="E76" s="30"/>
      <c r="F76" s="17"/>
    </row>
    <row r="77" spans="1:6" s="7" customFormat="1" ht="13.5" x14ac:dyDescent="0.25">
      <c r="A77" s="104">
        <v>1.19</v>
      </c>
      <c r="B77" s="7" t="s">
        <v>3</v>
      </c>
      <c r="C77" s="49" t="s">
        <v>307</v>
      </c>
      <c r="D77" s="35"/>
      <c r="E77" s="30"/>
      <c r="F77" s="17"/>
    </row>
    <row r="78" spans="1:6" s="7" customFormat="1" ht="148.5" x14ac:dyDescent="0.25">
      <c r="A78" s="64"/>
      <c r="C78" s="61" t="s">
        <v>214</v>
      </c>
      <c r="D78" s="35">
        <v>21.5</v>
      </c>
      <c r="E78" s="30">
        <f>H6*8.28</f>
        <v>8.0729999999999986</v>
      </c>
      <c r="F78" s="17">
        <f>D78*E78</f>
        <v>173.56949999999998</v>
      </c>
    </row>
    <row r="79" spans="1:6" s="7" customFormat="1" ht="13.5" x14ac:dyDescent="0.25">
      <c r="A79" s="64"/>
      <c r="C79" s="89"/>
      <c r="D79" s="35"/>
      <c r="E79" s="30"/>
      <c r="F79" s="17"/>
    </row>
    <row r="80" spans="1:6" s="7" customFormat="1" ht="13.5" x14ac:dyDescent="0.25">
      <c r="A80" s="66">
        <v>1.2</v>
      </c>
      <c r="B80" s="7" t="s">
        <v>5</v>
      </c>
      <c r="C80" s="49" t="s">
        <v>308</v>
      </c>
      <c r="D80" s="35"/>
      <c r="E80" s="30"/>
      <c r="F80" s="17"/>
    </row>
    <row r="81" spans="1:6" s="7" customFormat="1" ht="94.5" x14ac:dyDescent="0.25">
      <c r="A81" s="64"/>
      <c r="C81" s="89" t="s">
        <v>174</v>
      </c>
      <c r="D81" s="35">
        <v>18.100000000000001</v>
      </c>
      <c r="E81" s="30">
        <f>H6*8.08</f>
        <v>7.8780000000000001</v>
      </c>
      <c r="F81" s="17">
        <f>D81*E81</f>
        <v>142.59180000000001</v>
      </c>
    </row>
    <row r="82" spans="1:6" s="7" customFormat="1" ht="13.5" x14ac:dyDescent="0.25">
      <c r="A82" s="64"/>
      <c r="C82" s="58"/>
      <c r="D82" s="35"/>
      <c r="E82" s="30"/>
      <c r="F82" s="17"/>
    </row>
    <row r="83" spans="1:6" s="7" customFormat="1" ht="13.5" x14ac:dyDescent="0.25">
      <c r="A83" s="66">
        <v>1.21</v>
      </c>
      <c r="B83" s="7" t="s">
        <v>1</v>
      </c>
      <c r="C83" s="49" t="s">
        <v>175</v>
      </c>
      <c r="D83" s="35"/>
      <c r="E83" s="30"/>
      <c r="F83" s="17"/>
    </row>
    <row r="84" spans="1:6" s="7" customFormat="1" ht="81" customHeight="1" x14ac:dyDescent="0.25">
      <c r="A84" s="64"/>
      <c r="C84" s="61" t="s">
        <v>177</v>
      </c>
      <c r="D84" s="35">
        <v>1.82</v>
      </c>
      <c r="E84" s="30">
        <f>H6*265.23</f>
        <v>258.59924999999998</v>
      </c>
      <c r="F84" s="17">
        <f>D84*E84</f>
        <v>470.65063499999997</v>
      </c>
    </row>
    <row r="85" spans="1:6" s="7" customFormat="1" ht="13.5" x14ac:dyDescent="0.25">
      <c r="A85" s="64"/>
      <c r="C85" s="61"/>
      <c r="D85" s="35"/>
      <c r="E85" s="30"/>
      <c r="F85" s="17"/>
    </row>
    <row r="86" spans="1:6" s="7" customFormat="1" ht="13.5" x14ac:dyDescent="0.25">
      <c r="A86" s="66">
        <v>1.22</v>
      </c>
      <c r="B86" s="7" t="s">
        <v>3</v>
      </c>
      <c r="C86" s="49" t="s">
        <v>176</v>
      </c>
      <c r="D86" s="35"/>
      <c r="E86" s="30"/>
      <c r="F86" s="17"/>
    </row>
    <row r="87" spans="1:6" s="7" customFormat="1" ht="81" x14ac:dyDescent="0.25">
      <c r="A87" s="64"/>
      <c r="C87" s="61" t="s">
        <v>178</v>
      </c>
      <c r="D87" s="35">
        <v>98.63</v>
      </c>
      <c r="E87" s="30">
        <f>H6*20.29</f>
        <v>19.78275</v>
      </c>
      <c r="F87" s="17">
        <f>D87*E87</f>
        <v>1951.1726325</v>
      </c>
    </row>
    <row r="88" spans="1:6" s="7" customFormat="1" ht="13.5" x14ac:dyDescent="0.25">
      <c r="A88" s="64"/>
      <c r="C88" s="61"/>
      <c r="D88" s="35"/>
      <c r="E88" s="30"/>
      <c r="F88" s="17"/>
    </row>
    <row r="89" spans="1:6" s="7" customFormat="1" ht="13.5" x14ac:dyDescent="0.25">
      <c r="A89" s="66">
        <v>1.23</v>
      </c>
      <c r="B89" s="7" t="s">
        <v>3</v>
      </c>
      <c r="C89" s="49" t="s">
        <v>167</v>
      </c>
      <c r="D89" s="35"/>
      <c r="E89" s="30"/>
      <c r="F89" s="17"/>
    </row>
    <row r="90" spans="1:6" s="7" customFormat="1" ht="67.5" customHeight="1" x14ac:dyDescent="0.25">
      <c r="A90" s="64"/>
      <c r="C90" s="52" t="s">
        <v>179</v>
      </c>
      <c r="D90" s="35">
        <v>23.8</v>
      </c>
      <c r="E90" s="30">
        <f>H6*8.28</f>
        <v>8.0729999999999986</v>
      </c>
      <c r="F90" s="17">
        <f>D90*E90</f>
        <v>192.13739999999999</v>
      </c>
    </row>
    <row r="91" spans="1:6" s="7" customFormat="1" ht="13.5" x14ac:dyDescent="0.25">
      <c r="A91" s="64"/>
      <c r="C91" s="58"/>
      <c r="D91" s="35"/>
      <c r="E91" s="30"/>
      <c r="F91" s="17"/>
    </row>
    <row r="92" spans="1:6" s="7" customFormat="1" ht="13.5" x14ac:dyDescent="0.25">
      <c r="A92" s="64">
        <v>1.24</v>
      </c>
      <c r="B92" s="7" t="s">
        <v>5</v>
      </c>
      <c r="C92" s="49" t="s">
        <v>180</v>
      </c>
      <c r="D92" s="35"/>
      <c r="E92" s="30"/>
      <c r="F92" s="17"/>
    </row>
    <row r="93" spans="1:6" s="7" customFormat="1" ht="67.5" x14ac:dyDescent="0.25">
      <c r="A93" s="64"/>
      <c r="C93" s="89" t="s">
        <v>181</v>
      </c>
      <c r="D93" s="35">
        <v>12.3</v>
      </c>
      <c r="E93" s="30">
        <f>H6*5.92</f>
        <v>5.7720000000000002</v>
      </c>
      <c r="F93" s="17">
        <f>D93*E93</f>
        <v>70.99560000000001</v>
      </c>
    </row>
    <row r="94" spans="1:6" s="7" customFormat="1" ht="13.5" x14ac:dyDescent="0.25">
      <c r="A94" s="64"/>
      <c r="C94" s="58"/>
      <c r="D94" s="35"/>
      <c r="E94" s="30"/>
      <c r="F94" s="17"/>
    </row>
    <row r="95" spans="1:6" s="7" customFormat="1" ht="13.5" x14ac:dyDescent="0.25">
      <c r="A95" s="64">
        <v>1.25</v>
      </c>
      <c r="B95" s="7" t="s">
        <v>5</v>
      </c>
      <c r="C95" s="49" t="s">
        <v>182</v>
      </c>
      <c r="D95" s="35"/>
      <c r="E95" s="30"/>
      <c r="F95" s="17"/>
    </row>
    <row r="96" spans="1:6" s="7" customFormat="1" ht="54" x14ac:dyDescent="0.25">
      <c r="A96" s="64"/>
      <c r="C96" s="89" t="s">
        <v>183</v>
      </c>
      <c r="D96" s="35">
        <v>23</v>
      </c>
      <c r="E96" s="30">
        <f>H6*5.92</f>
        <v>5.7720000000000002</v>
      </c>
      <c r="F96" s="17">
        <f>D96*E96</f>
        <v>132.756</v>
      </c>
    </row>
    <row r="97" spans="1:6" s="7" customFormat="1" ht="13.5" x14ac:dyDescent="0.25">
      <c r="A97" s="64"/>
      <c r="C97" s="43"/>
      <c r="D97" s="35"/>
      <c r="E97" s="30"/>
      <c r="F97" s="17"/>
    </row>
    <row r="98" spans="1:6" s="7" customFormat="1" ht="13.5" x14ac:dyDescent="0.25">
      <c r="A98" s="66">
        <v>1.26</v>
      </c>
      <c r="B98" s="7" t="s">
        <v>3</v>
      </c>
      <c r="C98" s="49" t="s">
        <v>184</v>
      </c>
      <c r="D98" s="35"/>
      <c r="E98" s="30"/>
      <c r="F98" s="17"/>
    </row>
    <row r="99" spans="1:6" s="7" customFormat="1" ht="68.25" customHeight="1" x14ac:dyDescent="0.25">
      <c r="A99" s="64"/>
      <c r="C99" s="52" t="s">
        <v>185</v>
      </c>
      <c r="D99" s="59">
        <v>12.03</v>
      </c>
      <c r="E99" s="30">
        <f>H6*8.28</f>
        <v>8.0729999999999986</v>
      </c>
      <c r="F99" s="17">
        <f>D99*E99</f>
        <v>97.118189999999984</v>
      </c>
    </row>
    <row r="100" spans="1:6" s="7" customFormat="1" ht="13.5" x14ac:dyDescent="0.25">
      <c r="A100" s="64"/>
      <c r="C100" s="52"/>
      <c r="D100" s="59"/>
      <c r="E100" s="30"/>
      <c r="F100" s="17"/>
    </row>
    <row r="101" spans="1:6" s="7" customFormat="1" ht="13.5" x14ac:dyDescent="0.25">
      <c r="A101" s="66">
        <v>1.27</v>
      </c>
      <c r="B101" s="7" t="s">
        <v>1</v>
      </c>
      <c r="C101" s="49" t="s">
        <v>186</v>
      </c>
      <c r="D101" s="59"/>
      <c r="E101" s="30"/>
      <c r="F101" s="17"/>
    </row>
    <row r="102" spans="1:6" s="7" customFormat="1" ht="85.5" customHeight="1" x14ac:dyDescent="0.25">
      <c r="A102" s="64"/>
      <c r="C102" s="52" t="s">
        <v>187</v>
      </c>
      <c r="D102" s="59">
        <v>2.57</v>
      </c>
      <c r="E102" s="30">
        <f>H6*140.48</f>
        <v>136.96799999999999</v>
      </c>
      <c r="F102" s="17">
        <f>D102*E102</f>
        <v>352.00775999999996</v>
      </c>
    </row>
    <row r="103" spans="1:6" s="7" customFormat="1" ht="13.5" x14ac:dyDescent="0.25">
      <c r="A103" s="64"/>
      <c r="C103" s="43"/>
      <c r="D103" s="35"/>
      <c r="E103" s="30"/>
      <c r="F103" s="17"/>
    </row>
    <row r="104" spans="1:6" s="7" customFormat="1" ht="13.5" x14ac:dyDescent="0.25">
      <c r="A104" s="66">
        <v>1.28</v>
      </c>
      <c r="B104" s="7" t="s">
        <v>1</v>
      </c>
      <c r="C104" s="49" t="s">
        <v>207</v>
      </c>
      <c r="D104" s="59"/>
      <c r="E104" s="30"/>
      <c r="F104" s="17"/>
    </row>
    <row r="105" spans="1:6" s="7" customFormat="1" ht="71.25" customHeight="1" x14ac:dyDescent="0.25">
      <c r="A105" s="64"/>
      <c r="C105" s="52" t="s">
        <v>206</v>
      </c>
      <c r="D105" s="59">
        <f>PALETERIA!D35</f>
        <v>5.3</v>
      </c>
      <c r="E105" s="30">
        <f>H6*8.28</f>
        <v>8.0729999999999986</v>
      </c>
      <c r="F105" s="17">
        <f>D105*E105</f>
        <v>42.786899999999989</v>
      </c>
    </row>
    <row r="106" spans="1:6" s="7" customFormat="1" ht="13.5" x14ac:dyDescent="0.25">
      <c r="A106" s="64"/>
      <c r="C106" s="52"/>
      <c r="D106" s="59"/>
      <c r="E106" s="30"/>
      <c r="F106" s="17"/>
    </row>
    <row r="107" spans="1:6" s="7" customFormat="1" ht="13.5" x14ac:dyDescent="0.25">
      <c r="A107" s="64"/>
      <c r="C107" s="52"/>
      <c r="D107" s="59"/>
      <c r="E107" s="30"/>
      <c r="F107" s="17"/>
    </row>
    <row r="108" spans="1:6" s="7" customFormat="1" ht="13.5" x14ac:dyDescent="0.25">
      <c r="A108" s="64"/>
      <c r="C108" s="52"/>
      <c r="D108" s="59"/>
      <c r="E108" s="30"/>
      <c r="F108" s="17"/>
    </row>
    <row r="109" spans="1:6" s="7" customFormat="1" ht="13.5" x14ac:dyDescent="0.25">
      <c r="A109" s="64"/>
      <c r="C109" s="52"/>
      <c r="D109" s="59"/>
      <c r="E109" s="30"/>
      <c r="F109" s="17"/>
    </row>
    <row r="110" spans="1:6" s="7" customFormat="1" ht="13.5" x14ac:dyDescent="0.25">
      <c r="A110" s="64"/>
      <c r="C110" s="52"/>
      <c r="D110" s="59"/>
      <c r="E110" s="30"/>
      <c r="F110" s="17"/>
    </row>
    <row r="111" spans="1:6" s="7" customFormat="1" ht="13.5" x14ac:dyDescent="0.25">
      <c r="A111" s="64"/>
      <c r="C111" s="52"/>
      <c r="D111" s="59"/>
      <c r="E111" s="30"/>
      <c r="F111" s="17"/>
    </row>
    <row r="112" spans="1:6" s="7" customFormat="1" ht="13.5" x14ac:dyDescent="0.25">
      <c r="A112" s="64"/>
      <c r="C112" s="52"/>
      <c r="D112" s="59"/>
      <c r="E112" s="30"/>
      <c r="F112" s="17"/>
    </row>
    <row r="113" spans="1:6" s="7" customFormat="1" ht="22.5" customHeight="1" x14ac:dyDescent="0.25">
      <c r="A113" s="66">
        <v>1.29</v>
      </c>
      <c r="B113" s="7" t="s">
        <v>3</v>
      </c>
      <c r="C113" s="34" t="s">
        <v>418</v>
      </c>
      <c r="D113" s="35"/>
      <c r="E113" s="30"/>
      <c r="F113" s="17"/>
    </row>
    <row r="114" spans="1:6" s="7" customFormat="1" ht="121.5" x14ac:dyDescent="0.25">
      <c r="C114" s="52" t="s">
        <v>419</v>
      </c>
      <c r="D114" s="35">
        <v>77.09</v>
      </c>
      <c r="E114" s="30">
        <f>H6*7.2</f>
        <v>7.02</v>
      </c>
      <c r="F114" s="17">
        <f>D114*E114</f>
        <v>541.17179999999996</v>
      </c>
    </row>
    <row r="115" spans="1:6" s="7" customFormat="1" ht="13.5" x14ac:dyDescent="0.25">
      <c r="A115" s="64"/>
      <c r="C115" s="43"/>
      <c r="D115" s="35"/>
      <c r="E115" s="30"/>
      <c r="F115" s="17"/>
    </row>
    <row r="116" spans="1:6" s="7" customFormat="1" ht="13.5" x14ac:dyDescent="0.25">
      <c r="A116" s="66">
        <v>1.3</v>
      </c>
      <c r="B116" s="7" t="s">
        <v>2</v>
      </c>
      <c r="C116" s="49" t="s">
        <v>78</v>
      </c>
      <c r="D116" s="35"/>
      <c r="E116" s="30"/>
      <c r="F116" s="17"/>
    </row>
    <row r="117" spans="1:6" s="7" customFormat="1" ht="40.5" x14ac:dyDescent="0.25">
      <c r="A117" s="64"/>
      <c r="C117" s="43" t="s">
        <v>79</v>
      </c>
      <c r="D117" s="35">
        <v>1</v>
      </c>
      <c r="E117" s="30">
        <f>H6*689.62</f>
        <v>672.37950000000001</v>
      </c>
      <c r="F117" s="17">
        <f>D117*E117</f>
        <v>672.37950000000001</v>
      </c>
    </row>
    <row r="118" spans="1:6" s="7" customFormat="1" ht="15" customHeight="1" x14ac:dyDescent="0.25">
      <c r="C118" s="43"/>
      <c r="D118" s="35"/>
      <c r="E118" s="30"/>
      <c r="F118" s="17"/>
    </row>
    <row r="119" spans="1:6" s="7" customFormat="1" ht="15" customHeight="1" x14ac:dyDescent="0.25">
      <c r="A119" s="66">
        <v>1.31</v>
      </c>
      <c r="B119" s="7" t="s">
        <v>2</v>
      </c>
      <c r="C119" s="49" t="s">
        <v>80</v>
      </c>
      <c r="D119" s="35"/>
      <c r="E119" s="30"/>
      <c r="F119" s="17"/>
    </row>
    <row r="120" spans="1:6" s="7" customFormat="1" ht="54" x14ac:dyDescent="0.25">
      <c r="A120" s="64"/>
      <c r="C120" s="43" t="s">
        <v>82</v>
      </c>
      <c r="D120" s="35">
        <v>1</v>
      </c>
      <c r="E120" s="30">
        <f>H6*202.28</f>
        <v>197.22299999999998</v>
      </c>
      <c r="F120" s="17">
        <f>D120*E120</f>
        <v>197.22299999999998</v>
      </c>
    </row>
    <row r="121" spans="1:6" s="7" customFormat="1" ht="13.5" x14ac:dyDescent="0.25">
      <c r="A121" s="64"/>
      <c r="C121" s="43"/>
      <c r="D121" s="35"/>
      <c r="E121" s="30"/>
      <c r="F121" s="17"/>
    </row>
    <row r="122" spans="1:6" s="7" customFormat="1" ht="13.5" x14ac:dyDescent="0.25">
      <c r="A122" s="66">
        <v>1.32</v>
      </c>
      <c r="B122" s="7" t="s">
        <v>2</v>
      </c>
      <c r="C122" s="49" t="s">
        <v>394</v>
      </c>
      <c r="D122" s="35"/>
      <c r="E122" s="30"/>
      <c r="F122" s="17"/>
    </row>
    <row r="123" spans="1:6" s="7" customFormat="1" ht="54" x14ac:dyDescent="0.25">
      <c r="A123" s="64"/>
      <c r="C123" s="43" t="s">
        <v>395</v>
      </c>
      <c r="D123" s="35">
        <v>1</v>
      </c>
      <c r="E123" s="30">
        <f>H6*759.86</f>
        <v>740.86350000000004</v>
      </c>
      <c r="F123" s="17">
        <f>D123*E123</f>
        <v>740.86350000000004</v>
      </c>
    </row>
    <row r="124" spans="1:6" s="7" customFormat="1" ht="15" customHeight="1" x14ac:dyDescent="0.25">
      <c r="A124" s="64"/>
      <c r="C124" s="43"/>
      <c r="D124" s="35"/>
      <c r="E124" s="30"/>
      <c r="F124" s="17"/>
    </row>
    <row r="125" spans="1:6" s="7" customFormat="1" ht="15" customHeight="1" x14ac:dyDescent="0.25">
      <c r="A125" s="66">
        <v>1.33</v>
      </c>
      <c r="B125" s="7" t="s">
        <v>2</v>
      </c>
      <c r="C125" s="49" t="s">
        <v>396</v>
      </c>
      <c r="D125" s="35"/>
      <c r="E125" s="30"/>
      <c r="F125" s="17"/>
    </row>
    <row r="126" spans="1:6" s="7" customFormat="1" ht="40.5" x14ac:dyDescent="0.25">
      <c r="A126" s="64"/>
      <c r="C126" s="43" t="s">
        <v>397</v>
      </c>
      <c r="D126" s="35">
        <v>1</v>
      </c>
      <c r="E126" s="30">
        <f>H6*392.64</f>
        <v>382.82399999999996</v>
      </c>
      <c r="F126" s="17">
        <f>D126*E126</f>
        <v>382.82399999999996</v>
      </c>
    </row>
    <row r="127" spans="1:6" s="7" customFormat="1" ht="15" customHeight="1" x14ac:dyDescent="0.25">
      <c r="A127" s="64"/>
      <c r="C127" s="43"/>
      <c r="D127" s="35"/>
      <c r="E127" s="30"/>
      <c r="F127" s="17"/>
    </row>
    <row r="128" spans="1:6" s="7" customFormat="1" ht="15" customHeight="1" x14ac:dyDescent="0.25">
      <c r="A128" s="66">
        <v>1.34</v>
      </c>
      <c r="B128" s="7" t="s">
        <v>2</v>
      </c>
      <c r="C128" s="34" t="s">
        <v>76</v>
      </c>
      <c r="D128" s="35"/>
      <c r="E128" s="30"/>
      <c r="F128" s="17"/>
    </row>
    <row r="129" spans="1:11" s="7" customFormat="1" ht="67.5" x14ac:dyDescent="0.25">
      <c r="C129" s="43" t="s">
        <v>77</v>
      </c>
      <c r="D129" s="35">
        <v>1</v>
      </c>
      <c r="E129" s="30">
        <f>H6*96.29</f>
        <v>93.882750000000001</v>
      </c>
      <c r="F129" s="17">
        <f>D129*E129</f>
        <v>93.882750000000001</v>
      </c>
    </row>
    <row r="130" spans="1:11" s="7" customFormat="1" ht="15" customHeight="1" x14ac:dyDescent="0.25">
      <c r="A130" s="64"/>
      <c r="C130" s="9"/>
      <c r="E130" s="17"/>
      <c r="F130" s="17"/>
    </row>
    <row r="131" spans="1:11" s="7" customFormat="1" ht="15" customHeight="1" thickBot="1" x14ac:dyDescent="0.3">
      <c r="A131" s="64"/>
      <c r="B131" s="13"/>
      <c r="C131" s="13" t="s">
        <v>14</v>
      </c>
      <c r="D131" s="13"/>
      <c r="E131" s="18"/>
      <c r="F131" s="18">
        <f>SUM(F9:F129)</f>
        <v>25683.629399999994</v>
      </c>
    </row>
    <row r="132" spans="1:11" s="7" customFormat="1" ht="54.95" customHeight="1" thickBot="1" x14ac:dyDescent="0.3">
      <c r="A132" s="64"/>
      <c r="E132" s="18"/>
    </row>
    <row r="133" spans="1:11" s="7" customFormat="1" ht="15" customHeight="1" x14ac:dyDescent="0.25">
      <c r="A133" s="64"/>
    </row>
    <row r="134" spans="1:11" s="7" customFormat="1" ht="15" customHeight="1" x14ac:dyDescent="0.25">
      <c r="A134" s="64"/>
    </row>
    <row r="135" spans="1:11" s="7" customFormat="1" ht="83.1" customHeight="1" x14ac:dyDescent="0.25">
      <c r="A135" s="64"/>
    </row>
    <row r="136" spans="1:11" s="7" customFormat="1" ht="15" customHeight="1" x14ac:dyDescent="0.25"/>
    <row r="137" spans="1:11" s="7" customFormat="1" ht="15" customHeight="1" x14ac:dyDescent="0.25"/>
    <row r="138" spans="1:11" s="7" customFormat="1" ht="13.5" x14ac:dyDescent="0.25"/>
    <row r="139" spans="1:11" x14ac:dyDescent="0.25">
      <c r="B139" s="7"/>
      <c r="C139" s="7"/>
      <c r="D139" s="7"/>
      <c r="E139" s="7"/>
      <c r="F139" s="7"/>
      <c r="H139" s="7"/>
      <c r="I139" s="7"/>
      <c r="J139" s="7"/>
      <c r="K139" s="7"/>
    </row>
    <row r="140" spans="1:11" ht="15" customHeight="1" x14ac:dyDescent="0.25">
      <c r="B140" s="7"/>
      <c r="C140" s="7"/>
      <c r="D140" s="7"/>
      <c r="E140" s="7"/>
      <c r="F140" s="7"/>
      <c r="G140" s="31"/>
      <c r="H140" s="7"/>
      <c r="I140" s="7"/>
      <c r="J140" s="7"/>
      <c r="K140" s="7"/>
    </row>
    <row r="141" spans="1:11" x14ac:dyDescent="0.25">
      <c r="A141" s="7"/>
      <c r="B141" s="7"/>
      <c r="C141" s="7"/>
      <c r="D141" s="7"/>
      <c r="E141" s="7"/>
      <c r="F141" s="7"/>
      <c r="G141" s="31"/>
      <c r="H141" s="7"/>
      <c r="I141" s="7"/>
      <c r="J141" s="7"/>
      <c r="K141" s="7"/>
    </row>
    <row r="142" spans="1:11" x14ac:dyDescent="0.25">
      <c r="A142" s="7"/>
      <c r="G142" s="31"/>
      <c r="H142" s="7"/>
      <c r="I142" s="7"/>
      <c r="J142" s="7"/>
      <c r="K142" s="7"/>
    </row>
    <row r="143" spans="1:11" x14ac:dyDescent="0.25">
      <c r="A143" s="7"/>
      <c r="G143" s="31"/>
      <c r="H143" s="7"/>
      <c r="I143" s="7"/>
      <c r="J143" s="7"/>
      <c r="K143" s="7"/>
    </row>
    <row r="144" spans="1:11" x14ac:dyDescent="0.25">
      <c r="A144" s="7"/>
      <c r="B144" s="7"/>
      <c r="C144" s="7"/>
      <c r="D144" s="7"/>
      <c r="E144" s="7"/>
      <c r="F144" s="7"/>
      <c r="G144" s="31"/>
      <c r="H144" s="7"/>
      <c r="I144" s="7"/>
      <c r="J144" s="7"/>
      <c r="K144" s="7"/>
    </row>
    <row r="145" spans="1:11" x14ac:dyDescent="0.25">
      <c r="A145" s="7"/>
      <c r="B145" s="7"/>
      <c r="C145" s="7"/>
      <c r="D145" s="7"/>
      <c r="E145" s="7"/>
      <c r="F145" s="7"/>
      <c r="G145" s="31"/>
      <c r="H145" s="7"/>
      <c r="I145" s="7"/>
      <c r="J145" s="7"/>
      <c r="K145" s="7"/>
    </row>
    <row r="146" spans="1:11" ht="42.95" customHeight="1" x14ac:dyDescent="0.25">
      <c r="A146" s="7"/>
      <c r="B146" s="7"/>
      <c r="C146" s="7"/>
      <c r="D146" s="7"/>
      <c r="E146" s="7"/>
      <c r="F146" s="7"/>
      <c r="G146" s="31"/>
      <c r="H146" s="7"/>
      <c r="I146" s="7"/>
      <c r="J146" s="7"/>
      <c r="K146" s="7"/>
    </row>
    <row r="147" spans="1:11" x14ac:dyDescent="0.25">
      <c r="A147" s="7"/>
      <c r="B147" s="7"/>
      <c r="C147" s="7"/>
      <c r="D147" s="7"/>
      <c r="E147" s="7"/>
      <c r="F147" s="7"/>
      <c r="H147" s="7"/>
      <c r="I147" s="7"/>
      <c r="J147" s="7"/>
      <c r="K147" s="7"/>
    </row>
    <row r="148" spans="1:11" s="2" customFormat="1" x14ac:dyDescent="0.25">
      <c r="B148" s="7"/>
      <c r="C148" s="7"/>
      <c r="D148" s="7"/>
      <c r="E148" s="7"/>
      <c r="F148" s="7"/>
      <c r="H148" s="7"/>
      <c r="I148" s="7"/>
      <c r="J148" s="7"/>
      <c r="K148" s="7"/>
    </row>
    <row r="149" spans="1:11" x14ac:dyDescent="0.25">
      <c r="B149" s="7"/>
      <c r="C149" s="7"/>
      <c r="D149" s="7"/>
      <c r="E149" s="7"/>
      <c r="F149" s="7"/>
      <c r="H149" s="7"/>
      <c r="I149" s="7"/>
      <c r="J149" s="7"/>
      <c r="K149" s="7"/>
    </row>
    <row r="150" spans="1:11" x14ac:dyDescent="0.25">
      <c r="B150" s="7"/>
      <c r="C150" s="7"/>
      <c r="D150" s="7"/>
      <c r="E150" s="7"/>
      <c r="F150" s="7"/>
      <c r="H150" s="7"/>
      <c r="I150" s="7"/>
      <c r="J150" s="7"/>
      <c r="K150" s="7"/>
    </row>
    <row r="151" spans="1:11" x14ac:dyDescent="0.25">
      <c r="A151" s="7"/>
      <c r="B151" s="7"/>
      <c r="C151" s="7"/>
      <c r="D151" s="7"/>
      <c r="E151" s="7"/>
      <c r="F151" s="7"/>
      <c r="H151" s="7"/>
      <c r="I151" s="7"/>
      <c r="J151" s="7"/>
      <c r="K151" s="7"/>
    </row>
    <row r="152" spans="1:11" x14ac:dyDescent="0.25">
      <c r="A152" s="7"/>
      <c r="B152" s="7"/>
      <c r="C152" s="7"/>
      <c r="D152" s="7"/>
      <c r="E152" s="7"/>
      <c r="F152" s="7"/>
      <c r="H152" s="7"/>
      <c r="I152" s="7"/>
      <c r="J152" s="7"/>
      <c r="K152" s="7"/>
    </row>
    <row r="153" spans="1:11" x14ac:dyDescent="0.25">
      <c r="A153" s="7"/>
      <c r="B153" s="7"/>
      <c r="C153" s="7"/>
      <c r="D153" s="7"/>
      <c r="E153" s="7"/>
      <c r="F153" s="7"/>
      <c r="H153" s="7"/>
      <c r="I153" s="7"/>
      <c r="J153" s="7"/>
      <c r="K153" s="7"/>
    </row>
    <row r="154" spans="1:11" x14ac:dyDescent="0.25">
      <c r="A154" s="7"/>
      <c r="B154" s="7"/>
      <c r="C154" s="7"/>
      <c r="D154" s="7"/>
      <c r="E154" s="7"/>
      <c r="F154" s="7"/>
      <c r="H154" s="7"/>
      <c r="I154" s="7"/>
      <c r="J154" s="7"/>
      <c r="K154" s="7"/>
    </row>
    <row r="155" spans="1:11" x14ac:dyDescent="0.25">
      <c r="A155" s="7"/>
      <c r="B155" s="7"/>
      <c r="C155" s="7"/>
      <c r="D155" s="7"/>
      <c r="E155" s="7"/>
      <c r="F155" s="7"/>
      <c r="H155" s="7"/>
      <c r="I155" s="7"/>
      <c r="J155" s="7"/>
      <c r="K155" s="7"/>
    </row>
    <row r="156" spans="1:11" x14ac:dyDescent="0.25">
      <c r="A156" s="7"/>
      <c r="B156" s="7"/>
      <c r="C156" s="7"/>
      <c r="D156" s="7"/>
      <c r="E156" s="7"/>
      <c r="F156" s="7"/>
      <c r="H156" s="7"/>
      <c r="I156" s="7"/>
      <c r="J156" s="7"/>
      <c r="K156" s="7"/>
    </row>
    <row r="157" spans="1:11" x14ac:dyDescent="0.25">
      <c r="A157" s="7"/>
      <c r="B157" s="7"/>
      <c r="C157" s="7"/>
      <c r="D157" s="7"/>
      <c r="E157" s="7"/>
      <c r="F157" s="7"/>
      <c r="H157" s="7"/>
      <c r="I157" s="7"/>
      <c r="J157" s="7"/>
      <c r="K157" s="7"/>
    </row>
    <row r="158" spans="1:11" x14ac:dyDescent="0.25">
      <c r="A158" s="7"/>
      <c r="B158" s="7"/>
      <c r="C158" s="7"/>
      <c r="D158" s="7"/>
      <c r="E158" s="7"/>
      <c r="F158" s="7"/>
      <c r="H158" s="7"/>
      <c r="I158" s="7"/>
      <c r="J158" s="7"/>
      <c r="K158" s="7"/>
    </row>
    <row r="159" spans="1:11" x14ac:dyDescent="0.25">
      <c r="A159" s="7"/>
      <c r="B159" s="7"/>
      <c r="C159" s="7"/>
      <c r="D159" s="7"/>
      <c r="E159" s="7"/>
      <c r="F159" s="7"/>
      <c r="H159" s="7"/>
      <c r="I159" s="7"/>
      <c r="J159" s="7"/>
      <c r="K159" s="7"/>
    </row>
    <row r="160" spans="1:11" x14ac:dyDescent="0.25">
      <c r="A160" s="7"/>
      <c r="B160" s="7"/>
      <c r="C160" s="7"/>
      <c r="D160" s="7"/>
      <c r="E160" s="7"/>
      <c r="F160" s="7"/>
      <c r="H160" s="7"/>
      <c r="I160" s="7"/>
      <c r="J160" s="7"/>
      <c r="K160" s="7"/>
    </row>
    <row r="161" spans="1:11" x14ac:dyDescent="0.25">
      <c r="A161" s="7"/>
      <c r="B161" s="7"/>
      <c r="C161" s="7"/>
      <c r="D161" s="7"/>
      <c r="E161" s="7"/>
      <c r="F161" s="7"/>
      <c r="H161" s="7"/>
      <c r="I161" s="7"/>
      <c r="J161" s="7"/>
      <c r="K161" s="7"/>
    </row>
    <row r="162" spans="1:11" x14ac:dyDescent="0.25">
      <c r="A162" s="7"/>
      <c r="B162" s="7"/>
      <c r="C162" s="7"/>
      <c r="D162" s="7"/>
      <c r="E162" s="7"/>
      <c r="F162" s="7"/>
      <c r="H162" s="7"/>
      <c r="I162" s="7"/>
      <c r="J162" s="7"/>
      <c r="K162" s="7"/>
    </row>
    <row r="163" spans="1:11" x14ac:dyDescent="0.25">
      <c r="A163" s="7"/>
      <c r="B163" s="7"/>
      <c r="C163" s="7"/>
      <c r="D163" s="7"/>
      <c r="E163" s="7"/>
      <c r="F163" s="7"/>
      <c r="H163" s="7"/>
      <c r="I163" s="7"/>
      <c r="J163" s="7"/>
      <c r="K163" s="7"/>
    </row>
    <row r="164" spans="1:11" x14ac:dyDescent="0.25">
      <c r="A164" s="7"/>
      <c r="B164" s="7"/>
      <c r="C164" s="7"/>
      <c r="D164" s="7"/>
      <c r="E164" s="7"/>
      <c r="F164" s="7"/>
      <c r="H164" s="7"/>
      <c r="I164" s="7"/>
      <c r="J164" s="7"/>
      <c r="K164" s="7"/>
    </row>
    <row r="165" spans="1:11" x14ac:dyDescent="0.25">
      <c r="A165" s="7"/>
      <c r="B165" s="7"/>
      <c r="C165" s="7"/>
      <c r="D165" s="7"/>
      <c r="E165" s="7"/>
      <c r="F165" s="7"/>
      <c r="H165" s="7"/>
      <c r="I165" s="7"/>
      <c r="J165" s="7"/>
      <c r="K165" s="7"/>
    </row>
    <row r="166" spans="1:11" x14ac:dyDescent="0.25">
      <c r="A166" s="7"/>
      <c r="B166" s="7"/>
      <c r="C166" s="7"/>
      <c r="D166" s="7"/>
      <c r="E166" s="7"/>
      <c r="F166" s="7"/>
      <c r="H166" s="7"/>
      <c r="I166" s="7"/>
      <c r="J166" s="7"/>
      <c r="K166" s="7"/>
    </row>
    <row r="167" spans="1:11" x14ac:dyDescent="0.25">
      <c r="A167" s="7"/>
      <c r="B167" s="7"/>
      <c r="C167" s="7"/>
      <c r="D167" s="7"/>
      <c r="E167" s="7"/>
      <c r="F167" s="7"/>
      <c r="H167" s="7"/>
      <c r="I167" s="7"/>
      <c r="J167" s="7"/>
      <c r="K167" s="7"/>
    </row>
    <row r="168" spans="1:11" x14ac:dyDescent="0.25">
      <c r="A168" s="7"/>
      <c r="B168" s="7"/>
      <c r="C168" s="7"/>
      <c r="D168" s="7"/>
      <c r="E168" s="7"/>
      <c r="F168" s="7"/>
      <c r="H168" s="7"/>
      <c r="I168" s="7"/>
      <c r="J168" s="7"/>
      <c r="K168" s="7"/>
    </row>
    <row r="169" spans="1:11" x14ac:dyDescent="0.25">
      <c r="A169" s="7"/>
      <c r="B169" s="7"/>
      <c r="C169" s="7"/>
      <c r="D169" s="7"/>
      <c r="E169" s="7"/>
      <c r="F169" s="7"/>
      <c r="H169" s="7"/>
      <c r="I169" s="7"/>
      <c r="J169" s="7"/>
      <c r="K169" s="7"/>
    </row>
    <row r="170" spans="1:11" x14ac:dyDescent="0.25">
      <c r="A170" s="7"/>
      <c r="B170" s="7"/>
      <c r="C170" s="7"/>
      <c r="D170" s="7"/>
      <c r="E170" s="7"/>
      <c r="F170" s="7"/>
      <c r="H170" s="7"/>
      <c r="I170" s="7"/>
      <c r="J170" s="7"/>
      <c r="K170" s="7"/>
    </row>
    <row r="171" spans="1:11" x14ac:dyDescent="0.25">
      <c r="A171" s="7"/>
      <c r="B171" s="7"/>
      <c r="C171" s="7"/>
      <c r="D171" s="7"/>
      <c r="E171" s="7"/>
      <c r="F171" s="7"/>
      <c r="H171" s="7"/>
      <c r="I171" s="7"/>
      <c r="J171" s="7"/>
      <c r="K171" s="7"/>
    </row>
    <row r="172" spans="1:11" x14ac:dyDescent="0.25">
      <c r="A172" s="7"/>
      <c r="B172" s="7"/>
      <c r="C172" s="7"/>
      <c r="D172" s="7"/>
      <c r="E172" s="7"/>
      <c r="F172" s="7"/>
      <c r="H172" s="7"/>
      <c r="I172" s="7"/>
      <c r="J172" s="7"/>
      <c r="K172" s="7"/>
    </row>
    <row r="173" spans="1:11" x14ac:dyDescent="0.25">
      <c r="A173" s="7"/>
      <c r="B173" s="7"/>
      <c r="C173" s="7"/>
      <c r="D173" s="7"/>
      <c r="E173" s="7"/>
      <c r="F173" s="7"/>
      <c r="H173" s="7"/>
      <c r="I173" s="7"/>
      <c r="J173" s="7"/>
      <c r="K173" s="7"/>
    </row>
    <row r="174" spans="1:11" x14ac:dyDescent="0.25">
      <c r="A174" s="7"/>
      <c r="B174" s="7"/>
      <c r="C174" s="7"/>
      <c r="D174" s="7"/>
      <c r="E174" s="7"/>
      <c r="F174" s="7"/>
      <c r="H174" s="7"/>
      <c r="I174" s="7"/>
      <c r="J174" s="7"/>
      <c r="K174" s="7"/>
    </row>
    <row r="175" spans="1:11" x14ac:dyDescent="0.25">
      <c r="A175" s="7"/>
      <c r="B175" s="7"/>
      <c r="C175" s="7"/>
      <c r="D175" s="7"/>
      <c r="E175" s="7"/>
      <c r="F175" s="7"/>
      <c r="H175" s="7"/>
      <c r="I175" s="7"/>
      <c r="J175" s="7"/>
      <c r="K175" s="7"/>
    </row>
    <row r="176" spans="1:11" x14ac:dyDescent="0.25">
      <c r="A176" s="7"/>
      <c r="B176" s="7"/>
      <c r="C176" s="7"/>
      <c r="D176" s="7"/>
      <c r="E176" s="7"/>
      <c r="F176" s="7"/>
      <c r="H176" s="7"/>
      <c r="I176" s="7"/>
      <c r="J176" s="7"/>
      <c r="K176" s="7"/>
    </row>
    <row r="177" spans="1:11" x14ac:dyDescent="0.25">
      <c r="A177" s="7"/>
      <c r="B177" s="7"/>
      <c r="C177" s="7"/>
      <c r="D177" s="7"/>
      <c r="E177" s="7"/>
      <c r="F177" s="7"/>
      <c r="H177" s="7"/>
      <c r="I177" s="7"/>
      <c r="J177" s="7"/>
      <c r="K177" s="7"/>
    </row>
    <row r="178" spans="1:11" x14ac:dyDescent="0.25">
      <c r="A178" s="7"/>
      <c r="B178" s="7"/>
      <c r="C178" s="7"/>
      <c r="D178" s="7"/>
      <c r="E178" s="7"/>
      <c r="F178" s="7"/>
      <c r="H178" s="7"/>
      <c r="I178" s="7"/>
      <c r="J178" s="7"/>
      <c r="K178" s="7"/>
    </row>
    <row r="179" spans="1:11" x14ac:dyDescent="0.25">
      <c r="A179" s="7"/>
      <c r="B179" s="7"/>
      <c r="C179" s="7"/>
      <c r="D179" s="7"/>
      <c r="E179" s="7"/>
      <c r="F179" s="7"/>
      <c r="H179" s="7"/>
      <c r="I179" s="7"/>
      <c r="J179" s="7"/>
      <c r="K179" s="7"/>
    </row>
    <row r="180" spans="1:11" x14ac:dyDescent="0.25">
      <c r="A180" s="7"/>
      <c r="B180" s="7"/>
      <c r="C180" s="7"/>
      <c r="D180" s="7"/>
      <c r="E180" s="7"/>
      <c r="F180" s="7"/>
      <c r="H180" s="7"/>
      <c r="I180" s="7"/>
      <c r="J180" s="7"/>
      <c r="K180" s="7"/>
    </row>
    <row r="181" spans="1:11" x14ac:dyDescent="0.25">
      <c r="A181" s="7"/>
      <c r="B181" s="7"/>
      <c r="C181" s="7"/>
      <c r="D181" s="7"/>
      <c r="E181" s="7"/>
      <c r="F181" s="7"/>
      <c r="H181" s="7"/>
      <c r="I181" s="7"/>
      <c r="J181" s="7"/>
      <c r="K181" s="7"/>
    </row>
    <row r="182" spans="1:11" x14ac:dyDescent="0.25">
      <c r="A182" s="7"/>
      <c r="B182" s="7"/>
      <c r="C182" s="7"/>
      <c r="D182" s="7"/>
      <c r="E182" s="7"/>
      <c r="F182" s="7"/>
      <c r="H182" s="7"/>
      <c r="I182" s="7"/>
      <c r="J182" s="7"/>
      <c r="K182" s="7"/>
    </row>
    <row r="183" spans="1:11" x14ac:dyDescent="0.25">
      <c r="A183" s="7"/>
      <c r="B183" s="7"/>
      <c r="C183" s="7"/>
      <c r="D183" s="7"/>
      <c r="E183" s="7"/>
      <c r="F183" s="7"/>
      <c r="H183" s="7"/>
      <c r="I183" s="7"/>
      <c r="J183" s="7"/>
      <c r="K183" s="7"/>
    </row>
    <row r="184" spans="1:11" x14ac:dyDescent="0.25">
      <c r="A184" s="7"/>
      <c r="B184" s="7"/>
      <c r="C184" s="7"/>
      <c r="D184" s="7"/>
      <c r="E184" s="7"/>
      <c r="F184" s="7"/>
    </row>
    <row r="185" spans="1:11" x14ac:dyDescent="0.25">
      <c r="A185" s="7"/>
      <c r="B185" s="7"/>
      <c r="C185" s="7"/>
      <c r="D185" s="7"/>
      <c r="E185" s="7"/>
      <c r="F185" s="7"/>
    </row>
    <row r="186" spans="1:11" x14ac:dyDescent="0.25">
      <c r="A186" s="7"/>
      <c r="B186" s="7"/>
      <c r="C186" s="7"/>
      <c r="D186" s="7"/>
      <c r="E186" s="7"/>
      <c r="F186" s="7"/>
    </row>
    <row r="187" spans="1:11" x14ac:dyDescent="0.25">
      <c r="A187" s="7"/>
      <c r="B187" s="7"/>
      <c r="C187" s="7"/>
      <c r="D187" s="7"/>
      <c r="E187" s="7"/>
      <c r="F187" s="7"/>
    </row>
    <row r="188" spans="1:11" x14ac:dyDescent="0.25">
      <c r="A188" s="7"/>
      <c r="B188" s="7"/>
      <c r="C188" s="7"/>
      <c r="D188" s="7"/>
      <c r="E188" s="7"/>
      <c r="F188" s="7"/>
    </row>
    <row r="189" spans="1:11" x14ac:dyDescent="0.25">
      <c r="A189" s="7"/>
      <c r="B189" s="7"/>
      <c r="C189" s="7"/>
      <c r="D189" s="7"/>
      <c r="E189" s="7"/>
      <c r="F189" s="7"/>
    </row>
    <row r="190" spans="1:11" x14ac:dyDescent="0.25">
      <c r="A190" s="7"/>
      <c r="B190" s="7"/>
      <c r="C190" s="7"/>
      <c r="D190" s="7"/>
      <c r="E190" s="7"/>
      <c r="F190" s="7"/>
    </row>
    <row r="191" spans="1:11" x14ac:dyDescent="0.25">
      <c r="A191" s="7"/>
      <c r="B191" s="7"/>
      <c r="C191" s="7"/>
      <c r="D191" s="7"/>
      <c r="E191" s="7"/>
      <c r="F191" s="7"/>
    </row>
    <row r="192" spans="1:11" x14ac:dyDescent="0.25">
      <c r="A192" s="7"/>
      <c r="B192" s="7"/>
      <c r="C192" s="7"/>
      <c r="D192" s="7"/>
      <c r="E192" s="7"/>
      <c r="F192" s="7"/>
    </row>
    <row r="193" spans="1:6" x14ac:dyDescent="0.25">
      <c r="A193" s="7"/>
      <c r="B193" s="7"/>
      <c r="C193" s="7"/>
      <c r="D193" s="7"/>
      <c r="E193" s="7"/>
      <c r="F193" s="7"/>
    </row>
    <row r="194" spans="1:6" x14ac:dyDescent="0.25">
      <c r="A194" s="7"/>
      <c r="B194" s="7"/>
      <c r="C194" s="7"/>
      <c r="D194" s="7"/>
      <c r="E194" s="7"/>
      <c r="F194" s="7"/>
    </row>
    <row r="195" spans="1:6" x14ac:dyDescent="0.25">
      <c r="A195" s="7"/>
      <c r="B195" s="7"/>
      <c r="C195" s="7"/>
      <c r="D195" s="7"/>
      <c r="E195" s="7"/>
      <c r="F195" s="7"/>
    </row>
    <row r="196" spans="1:6" x14ac:dyDescent="0.25">
      <c r="A196" s="7"/>
      <c r="B196" s="7"/>
      <c r="C196" s="7"/>
      <c r="D196" s="7"/>
      <c r="E196" s="7"/>
      <c r="F196" s="7"/>
    </row>
    <row r="197" spans="1:6" x14ac:dyDescent="0.25">
      <c r="A197" s="7"/>
      <c r="B197" s="7"/>
      <c r="C197" s="7"/>
      <c r="D197" s="7"/>
      <c r="E197" s="7"/>
      <c r="F197" s="7"/>
    </row>
    <row r="198" spans="1:6" x14ac:dyDescent="0.25">
      <c r="A198" s="7"/>
      <c r="B198" s="7"/>
      <c r="C198" s="7"/>
      <c r="D198" s="7"/>
      <c r="E198" s="7"/>
      <c r="F198" s="7"/>
    </row>
    <row r="199" spans="1:6" x14ac:dyDescent="0.25">
      <c r="A199" s="7"/>
      <c r="B199" s="7"/>
      <c r="C199" s="7"/>
      <c r="D199" s="7"/>
      <c r="E199" s="7"/>
      <c r="F199" s="7"/>
    </row>
    <row r="200" spans="1:6" x14ac:dyDescent="0.25">
      <c r="A200" s="7"/>
      <c r="B200" s="7"/>
      <c r="C200" s="7"/>
      <c r="D200" s="7"/>
      <c r="E200" s="7"/>
      <c r="F200" s="7"/>
    </row>
    <row r="201" spans="1:6" x14ac:dyDescent="0.25">
      <c r="A201" s="7"/>
      <c r="B201" s="7"/>
      <c r="C201" s="7"/>
      <c r="D201" s="7"/>
      <c r="E201" s="7"/>
      <c r="F201" s="7"/>
    </row>
    <row r="202" spans="1:6" x14ac:dyDescent="0.25">
      <c r="A202" s="7"/>
      <c r="B202" s="7"/>
      <c r="C202" s="7"/>
      <c r="D202" s="7"/>
      <c r="E202" s="7"/>
      <c r="F202" s="7"/>
    </row>
    <row r="203" spans="1:6" x14ac:dyDescent="0.25">
      <c r="A203" s="7"/>
      <c r="B203" s="7"/>
      <c r="C203" s="7"/>
      <c r="D203" s="7"/>
      <c r="E203" s="7"/>
      <c r="F203" s="7"/>
    </row>
    <row r="204" spans="1:6" x14ac:dyDescent="0.25">
      <c r="A204" s="7"/>
      <c r="B204" s="7"/>
      <c r="C204" s="7"/>
      <c r="D204" s="7"/>
      <c r="E204" s="7"/>
      <c r="F204" s="7"/>
    </row>
    <row r="205" spans="1:6" x14ac:dyDescent="0.25">
      <c r="A205" s="7"/>
      <c r="B205" s="7"/>
      <c r="C205" s="7"/>
      <c r="D205" s="7"/>
      <c r="E205" s="7"/>
      <c r="F205" s="7"/>
    </row>
    <row r="206" spans="1:6" x14ac:dyDescent="0.25">
      <c r="A206" s="7"/>
      <c r="B206" s="7"/>
      <c r="C206" s="7"/>
      <c r="D206" s="7"/>
      <c r="E206" s="7"/>
      <c r="F206" s="7"/>
    </row>
    <row r="207" spans="1:6" x14ac:dyDescent="0.25">
      <c r="A207" s="7"/>
      <c r="B207" s="7"/>
      <c r="C207" s="7"/>
      <c r="D207" s="7"/>
      <c r="E207" s="7"/>
      <c r="F207" s="7"/>
    </row>
    <row r="208" spans="1:6" x14ac:dyDescent="0.25">
      <c r="A208" s="7"/>
      <c r="B208" s="7"/>
      <c r="C208" s="7"/>
      <c r="D208" s="7"/>
      <c r="E208" s="7"/>
      <c r="F208" s="7"/>
    </row>
    <row r="209" spans="1:6" x14ac:dyDescent="0.25">
      <c r="A209" s="7"/>
      <c r="B209" s="7"/>
      <c r="C209" s="7"/>
      <c r="D209" s="7"/>
      <c r="E209" s="7"/>
      <c r="F209" s="7"/>
    </row>
    <row r="210" spans="1:6" x14ac:dyDescent="0.25">
      <c r="A210" s="7"/>
      <c r="B210" s="7"/>
      <c r="C210" s="7"/>
      <c r="D210" s="7"/>
      <c r="E210" s="7"/>
      <c r="F210" s="7"/>
    </row>
    <row r="211" spans="1:6" x14ac:dyDescent="0.25">
      <c r="A211" s="7"/>
      <c r="B211" s="7"/>
      <c r="C211" s="7"/>
      <c r="D211" s="7"/>
      <c r="E211" s="7"/>
      <c r="F211" s="7"/>
    </row>
    <row r="212" spans="1:6" x14ac:dyDescent="0.25">
      <c r="A212" s="7"/>
      <c r="B212" s="7"/>
      <c r="C212" s="7"/>
      <c r="D212" s="7"/>
      <c r="E212" s="7"/>
      <c r="F212" s="7"/>
    </row>
    <row r="213" spans="1:6" x14ac:dyDescent="0.25">
      <c r="A213" s="7"/>
      <c r="B213" s="7"/>
      <c r="C213" s="7"/>
      <c r="D213" s="7"/>
      <c r="E213" s="7"/>
      <c r="F213" s="7"/>
    </row>
    <row r="214" spans="1:6" x14ac:dyDescent="0.25">
      <c r="A214" s="7"/>
      <c r="B214" s="7"/>
      <c r="C214" s="7"/>
      <c r="D214" s="7"/>
      <c r="E214" s="7"/>
      <c r="F214" s="7"/>
    </row>
    <row r="215" spans="1:6" x14ac:dyDescent="0.25">
      <c r="A215" s="7"/>
      <c r="B215" s="7"/>
      <c r="C215" s="7"/>
      <c r="D215" s="7"/>
      <c r="E215" s="7"/>
      <c r="F215" s="7"/>
    </row>
    <row r="216" spans="1:6" x14ac:dyDescent="0.25">
      <c r="A216" s="7"/>
      <c r="B216" s="7"/>
      <c r="C216" s="7"/>
      <c r="D216" s="7"/>
      <c r="E216" s="7"/>
      <c r="F216" s="7"/>
    </row>
    <row r="217" spans="1:6" x14ac:dyDescent="0.25">
      <c r="A217" s="7"/>
      <c r="B217" s="7"/>
      <c r="C217" s="7"/>
      <c r="D217" s="7"/>
      <c r="E217" s="7"/>
      <c r="F217" s="7"/>
    </row>
    <row r="218" spans="1:6" x14ac:dyDescent="0.25">
      <c r="A218" s="7"/>
      <c r="B218" s="7"/>
      <c r="C218" s="7"/>
      <c r="D218" s="7"/>
      <c r="E218" s="7"/>
      <c r="F218" s="7"/>
    </row>
    <row r="219" spans="1:6" x14ac:dyDescent="0.25">
      <c r="A219" s="7"/>
      <c r="B219" s="7"/>
      <c r="C219" s="7"/>
      <c r="D219" s="7"/>
      <c r="E219" s="7"/>
      <c r="F219" s="7"/>
    </row>
    <row r="220" spans="1:6" x14ac:dyDescent="0.25">
      <c r="A220" s="7"/>
      <c r="B220" s="7"/>
      <c r="C220" s="7"/>
      <c r="D220" s="7"/>
      <c r="E220" s="7"/>
      <c r="F220" s="7"/>
    </row>
    <row r="221" spans="1:6" x14ac:dyDescent="0.25">
      <c r="A221" s="7"/>
      <c r="B221" s="7"/>
      <c r="C221" s="7"/>
      <c r="D221" s="7"/>
      <c r="E221" s="7"/>
      <c r="F221" s="7"/>
    </row>
    <row r="222" spans="1:6" x14ac:dyDescent="0.25">
      <c r="A222" s="7"/>
      <c r="B222" s="7"/>
      <c r="C222" s="7"/>
      <c r="D222" s="7"/>
      <c r="E222" s="7"/>
      <c r="F222" s="7"/>
    </row>
    <row r="223" spans="1:6" x14ac:dyDescent="0.25">
      <c r="A223" s="7"/>
      <c r="B223" s="7"/>
      <c r="C223" s="7"/>
      <c r="D223" s="7"/>
      <c r="E223" s="7"/>
      <c r="F223" s="7"/>
    </row>
    <row r="224" spans="1:6" x14ac:dyDescent="0.25">
      <c r="A224" s="7"/>
      <c r="B224" s="7"/>
      <c r="C224" s="7"/>
      <c r="D224" s="7"/>
      <c r="E224" s="7"/>
      <c r="F224" s="7"/>
    </row>
    <row r="225" spans="1:6" x14ac:dyDescent="0.25">
      <c r="A225" s="7"/>
      <c r="B225" s="7"/>
      <c r="C225" s="7"/>
      <c r="D225" s="7"/>
      <c r="E225" s="7"/>
      <c r="F225" s="7"/>
    </row>
    <row r="226" spans="1:6" x14ac:dyDescent="0.25">
      <c r="A226" s="7"/>
      <c r="B226" s="7"/>
      <c r="C226" s="7"/>
      <c r="D226" s="7"/>
      <c r="E226" s="7"/>
      <c r="F226" s="7"/>
    </row>
    <row r="227" spans="1:6" x14ac:dyDescent="0.25">
      <c r="A227" s="7"/>
      <c r="B227" s="7"/>
      <c r="C227" s="7"/>
      <c r="D227" s="7"/>
      <c r="E227" s="7"/>
      <c r="F227" s="7"/>
    </row>
    <row r="228" spans="1:6" x14ac:dyDescent="0.25">
      <c r="A228" s="7"/>
      <c r="B228" s="7"/>
      <c r="C228" s="7"/>
      <c r="D228" s="7"/>
      <c r="E228" s="7"/>
      <c r="F228" s="7"/>
    </row>
    <row r="229" spans="1:6" x14ac:dyDescent="0.25">
      <c r="A229" s="7"/>
      <c r="B229" s="7"/>
      <c r="C229" s="7"/>
      <c r="D229" s="7"/>
      <c r="E229" s="7"/>
      <c r="F229" s="7"/>
    </row>
    <row r="230" spans="1:6" x14ac:dyDescent="0.25">
      <c r="A230" s="7"/>
      <c r="B230" s="7"/>
      <c r="C230" s="7"/>
      <c r="D230" s="7"/>
      <c r="E230" s="7"/>
      <c r="F230" s="7"/>
    </row>
    <row r="231" spans="1:6" x14ac:dyDescent="0.25">
      <c r="A231" s="7"/>
      <c r="B231" s="7"/>
      <c r="C231" s="7"/>
      <c r="D231" s="7"/>
      <c r="E231" s="7"/>
      <c r="F231" s="7"/>
    </row>
    <row r="232" spans="1:6" x14ac:dyDescent="0.25">
      <c r="A232" s="7"/>
      <c r="B232" s="7"/>
      <c r="C232" s="7"/>
      <c r="D232" s="7"/>
      <c r="E232" s="7"/>
      <c r="F232" s="7"/>
    </row>
    <row r="233" spans="1:6" x14ac:dyDescent="0.25">
      <c r="A233" s="7"/>
      <c r="B233" s="7"/>
      <c r="C233" s="7"/>
      <c r="D233" s="7"/>
      <c r="E233" s="7"/>
      <c r="F233" s="7"/>
    </row>
    <row r="234" spans="1:6" x14ac:dyDescent="0.25">
      <c r="A234" s="7"/>
      <c r="B234" s="7"/>
      <c r="C234" s="7"/>
      <c r="D234" s="7"/>
      <c r="E234" s="7"/>
      <c r="F234" s="7"/>
    </row>
    <row r="235" spans="1:6" x14ac:dyDescent="0.25">
      <c r="A235" s="7"/>
      <c r="B235" s="7"/>
      <c r="C235" s="7"/>
      <c r="D235" s="7"/>
      <c r="E235" s="7"/>
      <c r="F235" s="7"/>
    </row>
    <row r="236" spans="1:6" x14ac:dyDescent="0.25">
      <c r="A236" s="7"/>
      <c r="B236" s="7"/>
      <c r="C236" s="7"/>
      <c r="D236" s="7"/>
      <c r="E236" s="7"/>
      <c r="F236" s="7"/>
    </row>
    <row r="237" spans="1:6" x14ac:dyDescent="0.25">
      <c r="A237" s="7"/>
      <c r="B237" s="7"/>
      <c r="C237" s="7"/>
      <c r="D237" s="7"/>
      <c r="E237" s="7"/>
      <c r="F237" s="7"/>
    </row>
    <row r="238" spans="1:6" x14ac:dyDescent="0.25">
      <c r="A238" s="7"/>
      <c r="B238" s="7"/>
      <c r="C238" s="7"/>
      <c r="D238" s="7"/>
      <c r="E238" s="7"/>
      <c r="F238" s="7"/>
    </row>
    <row r="239" spans="1:6" x14ac:dyDescent="0.25">
      <c r="A239" s="7"/>
      <c r="B239" s="7"/>
      <c r="C239" s="7"/>
      <c r="D239" s="7"/>
      <c r="E239" s="7"/>
      <c r="F239" s="7"/>
    </row>
    <row r="240" spans="1:6" x14ac:dyDescent="0.25">
      <c r="A240" s="7"/>
      <c r="B240" s="7"/>
      <c r="C240" s="7"/>
      <c r="D240" s="7"/>
      <c r="E240" s="7"/>
      <c r="F240" s="7"/>
    </row>
    <row r="241" spans="1:6" x14ac:dyDescent="0.25">
      <c r="A241" s="7"/>
      <c r="B241" s="7"/>
      <c r="C241" s="7"/>
      <c r="D241" s="7"/>
      <c r="E241" s="7"/>
      <c r="F241" s="7"/>
    </row>
    <row r="242" spans="1:6" x14ac:dyDescent="0.25">
      <c r="A242" s="7"/>
      <c r="B242" s="7"/>
      <c r="C242" s="7"/>
      <c r="D242" s="7"/>
      <c r="E242" s="7"/>
      <c r="F242" s="7"/>
    </row>
    <row r="243" spans="1:6" x14ac:dyDescent="0.25">
      <c r="A243" s="7"/>
      <c r="B243" s="7"/>
      <c r="C243" s="7"/>
      <c r="D243" s="7"/>
      <c r="E243" s="7"/>
      <c r="F243" s="7"/>
    </row>
    <row r="244" spans="1:6" x14ac:dyDescent="0.25">
      <c r="A244" s="7"/>
      <c r="B244" s="7"/>
      <c r="C244" s="7"/>
      <c r="D244" s="7"/>
      <c r="E244" s="7"/>
      <c r="F244" s="7"/>
    </row>
    <row r="245" spans="1:6" x14ac:dyDescent="0.25">
      <c r="A245" s="7"/>
      <c r="B245" s="7"/>
      <c r="C245" s="7"/>
      <c r="D245" s="7"/>
      <c r="E245" s="7"/>
      <c r="F245" s="7"/>
    </row>
    <row r="246" spans="1:6" x14ac:dyDescent="0.25">
      <c r="A246" s="7"/>
      <c r="B246" s="7"/>
      <c r="C246" s="7"/>
      <c r="D246" s="7"/>
      <c r="E246" s="7"/>
      <c r="F246" s="7"/>
    </row>
    <row r="247" spans="1:6" x14ac:dyDescent="0.25">
      <c r="A247" s="7"/>
      <c r="B247" s="7"/>
      <c r="C247" s="7"/>
      <c r="D247" s="7"/>
      <c r="E247" s="7"/>
      <c r="F247" s="7"/>
    </row>
    <row r="248" spans="1:6" x14ac:dyDescent="0.25">
      <c r="A248" s="7"/>
      <c r="B248" s="7"/>
      <c r="C248" s="7"/>
      <c r="D248" s="7"/>
      <c r="E248" s="7"/>
      <c r="F248" s="7"/>
    </row>
    <row r="249" spans="1:6" x14ac:dyDescent="0.25">
      <c r="A249" s="7"/>
      <c r="B249" s="7"/>
      <c r="C249" s="7"/>
      <c r="D249" s="7"/>
      <c r="E249" s="7"/>
      <c r="F249" s="7"/>
    </row>
    <row r="250" spans="1:6" x14ac:dyDescent="0.25">
      <c r="A250" s="7"/>
      <c r="B250" s="7"/>
      <c r="C250" s="7"/>
      <c r="D250" s="7"/>
      <c r="E250" s="7"/>
      <c r="F250" s="7"/>
    </row>
    <row r="251" spans="1:6" x14ac:dyDescent="0.25">
      <c r="A251" s="7"/>
      <c r="B251" s="7"/>
      <c r="C251" s="7"/>
      <c r="D251" s="7"/>
      <c r="E251" s="7"/>
      <c r="F251" s="7"/>
    </row>
    <row r="252" spans="1:6" x14ac:dyDescent="0.25">
      <c r="A252" s="7"/>
      <c r="B252" s="7"/>
      <c r="C252" s="7"/>
      <c r="D252" s="7"/>
      <c r="E252" s="7"/>
      <c r="F252" s="7"/>
    </row>
    <row r="253" spans="1:6" x14ac:dyDescent="0.25">
      <c r="A253" s="7"/>
      <c r="B253" s="7"/>
      <c r="C253" s="7"/>
      <c r="D253" s="7"/>
      <c r="E253" s="7"/>
      <c r="F253" s="7"/>
    </row>
    <row r="254" spans="1:6" x14ac:dyDescent="0.25">
      <c r="A254" s="7"/>
      <c r="B254" s="7"/>
      <c r="C254" s="7"/>
      <c r="D254" s="7"/>
      <c r="E254" s="7"/>
      <c r="F254" s="7"/>
    </row>
    <row r="255" spans="1:6" x14ac:dyDescent="0.25">
      <c r="A255" s="7"/>
      <c r="B255" s="7"/>
      <c r="C255" s="7"/>
      <c r="D255" s="7"/>
      <c r="E255" s="7"/>
      <c r="F255" s="7"/>
    </row>
    <row r="256" spans="1:6" x14ac:dyDescent="0.25">
      <c r="A256" s="7"/>
      <c r="B256" s="7"/>
      <c r="C256" s="7"/>
      <c r="D256" s="7"/>
      <c r="E256" s="7"/>
      <c r="F256" s="7"/>
    </row>
    <row r="257" spans="1:6" x14ac:dyDescent="0.25">
      <c r="A257" s="7"/>
      <c r="B257" s="7"/>
      <c r="C257" s="7"/>
      <c r="D257" s="7"/>
      <c r="E257" s="7"/>
      <c r="F257" s="7"/>
    </row>
    <row r="258" spans="1:6" x14ac:dyDescent="0.25">
      <c r="A258" s="7"/>
      <c r="B258" s="7"/>
      <c r="C258" s="7"/>
      <c r="D258" s="7"/>
      <c r="E258" s="7"/>
      <c r="F258" s="7"/>
    </row>
    <row r="259" spans="1:6" x14ac:dyDescent="0.25">
      <c r="A259" s="7"/>
      <c r="B259" s="7"/>
      <c r="C259" s="7"/>
      <c r="D259" s="7"/>
      <c r="E259" s="7"/>
      <c r="F259" s="7"/>
    </row>
    <row r="260" spans="1:6" x14ac:dyDescent="0.25">
      <c r="A260" s="7"/>
      <c r="B260" s="7"/>
      <c r="C260" s="7"/>
      <c r="D260" s="7"/>
      <c r="E260" s="7"/>
      <c r="F260" s="7"/>
    </row>
    <row r="261" spans="1:6" x14ac:dyDescent="0.25">
      <c r="A261" s="7"/>
      <c r="B261" s="7"/>
      <c r="C261" s="7"/>
      <c r="D261" s="7"/>
      <c r="E261" s="7"/>
      <c r="F261" s="7"/>
    </row>
    <row r="262" spans="1:6" x14ac:dyDescent="0.25">
      <c r="A262" s="7"/>
      <c r="B262" s="7"/>
      <c r="C262" s="7"/>
      <c r="D262" s="7"/>
      <c r="E262" s="7"/>
      <c r="F262" s="7"/>
    </row>
    <row r="263" spans="1:6" x14ac:dyDescent="0.25">
      <c r="A263" s="7"/>
      <c r="B263" s="7"/>
      <c r="C263" s="7"/>
      <c r="D263" s="7"/>
      <c r="E263" s="7"/>
      <c r="F263" s="7"/>
    </row>
    <row r="264" spans="1:6" x14ac:dyDescent="0.25">
      <c r="A264" s="7"/>
      <c r="B264" s="7"/>
      <c r="C264" s="7"/>
      <c r="D264" s="7"/>
      <c r="E264" s="7"/>
      <c r="F264" s="7"/>
    </row>
    <row r="265" spans="1:6" x14ac:dyDescent="0.25">
      <c r="A265" s="7"/>
      <c r="B265" s="7"/>
      <c r="C265" s="7"/>
      <c r="D265" s="7"/>
      <c r="E265" s="7"/>
      <c r="F265" s="7"/>
    </row>
    <row r="266" spans="1:6" x14ac:dyDescent="0.25">
      <c r="A266" s="7"/>
      <c r="B266" s="7"/>
      <c r="C266" s="7"/>
      <c r="D266" s="7"/>
      <c r="E266" s="7"/>
      <c r="F266" s="7"/>
    </row>
    <row r="267" spans="1:6" x14ac:dyDescent="0.25">
      <c r="A267" s="7"/>
      <c r="B267" s="7"/>
      <c r="C267" s="7"/>
      <c r="D267" s="7"/>
      <c r="E267" s="7"/>
      <c r="F267" s="7"/>
    </row>
    <row r="268" spans="1:6" x14ac:dyDescent="0.25">
      <c r="A268" s="7"/>
      <c r="B268" s="7"/>
      <c r="C268" s="7"/>
      <c r="D268" s="7"/>
      <c r="E268" s="7"/>
      <c r="F268" s="7"/>
    </row>
    <row r="269" spans="1:6" x14ac:dyDescent="0.25">
      <c r="A269" s="7"/>
      <c r="B269" s="7"/>
      <c r="C269" s="7"/>
      <c r="D269" s="7"/>
      <c r="E269" s="7"/>
      <c r="F269" s="7"/>
    </row>
    <row r="270" spans="1:6" x14ac:dyDescent="0.25">
      <c r="A270" s="7"/>
      <c r="B270" s="7"/>
      <c r="C270" s="7"/>
      <c r="D270" s="7"/>
      <c r="E270" s="7"/>
      <c r="F270" s="7"/>
    </row>
    <row r="271" spans="1:6" x14ac:dyDescent="0.25">
      <c r="A271" s="7"/>
      <c r="B271" s="7"/>
      <c r="C271" s="7"/>
      <c r="D271" s="7"/>
      <c r="E271" s="7"/>
      <c r="F271" s="7"/>
    </row>
    <row r="272" spans="1:6" x14ac:dyDescent="0.25">
      <c r="A272" s="7"/>
      <c r="B272" s="7"/>
      <c r="C272" s="7"/>
      <c r="D272" s="7"/>
      <c r="E272" s="7"/>
      <c r="F272" s="7"/>
    </row>
    <row r="273" spans="1:6" x14ac:dyDescent="0.25">
      <c r="A273" s="7"/>
      <c r="B273" s="7"/>
      <c r="C273" s="7"/>
      <c r="D273" s="7"/>
      <c r="E273" s="7"/>
      <c r="F273" s="7"/>
    </row>
    <row r="274" spans="1:6" x14ac:dyDescent="0.25">
      <c r="A274" s="7"/>
      <c r="B274" s="7"/>
      <c r="C274" s="7"/>
      <c r="D274" s="7"/>
      <c r="E274" s="7"/>
      <c r="F274" s="7"/>
    </row>
    <row r="275" spans="1:6" x14ac:dyDescent="0.25">
      <c r="A275" s="7"/>
      <c r="B275" s="7"/>
      <c r="C275" s="7"/>
      <c r="D275" s="7"/>
      <c r="E275" s="7"/>
      <c r="F275" s="7"/>
    </row>
    <row r="276" spans="1:6" x14ac:dyDescent="0.25">
      <c r="A276" s="7"/>
      <c r="B276" s="7"/>
      <c r="C276" s="7"/>
      <c r="D276" s="7"/>
      <c r="E276" s="7"/>
      <c r="F276" s="7"/>
    </row>
    <row r="277" spans="1:6" x14ac:dyDescent="0.25">
      <c r="A277" s="7"/>
      <c r="B277" s="7"/>
      <c r="C277" s="7"/>
      <c r="D277" s="7"/>
      <c r="E277" s="7"/>
      <c r="F277" s="7"/>
    </row>
    <row r="278" spans="1:6" x14ac:dyDescent="0.25">
      <c r="A278" s="7"/>
      <c r="B278" s="7"/>
      <c r="C278" s="7"/>
      <c r="D278" s="7"/>
      <c r="E278" s="7"/>
      <c r="F278" s="7"/>
    </row>
    <row r="279" spans="1:6" x14ac:dyDescent="0.25">
      <c r="A279" s="7"/>
      <c r="B279" s="7"/>
      <c r="C279" s="7"/>
      <c r="D279" s="7"/>
      <c r="E279" s="7"/>
      <c r="F279" s="7"/>
    </row>
    <row r="280" spans="1:6" x14ac:dyDescent="0.25">
      <c r="A280" s="7"/>
      <c r="B280" s="7"/>
      <c r="C280" s="7"/>
      <c r="D280" s="7"/>
      <c r="E280" s="7"/>
      <c r="F280" s="7"/>
    </row>
    <row r="281" spans="1:6" x14ac:dyDescent="0.25">
      <c r="A281" s="7"/>
      <c r="B281" s="7"/>
      <c r="C281" s="7"/>
      <c r="D281" s="7"/>
      <c r="E281" s="7"/>
      <c r="F281" s="7"/>
    </row>
    <row r="282" spans="1:6" x14ac:dyDescent="0.25">
      <c r="A282" s="7"/>
      <c r="B282" s="7"/>
      <c r="C282" s="7"/>
      <c r="D282" s="7"/>
      <c r="E282" s="7"/>
      <c r="F282" s="7"/>
    </row>
    <row r="283" spans="1:6" x14ac:dyDescent="0.25">
      <c r="A283" s="7"/>
      <c r="B283" s="7"/>
      <c r="C283" s="7"/>
      <c r="D283" s="7"/>
      <c r="E283" s="7"/>
      <c r="F283" s="7"/>
    </row>
    <row r="284" spans="1:6" x14ac:dyDescent="0.25">
      <c r="A284" s="7"/>
      <c r="B284" s="7"/>
      <c r="C284" s="7"/>
      <c r="D284" s="7"/>
      <c r="E284" s="7"/>
      <c r="F284" s="7"/>
    </row>
    <row r="285" spans="1:6" x14ac:dyDescent="0.25">
      <c r="A285" s="7"/>
      <c r="B285" s="7"/>
      <c r="C285" s="7"/>
      <c r="D285" s="7"/>
      <c r="E285" s="7"/>
      <c r="F285" s="7"/>
    </row>
    <row r="286" spans="1:6" x14ac:dyDescent="0.25">
      <c r="A286" s="7"/>
      <c r="B286" s="7"/>
      <c r="C286" s="7"/>
      <c r="D286" s="7"/>
      <c r="E286" s="7"/>
      <c r="F286" s="7"/>
    </row>
    <row r="287" spans="1:6" x14ac:dyDescent="0.25">
      <c r="A287" s="7"/>
      <c r="B287" s="7"/>
      <c r="C287" s="7"/>
      <c r="D287" s="7"/>
      <c r="E287" s="7"/>
      <c r="F287" s="7"/>
    </row>
    <row r="288" spans="1:6" x14ac:dyDescent="0.25">
      <c r="A288" s="7"/>
      <c r="B288" s="7"/>
      <c r="C288" s="7"/>
      <c r="D288" s="7"/>
      <c r="E288" s="7"/>
      <c r="F288" s="7"/>
    </row>
    <row r="289" spans="1:6" x14ac:dyDescent="0.25">
      <c r="A289" s="7"/>
      <c r="B289" s="7"/>
      <c r="C289" s="7"/>
      <c r="D289" s="7"/>
      <c r="E289" s="7"/>
      <c r="F289" s="7"/>
    </row>
    <row r="290" spans="1:6" x14ac:dyDescent="0.25">
      <c r="A290" s="7"/>
      <c r="B290" s="7"/>
      <c r="C290" s="7"/>
      <c r="D290" s="7"/>
      <c r="E290" s="7"/>
      <c r="F290" s="7"/>
    </row>
    <row r="291" spans="1:6" x14ac:dyDescent="0.25">
      <c r="A291" s="7"/>
      <c r="B291" s="7"/>
      <c r="C291" s="7"/>
      <c r="D291" s="7"/>
      <c r="E291" s="7"/>
      <c r="F291" s="7"/>
    </row>
    <row r="292" spans="1:6" x14ac:dyDescent="0.25">
      <c r="A292" s="7"/>
      <c r="B292" s="7"/>
      <c r="C292" s="7"/>
      <c r="D292" s="7"/>
      <c r="E292" s="7"/>
      <c r="F292" s="7"/>
    </row>
    <row r="293" spans="1:6" x14ac:dyDescent="0.25">
      <c r="A293" s="7"/>
      <c r="B293" s="7"/>
      <c r="C293" s="7"/>
      <c r="D293" s="7"/>
      <c r="E293" s="7"/>
      <c r="F293" s="7"/>
    </row>
    <row r="294" spans="1:6" x14ac:dyDescent="0.25">
      <c r="A294" s="7"/>
      <c r="B294" s="7"/>
      <c r="C294" s="7"/>
      <c r="D294" s="7"/>
      <c r="E294" s="7"/>
      <c r="F294" s="7"/>
    </row>
    <row r="295" spans="1:6" x14ac:dyDescent="0.25">
      <c r="A295" s="7"/>
      <c r="B295" s="7"/>
      <c r="C295" s="7"/>
      <c r="D295" s="7"/>
      <c r="E295" s="7"/>
      <c r="F295" s="7"/>
    </row>
    <row r="296" spans="1:6" x14ac:dyDescent="0.25">
      <c r="A296" s="7"/>
      <c r="B296" s="7"/>
      <c r="C296" s="7"/>
      <c r="D296" s="7"/>
      <c r="E296" s="7"/>
      <c r="F296" s="7"/>
    </row>
    <row r="297" spans="1:6" x14ac:dyDescent="0.25">
      <c r="A297" s="7"/>
      <c r="B297" s="7"/>
      <c r="C297" s="7"/>
      <c r="D297" s="7"/>
      <c r="E297" s="7"/>
      <c r="F297" s="7"/>
    </row>
    <row r="298" spans="1:6" x14ac:dyDescent="0.25">
      <c r="A298" s="7"/>
      <c r="B298" s="7"/>
      <c r="C298" s="7"/>
      <c r="D298" s="7"/>
      <c r="E298" s="7"/>
      <c r="F298" s="7"/>
    </row>
    <row r="299" spans="1:6" x14ac:dyDescent="0.25">
      <c r="A299" s="7"/>
      <c r="B299" s="7"/>
      <c r="C299" s="7"/>
      <c r="D299" s="7"/>
      <c r="E299" s="7"/>
      <c r="F299" s="7"/>
    </row>
    <row r="300" spans="1:6" x14ac:dyDescent="0.25">
      <c r="A300" s="7"/>
      <c r="B300" s="7"/>
      <c r="C300" s="7"/>
      <c r="D300" s="7"/>
      <c r="E300" s="7"/>
      <c r="F300" s="7"/>
    </row>
    <row r="301" spans="1:6" x14ac:dyDescent="0.25">
      <c r="A301" s="7"/>
      <c r="B301" s="7"/>
      <c r="C301" s="7"/>
      <c r="D301" s="7"/>
      <c r="E301" s="7"/>
      <c r="F301" s="7"/>
    </row>
    <row r="302" spans="1:6" x14ac:dyDescent="0.25">
      <c r="A302" s="7"/>
      <c r="B302" s="7"/>
      <c r="C302" s="7"/>
      <c r="D302" s="7"/>
      <c r="E302" s="7"/>
      <c r="F302" s="7"/>
    </row>
    <row r="303" spans="1:6" x14ac:dyDescent="0.25">
      <c r="A303" s="7"/>
      <c r="B303" s="7"/>
      <c r="C303" s="7"/>
      <c r="D303" s="7"/>
      <c r="E303" s="7"/>
      <c r="F303" s="7"/>
    </row>
    <row r="304" spans="1:6" x14ac:dyDescent="0.25">
      <c r="A304" s="7"/>
      <c r="B304" s="7"/>
      <c r="C304" s="7"/>
      <c r="D304" s="7"/>
      <c r="E304" s="7"/>
      <c r="F304" s="7"/>
    </row>
    <row r="305" spans="1:6" x14ac:dyDescent="0.25">
      <c r="A305" s="7"/>
      <c r="B305" s="7"/>
      <c r="C305" s="7"/>
      <c r="D305" s="7"/>
      <c r="E305" s="7"/>
      <c r="F305" s="7"/>
    </row>
    <row r="306" spans="1:6" x14ac:dyDescent="0.25">
      <c r="A306" s="7"/>
      <c r="B306" s="7"/>
      <c r="C306" s="7"/>
      <c r="D306" s="7"/>
      <c r="E306" s="7"/>
      <c r="F306" s="7"/>
    </row>
    <row r="307" spans="1:6" x14ac:dyDescent="0.25">
      <c r="A307" s="7"/>
      <c r="B307" s="7"/>
      <c r="C307" s="7"/>
      <c r="D307" s="7"/>
      <c r="E307" s="7"/>
      <c r="F307" s="7"/>
    </row>
    <row r="308" spans="1:6" x14ac:dyDescent="0.25">
      <c r="A308" s="7"/>
      <c r="B308" s="7"/>
      <c r="C308" s="7"/>
      <c r="D308" s="7"/>
      <c r="E308" s="7"/>
      <c r="F308" s="7"/>
    </row>
    <row r="309" spans="1:6" x14ac:dyDescent="0.25">
      <c r="A309" s="7"/>
      <c r="B309" s="7"/>
      <c r="C309" s="7"/>
      <c r="D309" s="7"/>
      <c r="E309" s="7"/>
      <c r="F309" s="7"/>
    </row>
    <row r="310" spans="1:6" x14ac:dyDescent="0.25">
      <c r="A310" s="7"/>
      <c r="B310" s="7"/>
      <c r="C310" s="7"/>
      <c r="D310" s="7"/>
      <c r="E310" s="7"/>
      <c r="F310" s="7"/>
    </row>
    <row r="311" spans="1:6" x14ac:dyDescent="0.25">
      <c r="A311" s="7"/>
      <c r="B311" s="7"/>
      <c r="C311" s="7"/>
      <c r="D311" s="7"/>
      <c r="E311" s="7"/>
      <c r="F311" s="7"/>
    </row>
    <row r="312" spans="1:6" x14ac:dyDescent="0.25">
      <c r="A312" s="7"/>
      <c r="B312" s="7"/>
      <c r="C312" s="7"/>
      <c r="D312" s="7"/>
      <c r="E312" s="7"/>
      <c r="F312" s="7"/>
    </row>
    <row r="313" spans="1:6" x14ac:dyDescent="0.25">
      <c r="A313" s="7"/>
      <c r="B313" s="7"/>
      <c r="C313" s="7"/>
      <c r="D313" s="7"/>
      <c r="E313" s="7"/>
      <c r="F313" s="7"/>
    </row>
    <row r="314" spans="1:6" x14ac:dyDescent="0.25">
      <c r="A314" s="7"/>
      <c r="B314" s="7"/>
      <c r="C314" s="7"/>
      <c r="D314" s="7"/>
      <c r="E314" s="7"/>
      <c r="F314" s="7"/>
    </row>
    <row r="315" spans="1:6" x14ac:dyDescent="0.25">
      <c r="A315" s="7"/>
      <c r="B315" s="7"/>
      <c r="C315" s="7"/>
      <c r="D315" s="7"/>
      <c r="E315" s="7"/>
      <c r="F315" s="7"/>
    </row>
    <row r="316" spans="1:6" x14ac:dyDescent="0.25">
      <c r="A316" s="7"/>
      <c r="B316" s="7"/>
      <c r="C316" s="7"/>
      <c r="D316" s="7"/>
      <c r="E316" s="7"/>
      <c r="F316" s="7"/>
    </row>
    <row r="317" spans="1:6" x14ac:dyDescent="0.25">
      <c r="A317" s="7"/>
      <c r="B317" s="7"/>
      <c r="C317" s="7"/>
      <c r="D317" s="7"/>
      <c r="E317" s="7"/>
      <c r="F317" s="7"/>
    </row>
    <row r="318" spans="1:6" x14ac:dyDescent="0.25">
      <c r="A318" s="7"/>
      <c r="B318" s="7"/>
      <c r="C318" s="7"/>
      <c r="D318" s="7"/>
      <c r="E318" s="7"/>
      <c r="F318" s="7"/>
    </row>
    <row r="319" spans="1:6" x14ac:dyDescent="0.25">
      <c r="A319" s="7"/>
      <c r="B319" s="7"/>
      <c r="C319" s="7"/>
      <c r="D319" s="7"/>
      <c r="E319" s="7"/>
      <c r="F319" s="7"/>
    </row>
    <row r="320" spans="1:6" x14ac:dyDescent="0.25">
      <c r="A320" s="7"/>
      <c r="B320" s="7"/>
      <c r="C320" s="7"/>
      <c r="D320" s="7"/>
      <c r="E320" s="7"/>
      <c r="F320" s="7"/>
    </row>
    <row r="321" spans="1:6" x14ac:dyDescent="0.25">
      <c r="A321" s="7"/>
      <c r="B321" s="7"/>
      <c r="C321" s="7"/>
      <c r="D321" s="7"/>
      <c r="E321" s="7"/>
      <c r="F321" s="7"/>
    </row>
    <row r="322" spans="1:6" x14ac:dyDescent="0.25">
      <c r="A322" s="7"/>
      <c r="B322" s="7"/>
      <c r="C322" s="7"/>
      <c r="D322" s="7"/>
      <c r="E322" s="7"/>
      <c r="F322" s="7"/>
    </row>
    <row r="323" spans="1:6" x14ac:dyDescent="0.25">
      <c r="A323" s="7"/>
      <c r="B323" s="7"/>
      <c r="C323" s="7"/>
      <c r="D323" s="7"/>
      <c r="E323" s="7"/>
      <c r="F323" s="7"/>
    </row>
    <row r="324" spans="1:6" x14ac:dyDescent="0.25">
      <c r="A324" s="7"/>
      <c r="B324" s="7"/>
      <c r="C324" s="7"/>
      <c r="D324" s="7"/>
      <c r="E324" s="7"/>
      <c r="F324" s="7"/>
    </row>
    <row r="325" spans="1:6" x14ac:dyDescent="0.25">
      <c r="A325" s="7"/>
      <c r="B325" s="7"/>
      <c r="C325" s="7"/>
      <c r="D325" s="7"/>
      <c r="E325" s="7"/>
      <c r="F325" s="7"/>
    </row>
    <row r="326" spans="1:6" x14ac:dyDescent="0.25">
      <c r="A326" s="7"/>
      <c r="B326" s="7"/>
      <c r="C326" s="7"/>
      <c r="D326" s="7"/>
      <c r="E326" s="7"/>
      <c r="F326" s="7"/>
    </row>
    <row r="327" spans="1:6" x14ac:dyDescent="0.25">
      <c r="A327" s="7"/>
      <c r="B327" s="7"/>
      <c r="C327" s="7"/>
      <c r="D327" s="7"/>
      <c r="E327" s="7"/>
      <c r="F327" s="7"/>
    </row>
    <row r="328" spans="1:6" x14ac:dyDescent="0.25">
      <c r="A328" s="7"/>
      <c r="B328" s="7"/>
      <c r="C328" s="7"/>
      <c r="D328" s="7"/>
      <c r="E328" s="7"/>
      <c r="F328" s="7"/>
    </row>
    <row r="329" spans="1:6" x14ac:dyDescent="0.25">
      <c r="A329" s="7"/>
      <c r="B329" s="7"/>
      <c r="C329" s="7"/>
      <c r="D329" s="7"/>
      <c r="E329" s="7"/>
      <c r="F329" s="7"/>
    </row>
    <row r="330" spans="1:6" x14ac:dyDescent="0.25">
      <c r="A330" s="7"/>
      <c r="B330" s="7"/>
      <c r="C330" s="7"/>
      <c r="D330" s="7"/>
      <c r="E330" s="7"/>
      <c r="F330" s="7"/>
    </row>
    <row r="331" spans="1:6" x14ac:dyDescent="0.25">
      <c r="A331" s="7"/>
      <c r="B331" s="7"/>
      <c r="C331" s="7"/>
      <c r="D331" s="7"/>
      <c r="E331" s="7"/>
      <c r="F331" s="7"/>
    </row>
    <row r="332" spans="1:6" x14ac:dyDescent="0.25">
      <c r="A332" s="7"/>
      <c r="B332" s="7"/>
      <c r="C332" s="7"/>
      <c r="D332" s="7"/>
      <c r="E332" s="7"/>
      <c r="F332" s="7"/>
    </row>
    <row r="333" spans="1:6" x14ac:dyDescent="0.25">
      <c r="A333" s="7"/>
      <c r="B333" s="7"/>
      <c r="C333" s="7"/>
      <c r="D333" s="7"/>
      <c r="E333" s="7"/>
      <c r="F333" s="7"/>
    </row>
    <row r="334" spans="1:6" x14ac:dyDescent="0.25">
      <c r="A334" s="7"/>
      <c r="B334" s="7"/>
      <c r="C334" s="7"/>
      <c r="D334" s="7"/>
      <c r="E334" s="7"/>
      <c r="F334" s="7"/>
    </row>
    <row r="335" spans="1:6" x14ac:dyDescent="0.25">
      <c r="A335" s="7"/>
      <c r="B335" s="7"/>
      <c r="C335" s="7"/>
      <c r="D335" s="7"/>
      <c r="E335" s="7"/>
      <c r="F335" s="7"/>
    </row>
    <row r="336" spans="1:6" x14ac:dyDescent="0.25">
      <c r="A336" s="7"/>
      <c r="B336" s="7"/>
      <c r="C336" s="7"/>
      <c r="D336" s="7"/>
      <c r="E336" s="7"/>
      <c r="F336" s="7"/>
    </row>
    <row r="337" spans="1:6" x14ac:dyDescent="0.25">
      <c r="A337" s="7"/>
      <c r="B337" s="7"/>
      <c r="C337" s="7"/>
      <c r="D337" s="7"/>
      <c r="E337" s="7"/>
      <c r="F337" s="7"/>
    </row>
    <row r="338" spans="1:6" x14ac:dyDescent="0.25">
      <c r="A338" s="7"/>
      <c r="B338" s="7"/>
      <c r="C338" s="7"/>
      <c r="D338" s="7"/>
      <c r="E338" s="7"/>
      <c r="F338" s="7"/>
    </row>
    <row r="339" spans="1:6" x14ac:dyDescent="0.25">
      <c r="A339" s="7"/>
      <c r="B339" s="7"/>
      <c r="C339" s="7"/>
      <c r="D339" s="7"/>
      <c r="E339" s="7"/>
      <c r="F339" s="7"/>
    </row>
    <row r="340" spans="1:6" x14ac:dyDescent="0.25">
      <c r="A340" s="7"/>
      <c r="B340" s="7"/>
      <c r="C340" s="7"/>
      <c r="D340" s="7"/>
      <c r="E340" s="7"/>
      <c r="F340" s="7"/>
    </row>
    <row r="341" spans="1:6" x14ac:dyDescent="0.25">
      <c r="A341" s="7"/>
      <c r="B341" s="7"/>
      <c r="C341" s="7"/>
      <c r="D341" s="7"/>
      <c r="E341" s="7"/>
      <c r="F341" s="7"/>
    </row>
    <row r="342" spans="1:6" x14ac:dyDescent="0.25">
      <c r="A342" s="7"/>
      <c r="B342" s="7"/>
      <c r="C342" s="7"/>
      <c r="D342" s="7"/>
      <c r="E342" s="7"/>
      <c r="F342" s="7"/>
    </row>
    <row r="343" spans="1:6" x14ac:dyDescent="0.25">
      <c r="A343" s="7"/>
      <c r="B343" s="7"/>
      <c r="C343" s="7"/>
      <c r="D343" s="7"/>
      <c r="E343" s="7"/>
      <c r="F343" s="7"/>
    </row>
    <row r="344" spans="1:6" x14ac:dyDescent="0.25">
      <c r="A344" s="7"/>
      <c r="B344" s="7"/>
      <c r="C344" s="7"/>
      <c r="D344" s="7"/>
      <c r="E344" s="7"/>
      <c r="F344" s="7"/>
    </row>
    <row r="345" spans="1:6" x14ac:dyDescent="0.25">
      <c r="A345" s="7"/>
      <c r="B345" s="7"/>
      <c r="C345" s="7"/>
      <c r="D345" s="7"/>
      <c r="E345" s="7"/>
      <c r="F345" s="7"/>
    </row>
    <row r="346" spans="1:6" x14ac:dyDescent="0.25">
      <c r="A346" s="7"/>
      <c r="B346" s="7"/>
      <c r="C346" s="7"/>
      <c r="D346" s="7"/>
      <c r="E346" s="7"/>
      <c r="F346" s="7"/>
    </row>
    <row r="347" spans="1:6" x14ac:dyDescent="0.25">
      <c r="A347" s="7"/>
      <c r="B347" s="7"/>
      <c r="C347" s="7"/>
      <c r="D347" s="7"/>
      <c r="E347" s="7"/>
      <c r="F347" s="7"/>
    </row>
    <row r="348" spans="1:6" x14ac:dyDescent="0.25">
      <c r="A348" s="7"/>
      <c r="B348" s="7"/>
      <c r="C348" s="7"/>
      <c r="D348" s="7"/>
      <c r="E348" s="7"/>
      <c r="F348" s="7"/>
    </row>
    <row r="349" spans="1:6" x14ac:dyDescent="0.25">
      <c r="A349" s="7"/>
      <c r="B349" s="7"/>
      <c r="C349" s="7"/>
      <c r="D349" s="7"/>
      <c r="E349" s="7"/>
      <c r="F349" s="7"/>
    </row>
    <row r="350" spans="1:6" x14ac:dyDescent="0.25">
      <c r="A350" s="7"/>
      <c r="B350" s="7"/>
      <c r="C350" s="7"/>
      <c r="D350" s="7"/>
      <c r="E350" s="7"/>
      <c r="F350" s="7"/>
    </row>
    <row r="351" spans="1:6" x14ac:dyDescent="0.25">
      <c r="A351" s="7"/>
      <c r="B351" s="7"/>
      <c r="C351" s="7"/>
      <c r="D351" s="7"/>
      <c r="E351" s="7"/>
      <c r="F351" s="7"/>
    </row>
    <row r="352" spans="1:6" x14ac:dyDescent="0.25">
      <c r="A352" s="7"/>
      <c r="B352" s="7"/>
      <c r="C352" s="7"/>
      <c r="D352" s="7"/>
      <c r="E352" s="7"/>
      <c r="F352" s="7"/>
    </row>
    <row r="353" spans="1:6" x14ac:dyDescent="0.25">
      <c r="A353" s="7"/>
      <c r="B353" s="7"/>
      <c r="C353" s="7"/>
      <c r="D353" s="7"/>
      <c r="E353" s="7"/>
      <c r="F353" s="7"/>
    </row>
    <row r="354" spans="1:6" x14ac:dyDescent="0.25">
      <c r="A354" s="7"/>
      <c r="B354" s="7"/>
      <c r="C354" s="7"/>
      <c r="D354" s="7"/>
      <c r="E354" s="7"/>
      <c r="F354" s="7"/>
    </row>
    <row r="355" spans="1:6" x14ac:dyDescent="0.25">
      <c r="A355" s="7"/>
      <c r="B355" s="7"/>
      <c r="C355" s="7"/>
      <c r="D355" s="7"/>
      <c r="E355" s="7"/>
      <c r="F355" s="7"/>
    </row>
    <row r="356" spans="1:6" x14ac:dyDescent="0.25">
      <c r="A356" s="7"/>
      <c r="B356" s="7"/>
      <c r="C356" s="7"/>
      <c r="D356" s="7"/>
      <c r="E356" s="7"/>
      <c r="F356" s="7"/>
    </row>
    <row r="357" spans="1:6" x14ac:dyDescent="0.25">
      <c r="A357" s="7"/>
      <c r="B357" s="7"/>
      <c r="C357" s="7"/>
      <c r="D357" s="7"/>
      <c r="E357" s="7"/>
      <c r="F357" s="7"/>
    </row>
    <row r="358" spans="1:6" x14ac:dyDescent="0.25">
      <c r="A358" s="7"/>
      <c r="B358" s="7"/>
      <c r="C358" s="7"/>
      <c r="D358" s="7"/>
      <c r="E358" s="7"/>
      <c r="F358" s="7"/>
    </row>
    <row r="359" spans="1:6" x14ac:dyDescent="0.25">
      <c r="A359" s="7"/>
      <c r="B359" s="7"/>
      <c r="C359" s="7"/>
      <c r="D359" s="7"/>
      <c r="E359" s="7"/>
      <c r="F359" s="7"/>
    </row>
    <row r="360" spans="1:6" x14ac:dyDescent="0.25">
      <c r="A360" s="7"/>
      <c r="B360" s="7"/>
      <c r="C360" s="7"/>
      <c r="D360" s="7"/>
      <c r="E360" s="7"/>
      <c r="F360" s="7"/>
    </row>
    <row r="361" spans="1:6" x14ac:dyDescent="0.25">
      <c r="A361" s="7"/>
      <c r="B361" s="7"/>
      <c r="C361" s="7"/>
      <c r="D361" s="7"/>
      <c r="E361" s="7"/>
      <c r="F361" s="7"/>
    </row>
    <row r="362" spans="1:6" x14ac:dyDescent="0.25">
      <c r="A362" s="7"/>
      <c r="B362" s="7"/>
      <c r="C362" s="7"/>
      <c r="D362" s="7"/>
      <c r="E362" s="7"/>
      <c r="F362" s="7"/>
    </row>
    <row r="363" spans="1:6" x14ac:dyDescent="0.25">
      <c r="A363" s="7"/>
      <c r="B363" s="7"/>
      <c r="C363" s="7"/>
      <c r="D363" s="7"/>
      <c r="E363" s="7"/>
      <c r="F363" s="7"/>
    </row>
    <row r="364" spans="1:6" x14ac:dyDescent="0.25">
      <c r="A364" s="7"/>
      <c r="B364" s="7"/>
      <c r="C364" s="7"/>
      <c r="D364" s="7"/>
      <c r="E364" s="7"/>
      <c r="F364" s="7"/>
    </row>
    <row r="365" spans="1:6" x14ac:dyDescent="0.25">
      <c r="A365" s="7"/>
      <c r="B365" s="7"/>
      <c r="C365" s="7"/>
      <c r="D365" s="7"/>
      <c r="E365" s="7"/>
      <c r="F365" s="7"/>
    </row>
    <row r="366" spans="1:6" x14ac:dyDescent="0.25">
      <c r="A366" s="7"/>
      <c r="B366" s="7"/>
      <c r="C366" s="7"/>
      <c r="D366" s="7"/>
      <c r="E366" s="7"/>
      <c r="F366" s="7"/>
    </row>
    <row r="367" spans="1:6" x14ac:dyDescent="0.25">
      <c r="A367" s="7"/>
      <c r="B367" s="7"/>
      <c r="C367" s="7"/>
      <c r="D367" s="7"/>
      <c r="E367" s="7"/>
      <c r="F367" s="7"/>
    </row>
    <row r="368" spans="1:6" x14ac:dyDescent="0.25">
      <c r="A368" s="7"/>
      <c r="B368" s="7"/>
      <c r="C368" s="7"/>
      <c r="D368" s="7"/>
      <c r="E368" s="7"/>
      <c r="F368" s="7"/>
    </row>
    <row r="369" spans="1:6" x14ac:dyDescent="0.25">
      <c r="A369" s="7"/>
      <c r="B369" s="7"/>
      <c r="C369" s="7"/>
      <c r="D369" s="7"/>
      <c r="E369" s="7"/>
      <c r="F369" s="7"/>
    </row>
    <row r="370" spans="1:6" x14ac:dyDescent="0.25">
      <c r="A370" s="7"/>
      <c r="B370" s="7"/>
      <c r="C370" s="7"/>
      <c r="D370" s="7"/>
      <c r="E370" s="7"/>
      <c r="F370" s="7"/>
    </row>
    <row r="371" spans="1:6" x14ac:dyDescent="0.25">
      <c r="A371" s="7"/>
      <c r="B371" s="7"/>
      <c r="C371" s="7"/>
      <c r="D371" s="7"/>
      <c r="E371" s="7"/>
      <c r="F371" s="7"/>
    </row>
    <row r="372" spans="1:6" x14ac:dyDescent="0.25">
      <c r="A372" s="7"/>
      <c r="B372" s="7"/>
      <c r="C372" s="7"/>
      <c r="D372" s="7"/>
      <c r="E372" s="7"/>
      <c r="F372" s="7"/>
    </row>
    <row r="373" spans="1:6" x14ac:dyDescent="0.25">
      <c r="A373" s="7"/>
      <c r="B373" s="7"/>
      <c r="C373" s="7"/>
      <c r="D373" s="7"/>
      <c r="E373" s="7"/>
      <c r="F373" s="7"/>
    </row>
    <row r="374" spans="1:6" x14ac:dyDescent="0.25">
      <c r="A374" s="7"/>
      <c r="B374" s="7"/>
      <c r="C374" s="7"/>
      <c r="D374" s="7"/>
      <c r="E374" s="7"/>
      <c r="F374" s="7"/>
    </row>
    <row r="375" spans="1:6" x14ac:dyDescent="0.25">
      <c r="A375" s="7"/>
      <c r="B375" s="7"/>
      <c r="C375" s="7"/>
      <c r="D375" s="7"/>
      <c r="E375" s="7"/>
      <c r="F375" s="7"/>
    </row>
    <row r="376" spans="1:6" x14ac:dyDescent="0.25">
      <c r="A376" s="7"/>
      <c r="B376" s="7"/>
      <c r="C376" s="7"/>
      <c r="D376" s="7"/>
      <c r="E376" s="7"/>
      <c r="F376" s="7"/>
    </row>
    <row r="377" spans="1:6" x14ac:dyDescent="0.25">
      <c r="A377" s="7"/>
      <c r="B377" s="7"/>
      <c r="C377" s="7"/>
      <c r="D377" s="7"/>
      <c r="E377" s="7"/>
      <c r="F377" s="7"/>
    </row>
    <row r="378" spans="1:6" x14ac:dyDescent="0.25">
      <c r="A378" s="7"/>
      <c r="B378" s="7"/>
      <c r="C378" s="7"/>
      <c r="D378" s="7"/>
      <c r="E378" s="7"/>
      <c r="F378" s="7"/>
    </row>
    <row r="379" spans="1:6" x14ac:dyDescent="0.25">
      <c r="A379" s="7"/>
      <c r="B379" s="7"/>
      <c r="C379" s="7"/>
      <c r="D379" s="7"/>
      <c r="E379" s="7"/>
      <c r="F379" s="7"/>
    </row>
    <row r="380" spans="1:6" x14ac:dyDescent="0.25">
      <c r="A380" s="7"/>
      <c r="B380" s="7"/>
      <c r="C380" s="7"/>
      <c r="D380" s="7"/>
      <c r="E380" s="7"/>
      <c r="F380" s="7"/>
    </row>
    <row r="381" spans="1:6" x14ac:dyDescent="0.25">
      <c r="A381" s="7"/>
      <c r="B381" s="7"/>
      <c r="C381" s="7"/>
      <c r="D381" s="7"/>
      <c r="E381" s="7"/>
      <c r="F381" s="7"/>
    </row>
    <row r="382" spans="1:6" x14ac:dyDescent="0.25">
      <c r="A382" s="7"/>
      <c r="B382" s="7"/>
      <c r="C382" s="7"/>
      <c r="D382" s="7"/>
      <c r="E382" s="7"/>
      <c r="F382" s="7"/>
    </row>
    <row r="383" spans="1:6" x14ac:dyDescent="0.25">
      <c r="A383" s="7"/>
      <c r="B383" s="7"/>
      <c r="C383" s="7"/>
      <c r="D383" s="7"/>
      <c r="E383" s="7"/>
      <c r="F383" s="7"/>
    </row>
    <row r="384" spans="1:6" x14ac:dyDescent="0.25">
      <c r="A384" s="7"/>
      <c r="B384" s="7"/>
      <c r="C384" s="7"/>
      <c r="D384" s="7"/>
      <c r="E384" s="7"/>
      <c r="F384" s="7"/>
    </row>
    <row r="385" spans="1:6" x14ac:dyDescent="0.25">
      <c r="A385" s="7"/>
      <c r="B385" s="7"/>
      <c r="C385" s="7"/>
      <c r="D385" s="7"/>
      <c r="E385" s="7"/>
      <c r="F385" s="7"/>
    </row>
    <row r="386" spans="1:6" x14ac:dyDescent="0.25">
      <c r="A386" s="7"/>
      <c r="B386" s="7"/>
      <c r="C386" s="7"/>
      <c r="D386" s="7"/>
      <c r="E386" s="7"/>
      <c r="F386" s="7"/>
    </row>
    <row r="387" spans="1:6" x14ac:dyDescent="0.25">
      <c r="A387" s="7"/>
      <c r="B387" s="7"/>
      <c r="C387" s="7"/>
      <c r="D387" s="7"/>
      <c r="E387" s="7"/>
      <c r="F387" s="7"/>
    </row>
    <row r="388" spans="1:6" x14ac:dyDescent="0.25">
      <c r="A388" s="7"/>
      <c r="B388" s="7"/>
      <c r="C388" s="7"/>
      <c r="D388" s="7"/>
      <c r="E388" s="7"/>
      <c r="F388" s="7"/>
    </row>
    <row r="389" spans="1:6" x14ac:dyDescent="0.25">
      <c r="A389" s="7"/>
      <c r="B389" s="7"/>
      <c r="C389" s="7"/>
      <c r="D389" s="7"/>
      <c r="E389" s="7"/>
      <c r="F389" s="7"/>
    </row>
    <row r="390" spans="1:6" x14ac:dyDescent="0.25">
      <c r="A390" s="7"/>
      <c r="B390" s="7"/>
      <c r="C390" s="7"/>
      <c r="D390" s="7"/>
      <c r="E390" s="7"/>
      <c r="F390" s="7"/>
    </row>
    <row r="391" spans="1:6" x14ac:dyDescent="0.25">
      <c r="A391" s="7"/>
      <c r="B391" s="7"/>
      <c r="C391" s="7"/>
      <c r="D391" s="7"/>
      <c r="E391" s="7"/>
      <c r="F391" s="7"/>
    </row>
    <row r="392" spans="1:6" x14ac:dyDescent="0.25">
      <c r="A392" s="7"/>
      <c r="B392" s="7"/>
      <c r="C392" s="7"/>
      <c r="D392" s="7"/>
      <c r="E392" s="7"/>
      <c r="F392" s="7"/>
    </row>
    <row r="393" spans="1:6" x14ac:dyDescent="0.25">
      <c r="A393" s="7"/>
      <c r="B393" s="7"/>
      <c r="C393" s="7"/>
      <c r="D393" s="7"/>
      <c r="E393" s="7"/>
      <c r="F393" s="7"/>
    </row>
    <row r="394" spans="1:6" x14ac:dyDescent="0.25">
      <c r="A394" s="7"/>
      <c r="B394" s="7"/>
      <c r="C394" s="7"/>
      <c r="D394" s="7"/>
      <c r="E394" s="7"/>
      <c r="F394" s="7"/>
    </row>
    <row r="395" spans="1:6" x14ac:dyDescent="0.25">
      <c r="A395" s="7"/>
      <c r="B395" s="7"/>
      <c r="C395" s="7"/>
      <c r="D395" s="7"/>
      <c r="E395" s="7"/>
      <c r="F395" s="7"/>
    </row>
    <row r="396" spans="1:6" x14ac:dyDescent="0.25">
      <c r="A396" s="7"/>
      <c r="B396" s="7"/>
      <c r="C396" s="7"/>
      <c r="D396" s="7"/>
      <c r="E396" s="7"/>
      <c r="F396" s="7"/>
    </row>
    <row r="397" spans="1:6" x14ac:dyDescent="0.25">
      <c r="A397" s="7"/>
      <c r="B397" s="7"/>
      <c r="C397" s="7"/>
      <c r="D397" s="7"/>
      <c r="E397" s="7"/>
      <c r="F397" s="7"/>
    </row>
    <row r="398" spans="1:6" x14ac:dyDescent="0.25">
      <c r="A398" s="7"/>
      <c r="B398" s="7"/>
      <c r="C398" s="7"/>
      <c r="D398" s="7"/>
      <c r="E398" s="7"/>
      <c r="F398" s="7"/>
    </row>
    <row r="399" spans="1:6" x14ac:dyDescent="0.25">
      <c r="A399" s="7"/>
      <c r="B399" s="7"/>
      <c r="C399" s="7"/>
      <c r="D399" s="7"/>
      <c r="E399" s="7"/>
      <c r="F399" s="7"/>
    </row>
    <row r="400" spans="1:6" x14ac:dyDescent="0.25">
      <c r="A400" s="7"/>
      <c r="B400" s="7"/>
      <c r="C400" s="7"/>
      <c r="D400" s="7"/>
      <c r="E400" s="7"/>
      <c r="F400" s="7"/>
    </row>
    <row r="401" spans="1:6" x14ac:dyDescent="0.25">
      <c r="A401" s="7"/>
      <c r="B401" s="7"/>
      <c r="C401" s="7"/>
      <c r="D401" s="7"/>
      <c r="E401" s="7"/>
      <c r="F401" s="7"/>
    </row>
    <row r="402" spans="1:6" x14ac:dyDescent="0.25">
      <c r="A402" s="7"/>
      <c r="B402" s="7"/>
      <c r="C402" s="7"/>
      <c r="D402" s="7"/>
      <c r="E402" s="7"/>
      <c r="F402" s="7"/>
    </row>
    <row r="403" spans="1:6" x14ac:dyDescent="0.25">
      <c r="A403" s="7"/>
      <c r="B403" s="7"/>
      <c r="C403" s="7"/>
      <c r="D403" s="7"/>
      <c r="E403" s="7"/>
      <c r="F403" s="7"/>
    </row>
    <row r="404" spans="1:6" x14ac:dyDescent="0.25">
      <c r="A404" s="7"/>
      <c r="B404" s="7"/>
      <c r="C404" s="7"/>
      <c r="D404" s="7"/>
      <c r="E404" s="7"/>
      <c r="F404" s="7"/>
    </row>
    <row r="405" spans="1:6" x14ac:dyDescent="0.25">
      <c r="A405" s="7"/>
      <c r="B405" s="7"/>
      <c r="C405" s="7"/>
      <c r="D405" s="7"/>
      <c r="E405" s="7"/>
      <c r="F405" s="7"/>
    </row>
    <row r="406" spans="1:6" x14ac:dyDescent="0.25">
      <c r="A406" s="7"/>
      <c r="B406" s="7"/>
      <c r="C406" s="7"/>
      <c r="D406" s="7"/>
      <c r="E406" s="7"/>
      <c r="F406" s="7"/>
    </row>
    <row r="407" spans="1:6" x14ac:dyDescent="0.25">
      <c r="A407" s="7"/>
      <c r="B407" s="7"/>
      <c r="C407" s="7"/>
      <c r="D407" s="7"/>
      <c r="E407" s="7"/>
      <c r="F407" s="7"/>
    </row>
    <row r="408" spans="1:6" x14ac:dyDescent="0.25">
      <c r="A408" s="7"/>
      <c r="B408" s="7"/>
      <c r="C408" s="7"/>
      <c r="D408" s="7"/>
      <c r="E408" s="7"/>
      <c r="F408" s="7"/>
    </row>
    <row r="409" spans="1:6" x14ac:dyDescent="0.25">
      <c r="A409" s="7"/>
      <c r="B409" s="7"/>
      <c r="C409" s="7"/>
      <c r="D409" s="7"/>
      <c r="E409" s="7"/>
      <c r="F409" s="7"/>
    </row>
    <row r="410" spans="1:6" x14ac:dyDescent="0.25">
      <c r="A410" s="7"/>
      <c r="B410" s="7"/>
      <c r="C410" s="7"/>
      <c r="D410" s="7"/>
      <c r="E410" s="7"/>
      <c r="F410" s="7"/>
    </row>
    <row r="411" spans="1:6" x14ac:dyDescent="0.25">
      <c r="A411" s="7"/>
      <c r="B411" s="7"/>
      <c r="C411" s="7"/>
      <c r="D411" s="7"/>
      <c r="E411" s="7"/>
      <c r="F411" s="7"/>
    </row>
    <row r="412" spans="1:6" x14ac:dyDescent="0.25">
      <c r="A412" s="7"/>
      <c r="B412" s="7"/>
      <c r="C412" s="7"/>
      <c r="D412" s="7"/>
      <c r="E412" s="7"/>
      <c r="F412" s="7"/>
    </row>
    <row r="413" spans="1:6" x14ac:dyDescent="0.25">
      <c r="A413" s="7"/>
      <c r="B413" s="7"/>
      <c r="C413" s="7"/>
      <c r="D413" s="7"/>
      <c r="E413" s="7"/>
      <c r="F413" s="7"/>
    </row>
    <row r="414" spans="1:6" x14ac:dyDescent="0.25">
      <c r="A414" s="7"/>
      <c r="B414" s="7"/>
      <c r="C414" s="7"/>
      <c r="D414" s="7"/>
      <c r="E414" s="7"/>
      <c r="F414" s="7"/>
    </row>
    <row r="415" spans="1:6" x14ac:dyDescent="0.25">
      <c r="A415" s="7"/>
      <c r="B415" s="7"/>
      <c r="C415" s="7"/>
      <c r="D415" s="7"/>
      <c r="E415" s="7"/>
      <c r="F415" s="7"/>
    </row>
    <row r="416" spans="1:6" x14ac:dyDescent="0.25">
      <c r="A416" s="7"/>
      <c r="B416" s="7"/>
      <c r="C416" s="7"/>
      <c r="D416" s="7"/>
      <c r="E416" s="7"/>
      <c r="F416" s="7"/>
    </row>
    <row r="417" spans="1:6" x14ac:dyDescent="0.25">
      <c r="A417" s="7"/>
      <c r="B417" s="7"/>
      <c r="C417" s="7"/>
      <c r="D417" s="7"/>
      <c r="E417" s="7"/>
      <c r="F417" s="7"/>
    </row>
    <row r="418" spans="1:6" x14ac:dyDescent="0.25">
      <c r="A418" s="7"/>
      <c r="B418" s="7"/>
      <c r="C418" s="7"/>
      <c r="D418" s="7"/>
      <c r="E418" s="7"/>
      <c r="F418" s="7"/>
    </row>
    <row r="419" spans="1:6" x14ac:dyDescent="0.25">
      <c r="A419" s="7"/>
      <c r="B419" s="7"/>
      <c r="C419" s="7"/>
      <c r="D419" s="7"/>
      <c r="E419" s="7"/>
      <c r="F419" s="7"/>
    </row>
    <row r="420" spans="1:6" x14ac:dyDescent="0.25">
      <c r="A420" s="7"/>
      <c r="B420" s="7"/>
      <c r="C420" s="7"/>
      <c r="D420" s="7"/>
      <c r="E420" s="7"/>
      <c r="F420" s="7"/>
    </row>
    <row r="421" spans="1:6" x14ac:dyDescent="0.25">
      <c r="A421" s="7"/>
      <c r="B421" s="7"/>
      <c r="C421" s="7"/>
      <c r="D421" s="7"/>
      <c r="E421" s="7"/>
      <c r="F421" s="7"/>
    </row>
    <row r="422" spans="1:6" x14ac:dyDescent="0.25">
      <c r="A422" s="7"/>
      <c r="B422" s="7"/>
      <c r="C422" s="7"/>
      <c r="D422" s="7"/>
      <c r="E422" s="7"/>
      <c r="F422" s="7"/>
    </row>
    <row r="423" spans="1:6" x14ac:dyDescent="0.25">
      <c r="A423" s="7"/>
      <c r="B423" s="7"/>
      <c r="C423" s="7"/>
      <c r="D423" s="7"/>
      <c r="E423" s="7"/>
      <c r="F423" s="7"/>
    </row>
    <row r="424" spans="1:6" x14ac:dyDescent="0.25">
      <c r="A424" s="7"/>
      <c r="B424" s="7"/>
      <c r="C424" s="7"/>
      <c r="D424" s="7"/>
      <c r="E424" s="7"/>
      <c r="F424" s="7"/>
    </row>
    <row r="425" spans="1:6" x14ac:dyDescent="0.25">
      <c r="A425" s="7"/>
      <c r="B425" s="7"/>
      <c r="C425" s="7"/>
      <c r="D425" s="7"/>
      <c r="E425" s="7"/>
      <c r="F425" s="7"/>
    </row>
    <row r="426" spans="1:6" x14ac:dyDescent="0.25">
      <c r="A426" s="7"/>
      <c r="B426" s="7"/>
      <c r="C426" s="7"/>
      <c r="D426" s="7"/>
      <c r="E426" s="7"/>
      <c r="F426" s="7"/>
    </row>
    <row r="427" spans="1:6" x14ac:dyDescent="0.25">
      <c r="A427" s="7"/>
      <c r="B427" s="7"/>
      <c r="C427" s="7"/>
      <c r="D427" s="7"/>
      <c r="E427" s="7"/>
      <c r="F427" s="7"/>
    </row>
    <row r="428" spans="1:6" x14ac:dyDescent="0.25">
      <c r="A428" s="7"/>
      <c r="B428" s="7"/>
      <c r="C428" s="7"/>
      <c r="D428" s="7"/>
      <c r="E428" s="7"/>
      <c r="F428" s="7"/>
    </row>
    <row r="429" spans="1:6" x14ac:dyDescent="0.25">
      <c r="A429" s="7"/>
      <c r="B429" s="7"/>
      <c r="C429" s="7"/>
      <c r="D429" s="7"/>
      <c r="E429" s="7"/>
      <c r="F429" s="7"/>
    </row>
    <row r="430" spans="1:6" x14ac:dyDescent="0.25">
      <c r="A430" s="7"/>
      <c r="B430" s="7"/>
      <c r="C430" s="7"/>
      <c r="D430" s="7"/>
      <c r="E430" s="7"/>
      <c r="F430" s="7"/>
    </row>
    <row r="431" spans="1:6" x14ac:dyDescent="0.25">
      <c r="A431" s="7"/>
      <c r="B431" s="7"/>
      <c r="C431" s="7"/>
      <c r="D431" s="7"/>
      <c r="E431" s="7"/>
      <c r="F431" s="7"/>
    </row>
    <row r="432" spans="1:6" x14ac:dyDescent="0.25">
      <c r="A432" s="7"/>
      <c r="B432" s="7"/>
      <c r="C432" s="7"/>
      <c r="D432" s="7"/>
      <c r="E432" s="7"/>
      <c r="F432" s="7"/>
    </row>
    <row r="433" spans="1:6" x14ac:dyDescent="0.25">
      <c r="A433" s="7"/>
      <c r="B433" s="7"/>
      <c r="C433" s="7"/>
      <c r="D433" s="7"/>
      <c r="E433" s="7"/>
      <c r="F433" s="7"/>
    </row>
    <row r="434" spans="1:6" x14ac:dyDescent="0.25">
      <c r="A434" s="7"/>
      <c r="B434" s="7"/>
      <c r="C434" s="7"/>
      <c r="D434" s="7"/>
      <c r="E434" s="7"/>
      <c r="F434" s="7"/>
    </row>
    <row r="435" spans="1:6" x14ac:dyDescent="0.25">
      <c r="A435" s="7"/>
      <c r="B435" s="7"/>
      <c r="C435" s="7"/>
      <c r="D435" s="7"/>
      <c r="E435" s="7"/>
      <c r="F435" s="7"/>
    </row>
    <row r="436" spans="1:6" x14ac:dyDescent="0.25">
      <c r="A436" s="7"/>
      <c r="B436" s="7"/>
      <c r="C436" s="7"/>
      <c r="D436" s="7"/>
      <c r="E436" s="7"/>
      <c r="F436" s="7"/>
    </row>
    <row r="437" spans="1:6" x14ac:dyDescent="0.25">
      <c r="A437" s="7"/>
      <c r="B437" s="7"/>
      <c r="C437" s="7"/>
      <c r="D437" s="7"/>
      <c r="E437" s="7"/>
      <c r="F437" s="7"/>
    </row>
    <row r="438" spans="1:6" x14ac:dyDescent="0.25">
      <c r="A438" s="7"/>
      <c r="B438" s="7"/>
      <c r="C438" s="7"/>
      <c r="D438" s="7"/>
      <c r="E438" s="7"/>
      <c r="F438" s="7"/>
    </row>
    <row r="439" spans="1:6" x14ac:dyDescent="0.25">
      <c r="A439" s="7"/>
      <c r="B439" s="7"/>
      <c r="C439" s="7"/>
      <c r="D439" s="7"/>
      <c r="E439" s="7"/>
      <c r="F439" s="7"/>
    </row>
    <row r="440" spans="1:6" x14ac:dyDescent="0.25">
      <c r="A440" s="7"/>
      <c r="B440" s="7"/>
      <c r="C440" s="7"/>
      <c r="D440" s="7"/>
      <c r="E440" s="7"/>
      <c r="F440" s="7"/>
    </row>
    <row r="441" spans="1:6" x14ac:dyDescent="0.25">
      <c r="A441" s="7"/>
      <c r="B441" s="7"/>
      <c r="C441" s="7"/>
      <c r="D441" s="7"/>
      <c r="E441" s="7"/>
      <c r="F441" s="7"/>
    </row>
    <row r="442" spans="1:6" x14ac:dyDescent="0.25">
      <c r="A442" s="7"/>
      <c r="B442" s="7"/>
      <c r="C442" s="7"/>
      <c r="D442" s="7"/>
      <c r="E442" s="7"/>
      <c r="F442" s="7"/>
    </row>
    <row r="443" spans="1:6" x14ac:dyDescent="0.25">
      <c r="A443" s="7"/>
      <c r="B443" s="7"/>
      <c r="C443" s="7"/>
      <c r="D443" s="7"/>
      <c r="E443" s="7"/>
      <c r="F443" s="7"/>
    </row>
    <row r="444" spans="1:6" x14ac:dyDescent="0.25">
      <c r="A444" s="7"/>
      <c r="B444" s="7"/>
      <c r="C444" s="7"/>
      <c r="D444" s="7"/>
      <c r="E444" s="7"/>
      <c r="F444" s="7"/>
    </row>
    <row r="445" spans="1:6" x14ac:dyDescent="0.25">
      <c r="A445" s="7"/>
      <c r="B445" s="7"/>
      <c r="C445" s="7"/>
      <c r="D445" s="7"/>
      <c r="E445" s="7"/>
      <c r="F445" s="7"/>
    </row>
    <row r="446" spans="1:6" x14ac:dyDescent="0.25">
      <c r="A446" s="7"/>
      <c r="B446" s="7"/>
      <c r="C446" s="7"/>
      <c r="D446" s="7"/>
      <c r="E446" s="7"/>
      <c r="F446" s="7"/>
    </row>
    <row r="447" spans="1:6" x14ac:dyDescent="0.25">
      <c r="A447" s="7"/>
      <c r="B447" s="7"/>
      <c r="C447" s="7"/>
      <c r="D447" s="7"/>
      <c r="E447" s="7"/>
      <c r="F447" s="7"/>
    </row>
    <row r="448" spans="1:6" x14ac:dyDescent="0.25">
      <c r="A448" s="7"/>
      <c r="B448" s="7"/>
      <c r="C448" s="7"/>
      <c r="D448" s="7"/>
      <c r="E448" s="7"/>
      <c r="F448" s="7"/>
    </row>
    <row r="449" spans="1:6" x14ac:dyDescent="0.25">
      <c r="A449" s="7"/>
      <c r="B449" s="7"/>
      <c r="C449" s="7"/>
      <c r="D449" s="7"/>
      <c r="E449" s="7"/>
      <c r="F449" s="7"/>
    </row>
    <row r="450" spans="1:6" x14ac:dyDescent="0.25">
      <c r="A450" s="7"/>
      <c r="B450" s="7"/>
      <c r="C450" s="7"/>
      <c r="D450" s="7"/>
      <c r="E450" s="7"/>
      <c r="F450" s="7"/>
    </row>
    <row r="451" spans="1:6" x14ac:dyDescent="0.25">
      <c r="A451" s="7"/>
      <c r="B451" s="7"/>
      <c r="C451" s="7"/>
      <c r="D451" s="7"/>
      <c r="E451" s="7"/>
      <c r="F451" s="7"/>
    </row>
    <row r="452" spans="1:6" x14ac:dyDescent="0.25">
      <c r="A452" s="7"/>
      <c r="B452" s="7"/>
      <c r="C452" s="7"/>
      <c r="D452" s="7"/>
      <c r="E452" s="7"/>
      <c r="F452" s="7"/>
    </row>
    <row r="453" spans="1:6" x14ac:dyDescent="0.25">
      <c r="A453" s="7"/>
      <c r="B453" s="7"/>
      <c r="C453" s="7"/>
      <c r="D453" s="7"/>
      <c r="E453" s="7"/>
      <c r="F453" s="7"/>
    </row>
    <row r="454" spans="1:6" x14ac:dyDescent="0.25">
      <c r="A454" s="7"/>
      <c r="B454" s="7"/>
      <c r="C454" s="7"/>
      <c r="D454" s="7"/>
      <c r="E454" s="7"/>
      <c r="F454" s="7"/>
    </row>
    <row r="455" spans="1:6" x14ac:dyDescent="0.25">
      <c r="A455" s="7"/>
      <c r="B455" s="7"/>
      <c r="C455" s="7"/>
      <c r="D455" s="7"/>
      <c r="E455" s="7"/>
      <c r="F455" s="7"/>
    </row>
    <row r="456" spans="1:6" x14ac:dyDescent="0.25">
      <c r="A456" s="7"/>
      <c r="B456" s="7"/>
      <c r="C456" s="7"/>
      <c r="D456" s="7"/>
      <c r="E456" s="7"/>
      <c r="F456" s="7"/>
    </row>
    <row r="457" spans="1:6" x14ac:dyDescent="0.25">
      <c r="A457" s="7"/>
      <c r="B457" s="7"/>
      <c r="C457" s="7"/>
      <c r="D457" s="7"/>
      <c r="E457" s="7"/>
      <c r="F457" s="7"/>
    </row>
    <row r="458" spans="1:6" x14ac:dyDescent="0.25">
      <c r="A458" s="7"/>
      <c r="B458" s="7"/>
      <c r="C458" s="7"/>
      <c r="D458" s="7"/>
      <c r="E458" s="7"/>
      <c r="F458" s="7"/>
    </row>
    <row r="459" spans="1:6" x14ac:dyDescent="0.25">
      <c r="A459" s="7"/>
      <c r="B459" s="7"/>
      <c r="C459" s="7"/>
      <c r="D459" s="7"/>
      <c r="E459" s="7"/>
      <c r="F459" s="7"/>
    </row>
    <row r="460" spans="1:6" x14ac:dyDescent="0.25">
      <c r="A460" s="7"/>
      <c r="B460" s="7"/>
      <c r="C460" s="7"/>
      <c r="D460" s="7"/>
      <c r="E460" s="7"/>
      <c r="F460" s="7"/>
    </row>
    <row r="461" spans="1:6" x14ac:dyDescent="0.25">
      <c r="A461" s="7"/>
      <c r="B461" s="7"/>
      <c r="C461" s="7"/>
      <c r="D461" s="7"/>
      <c r="E461" s="7"/>
      <c r="F461" s="7"/>
    </row>
    <row r="462" spans="1:6" x14ac:dyDescent="0.25">
      <c r="A462" s="7"/>
      <c r="B462" s="7"/>
      <c r="C462" s="7"/>
      <c r="D462" s="7"/>
      <c r="E462" s="7"/>
      <c r="F462" s="7"/>
    </row>
    <row r="463" spans="1:6" x14ac:dyDescent="0.25">
      <c r="A463" s="7"/>
      <c r="B463" s="7"/>
      <c r="C463" s="7"/>
      <c r="D463" s="7"/>
      <c r="E463" s="7"/>
      <c r="F463" s="7"/>
    </row>
    <row r="464" spans="1:6" x14ac:dyDescent="0.25">
      <c r="A464" s="7"/>
      <c r="B464" s="7"/>
      <c r="C464" s="7"/>
      <c r="D464" s="7"/>
      <c r="E464" s="7"/>
      <c r="F464" s="7"/>
    </row>
    <row r="465" spans="1:6" x14ac:dyDescent="0.25">
      <c r="A465" s="7"/>
      <c r="B465" s="7"/>
      <c r="C465" s="7"/>
      <c r="D465" s="7"/>
      <c r="E465" s="7"/>
      <c r="F465" s="7"/>
    </row>
    <row r="466" spans="1:6" x14ac:dyDescent="0.25">
      <c r="A466" s="7"/>
      <c r="B466" s="7"/>
      <c r="C466" s="7"/>
      <c r="D466" s="7"/>
      <c r="E466" s="7"/>
      <c r="F466" s="7"/>
    </row>
    <row r="467" spans="1:6" x14ac:dyDescent="0.25">
      <c r="A467" s="7"/>
      <c r="B467" s="7"/>
      <c r="C467" s="7"/>
      <c r="D467" s="7"/>
      <c r="E467" s="7"/>
      <c r="F467" s="7"/>
    </row>
    <row r="468" spans="1:6" x14ac:dyDescent="0.25">
      <c r="A468" s="7"/>
      <c r="B468" s="7"/>
      <c r="C468" s="7"/>
      <c r="D468" s="7"/>
      <c r="E468" s="7"/>
      <c r="F468" s="7"/>
    </row>
    <row r="469" spans="1:6" x14ac:dyDescent="0.25">
      <c r="A469" s="7"/>
      <c r="B469" s="7"/>
      <c r="C469" s="7"/>
      <c r="D469" s="7"/>
      <c r="E469" s="7"/>
      <c r="F469" s="7"/>
    </row>
    <row r="470" spans="1:6" x14ac:dyDescent="0.25">
      <c r="A470" s="7"/>
      <c r="B470" s="7"/>
      <c r="C470" s="7"/>
      <c r="D470" s="7"/>
      <c r="E470" s="7"/>
      <c r="F470" s="7"/>
    </row>
    <row r="471" spans="1:6" x14ac:dyDescent="0.25">
      <c r="A471" s="7"/>
      <c r="B471" s="7"/>
      <c r="C471" s="7"/>
      <c r="D471" s="7"/>
      <c r="E471" s="7"/>
      <c r="F471" s="7"/>
    </row>
    <row r="472" spans="1:6" x14ac:dyDescent="0.25">
      <c r="A472" s="7"/>
      <c r="B472" s="7"/>
      <c r="C472" s="7"/>
      <c r="D472" s="7"/>
      <c r="E472" s="7"/>
      <c r="F472" s="7"/>
    </row>
    <row r="473" spans="1:6" x14ac:dyDescent="0.25">
      <c r="A473" s="7"/>
      <c r="B473" s="7"/>
      <c r="C473" s="7"/>
      <c r="D473" s="7"/>
      <c r="E473" s="7"/>
      <c r="F473" s="7"/>
    </row>
    <row r="474" spans="1:6" x14ac:dyDescent="0.25">
      <c r="A474" s="7"/>
      <c r="B474" s="7"/>
      <c r="C474" s="7"/>
      <c r="D474" s="7"/>
      <c r="E474" s="7"/>
      <c r="F474" s="7"/>
    </row>
    <row r="475" spans="1:6" x14ac:dyDescent="0.25">
      <c r="A475" s="7"/>
      <c r="B475" s="7"/>
      <c r="C475" s="7"/>
      <c r="D475" s="7"/>
      <c r="E475" s="7"/>
      <c r="F475" s="7"/>
    </row>
    <row r="476" spans="1:6" x14ac:dyDescent="0.25">
      <c r="A476" s="7"/>
      <c r="B476" s="7"/>
      <c r="C476" s="7"/>
      <c r="D476" s="7"/>
      <c r="E476" s="7"/>
      <c r="F476" s="7"/>
    </row>
    <row r="477" spans="1:6" x14ac:dyDescent="0.25">
      <c r="A477" s="7"/>
      <c r="B477" s="7"/>
      <c r="C477" s="7"/>
      <c r="D477" s="7"/>
      <c r="E477" s="7"/>
      <c r="F477" s="7"/>
    </row>
    <row r="478" spans="1:6" x14ac:dyDescent="0.25">
      <c r="A478" s="7"/>
      <c r="B478" s="7"/>
      <c r="C478" s="7"/>
      <c r="D478" s="7"/>
      <c r="E478" s="7"/>
      <c r="F478" s="7"/>
    </row>
    <row r="479" spans="1:6" x14ac:dyDescent="0.25">
      <c r="A479" s="7"/>
      <c r="B479" s="7"/>
      <c r="C479" s="7"/>
      <c r="D479" s="7"/>
      <c r="E479" s="7"/>
      <c r="F479" s="7"/>
    </row>
    <row r="480" spans="1:6" x14ac:dyDescent="0.25">
      <c r="A480" s="7"/>
      <c r="B480" s="7"/>
      <c r="C480" s="7"/>
      <c r="D480" s="7"/>
      <c r="E480" s="7"/>
      <c r="F480" s="7"/>
    </row>
    <row r="481" spans="1:6" x14ac:dyDescent="0.25">
      <c r="A481" s="7"/>
      <c r="B481" s="7"/>
      <c r="C481" s="7"/>
      <c r="D481" s="7"/>
      <c r="E481" s="7"/>
      <c r="F481" s="7"/>
    </row>
    <row r="482" spans="1:6" x14ac:dyDescent="0.25">
      <c r="A482" s="7"/>
      <c r="B482" s="7"/>
      <c r="C482" s="7"/>
      <c r="D482" s="7"/>
      <c r="E482" s="7"/>
      <c r="F482" s="7"/>
    </row>
    <row r="483" spans="1:6" x14ac:dyDescent="0.25">
      <c r="A483" s="7"/>
      <c r="B483" s="7"/>
      <c r="C483" s="7"/>
      <c r="D483" s="7"/>
      <c r="E483" s="7"/>
      <c r="F483" s="7"/>
    </row>
    <row r="484" spans="1:6" x14ac:dyDescent="0.25">
      <c r="A484" s="7"/>
      <c r="B484" s="7"/>
      <c r="C484" s="7"/>
      <c r="D484" s="7"/>
      <c r="E484" s="7"/>
      <c r="F484" s="7"/>
    </row>
    <row r="485" spans="1:6" x14ac:dyDescent="0.25">
      <c r="A485" s="7"/>
      <c r="B485" s="7"/>
      <c r="C485" s="7"/>
      <c r="D485" s="7"/>
      <c r="E485" s="7"/>
      <c r="F485" s="7"/>
    </row>
    <row r="486" spans="1:6" x14ac:dyDescent="0.25">
      <c r="A486" s="7"/>
      <c r="B486" s="7"/>
      <c r="C486" s="7"/>
      <c r="D486" s="7"/>
      <c r="E486" s="7"/>
      <c r="F486" s="7"/>
    </row>
    <row r="487" spans="1:6" x14ac:dyDescent="0.25">
      <c r="A487" s="7"/>
      <c r="B487" s="7"/>
      <c r="C487" s="7"/>
      <c r="D487" s="7"/>
      <c r="E487" s="7"/>
      <c r="F487" s="7"/>
    </row>
    <row r="488" spans="1:6" x14ac:dyDescent="0.25">
      <c r="A488" s="7"/>
      <c r="B488" s="7"/>
      <c r="C488" s="7"/>
      <c r="D488" s="7"/>
      <c r="E488" s="7"/>
      <c r="F488" s="7"/>
    </row>
    <row r="489" spans="1:6" x14ac:dyDescent="0.25">
      <c r="A489" s="7"/>
      <c r="B489" s="7"/>
      <c r="C489" s="7"/>
      <c r="D489" s="7"/>
      <c r="E489" s="7"/>
      <c r="F489" s="7"/>
    </row>
    <row r="490" spans="1:6" x14ac:dyDescent="0.25">
      <c r="A490" s="7"/>
      <c r="B490" s="7"/>
      <c r="C490" s="7"/>
      <c r="D490" s="7"/>
      <c r="E490" s="7"/>
      <c r="F490" s="7"/>
    </row>
    <row r="491" spans="1:6" x14ac:dyDescent="0.25">
      <c r="A491" s="7"/>
      <c r="B491" s="7"/>
      <c r="C491" s="7"/>
      <c r="D491" s="7"/>
      <c r="E491" s="7"/>
      <c r="F491" s="7"/>
    </row>
    <row r="492" spans="1:6" x14ac:dyDescent="0.25">
      <c r="A492" s="7"/>
      <c r="B492" s="7"/>
      <c r="C492" s="7"/>
      <c r="D492" s="7"/>
      <c r="E492" s="7"/>
      <c r="F492" s="7"/>
    </row>
    <row r="493" spans="1:6" x14ac:dyDescent="0.25">
      <c r="A493" s="7"/>
      <c r="B493" s="7"/>
      <c r="C493" s="7"/>
      <c r="D493" s="7"/>
      <c r="E493" s="7"/>
      <c r="F493" s="7"/>
    </row>
    <row r="494" spans="1:6" x14ac:dyDescent="0.25">
      <c r="A494" s="7"/>
      <c r="B494" s="7"/>
      <c r="C494" s="7"/>
      <c r="D494" s="7"/>
      <c r="E494" s="7"/>
      <c r="F494" s="7"/>
    </row>
    <row r="495" spans="1:6" x14ac:dyDescent="0.25">
      <c r="A495" s="7"/>
      <c r="B495" s="7"/>
      <c r="C495" s="7"/>
      <c r="D495" s="7"/>
      <c r="E495" s="7"/>
      <c r="F495" s="7"/>
    </row>
    <row r="496" spans="1:6" x14ac:dyDescent="0.25">
      <c r="A496" s="7"/>
      <c r="B496" s="7"/>
      <c r="C496" s="7"/>
      <c r="D496" s="7"/>
      <c r="E496" s="7"/>
      <c r="F496" s="7"/>
    </row>
    <row r="497" spans="1:6" x14ac:dyDescent="0.25">
      <c r="A497" s="7"/>
      <c r="B497" s="7"/>
      <c r="C497" s="7"/>
      <c r="D497" s="7"/>
      <c r="E497" s="7"/>
      <c r="F497" s="7"/>
    </row>
    <row r="498" spans="1:6" x14ac:dyDescent="0.25">
      <c r="A498" s="7"/>
      <c r="B498" s="7"/>
      <c r="C498" s="7"/>
      <c r="D498" s="7"/>
      <c r="E498" s="7"/>
      <c r="F498" s="7"/>
    </row>
    <row r="499" spans="1:6" x14ac:dyDescent="0.25">
      <c r="A499" s="7"/>
      <c r="B499" s="7"/>
      <c r="C499" s="7"/>
      <c r="D499" s="7"/>
      <c r="E499" s="7"/>
      <c r="F499" s="7"/>
    </row>
    <row r="500" spans="1:6" x14ac:dyDescent="0.25">
      <c r="A500" s="7"/>
      <c r="B500" s="7"/>
      <c r="C500" s="7"/>
      <c r="D500" s="7"/>
      <c r="E500" s="7"/>
      <c r="F500" s="7"/>
    </row>
    <row r="501" spans="1:6" x14ac:dyDescent="0.25">
      <c r="A501" s="7"/>
      <c r="B501" s="7"/>
      <c r="C501" s="7"/>
      <c r="D501" s="7"/>
      <c r="E501" s="7"/>
      <c r="F501" s="7"/>
    </row>
    <row r="502" spans="1:6" x14ac:dyDescent="0.25">
      <c r="A502" s="7"/>
      <c r="B502" s="7"/>
      <c r="C502" s="7"/>
      <c r="D502" s="7"/>
      <c r="E502" s="7"/>
      <c r="F502" s="7"/>
    </row>
    <row r="503" spans="1:6" x14ac:dyDescent="0.25">
      <c r="A503" s="7"/>
      <c r="B503" s="7"/>
      <c r="C503" s="7"/>
      <c r="D503" s="7"/>
      <c r="E503" s="7"/>
      <c r="F503" s="7"/>
    </row>
    <row r="504" spans="1:6" x14ac:dyDescent="0.25">
      <c r="A504" s="7"/>
      <c r="B504" s="7"/>
      <c r="C504" s="7"/>
      <c r="D504" s="7"/>
      <c r="E504" s="7"/>
      <c r="F504" s="7"/>
    </row>
    <row r="505" spans="1:6" x14ac:dyDescent="0.25">
      <c r="A505" s="7"/>
      <c r="B505" s="7"/>
      <c r="C505" s="7"/>
      <c r="D505" s="7"/>
      <c r="E505" s="7"/>
      <c r="F505" s="7"/>
    </row>
    <row r="506" spans="1:6" x14ac:dyDescent="0.25">
      <c r="A506" s="7"/>
      <c r="B506" s="7"/>
      <c r="C506" s="7"/>
      <c r="D506" s="7"/>
      <c r="E506" s="7"/>
      <c r="F506" s="7"/>
    </row>
    <row r="507" spans="1:6" x14ac:dyDescent="0.25">
      <c r="A507" s="7"/>
      <c r="B507" s="7"/>
      <c r="C507" s="7"/>
      <c r="D507" s="7"/>
      <c r="E507" s="7"/>
      <c r="F507" s="7"/>
    </row>
    <row r="508" spans="1:6" x14ac:dyDescent="0.25">
      <c r="A508" s="7"/>
      <c r="B508" s="7"/>
      <c r="C508" s="7"/>
      <c r="D508" s="7"/>
      <c r="E508" s="7"/>
      <c r="F508" s="7"/>
    </row>
    <row r="509" spans="1:6" x14ac:dyDescent="0.25">
      <c r="A509" s="7"/>
      <c r="B509" s="7"/>
      <c r="C509" s="7"/>
      <c r="D509" s="7"/>
      <c r="E509" s="7"/>
      <c r="F509" s="7"/>
    </row>
    <row r="510" spans="1:6" x14ac:dyDescent="0.25">
      <c r="A510" s="7"/>
      <c r="B510" s="7"/>
      <c r="C510" s="7"/>
      <c r="D510" s="7"/>
      <c r="E510" s="7"/>
      <c r="F510" s="7"/>
    </row>
    <row r="511" spans="1:6" x14ac:dyDescent="0.25">
      <c r="A511" s="7"/>
      <c r="B511" s="7"/>
      <c r="C511" s="7"/>
      <c r="D511" s="7"/>
      <c r="E511" s="7"/>
      <c r="F511" s="7"/>
    </row>
    <row r="512" spans="1:6" x14ac:dyDescent="0.25">
      <c r="A512" s="7"/>
      <c r="B512" s="7"/>
      <c r="C512" s="7"/>
      <c r="D512" s="7"/>
      <c r="E512" s="7"/>
      <c r="F512" s="7"/>
    </row>
    <row r="513" spans="1:6" x14ac:dyDescent="0.25">
      <c r="A513" s="7"/>
      <c r="B513" s="7"/>
      <c r="C513" s="7"/>
      <c r="D513" s="7"/>
      <c r="E513" s="7"/>
      <c r="F513" s="7"/>
    </row>
    <row r="514" spans="1:6" x14ac:dyDescent="0.25">
      <c r="A514" s="7"/>
      <c r="B514" s="7"/>
      <c r="C514" s="7"/>
      <c r="D514" s="7"/>
      <c r="E514" s="7"/>
      <c r="F514" s="7"/>
    </row>
    <row r="515" spans="1:6" x14ac:dyDescent="0.25">
      <c r="A515" s="7"/>
      <c r="B515" s="7"/>
      <c r="C515" s="7"/>
      <c r="D515" s="7"/>
      <c r="E515" s="7"/>
      <c r="F515" s="7"/>
    </row>
    <row r="516" spans="1:6" x14ac:dyDescent="0.25">
      <c r="A516" s="7"/>
      <c r="B516" s="7"/>
      <c r="C516" s="7"/>
      <c r="D516" s="7"/>
      <c r="E516" s="7"/>
      <c r="F516" s="7"/>
    </row>
    <row r="517" spans="1:6" x14ac:dyDescent="0.25">
      <c r="A517" s="7"/>
      <c r="B517" s="7"/>
      <c r="C517" s="7"/>
      <c r="D517" s="7"/>
      <c r="E517" s="7"/>
      <c r="F517" s="7"/>
    </row>
    <row r="518" spans="1:6" x14ac:dyDescent="0.25">
      <c r="A518" s="7"/>
      <c r="B518" s="7"/>
      <c r="C518" s="7"/>
      <c r="D518" s="7"/>
      <c r="E518" s="7"/>
      <c r="F518" s="7"/>
    </row>
    <row r="519" spans="1:6" x14ac:dyDescent="0.25">
      <c r="A519" s="7"/>
      <c r="B519" s="7"/>
      <c r="C519" s="7"/>
      <c r="D519" s="7"/>
      <c r="E519" s="7"/>
      <c r="F519" s="7"/>
    </row>
    <row r="520" spans="1:6" x14ac:dyDescent="0.25">
      <c r="A520" s="7"/>
      <c r="B520" s="7"/>
      <c r="C520" s="7"/>
      <c r="D520" s="7"/>
      <c r="E520" s="7"/>
      <c r="F520" s="7"/>
    </row>
    <row r="521" spans="1:6" x14ac:dyDescent="0.25">
      <c r="A521" s="7"/>
      <c r="B521" s="7"/>
      <c r="C521" s="7"/>
      <c r="D521" s="7"/>
      <c r="E521" s="7"/>
      <c r="F521" s="7"/>
    </row>
    <row r="522" spans="1:6" x14ac:dyDescent="0.25">
      <c r="A522" s="7"/>
      <c r="B522" s="7"/>
      <c r="C522" s="7"/>
      <c r="D522" s="7"/>
      <c r="E522" s="7"/>
      <c r="F522" s="7"/>
    </row>
    <row r="523" spans="1:6" x14ac:dyDescent="0.25">
      <c r="A523" s="7"/>
      <c r="B523" s="7"/>
      <c r="C523" s="7"/>
      <c r="D523" s="7"/>
      <c r="E523" s="7"/>
      <c r="F523" s="7"/>
    </row>
    <row r="524" spans="1:6" x14ac:dyDescent="0.25">
      <c r="A524" s="7"/>
      <c r="B524" s="7"/>
      <c r="C524" s="7"/>
      <c r="D524" s="7"/>
      <c r="E524" s="7"/>
      <c r="F524" s="7"/>
    </row>
    <row r="525" spans="1:6" x14ac:dyDescent="0.25">
      <c r="A525" s="7"/>
      <c r="B525" s="7"/>
      <c r="C525" s="7"/>
      <c r="D525" s="7"/>
      <c r="E525" s="7"/>
      <c r="F525" s="7"/>
    </row>
    <row r="526" spans="1:6" x14ac:dyDescent="0.25">
      <c r="A526" s="7"/>
      <c r="B526" s="7"/>
      <c r="C526" s="7"/>
      <c r="D526" s="7"/>
      <c r="E526" s="7"/>
      <c r="F526" s="7"/>
    </row>
    <row r="527" spans="1:6" x14ac:dyDescent="0.25">
      <c r="A527" s="7"/>
      <c r="B527" s="7"/>
      <c r="C527" s="7"/>
      <c r="D527" s="7"/>
      <c r="E527" s="7"/>
      <c r="F527" s="7"/>
    </row>
    <row r="528" spans="1:6" x14ac:dyDescent="0.25">
      <c r="A528" s="7"/>
      <c r="B528" s="7"/>
      <c r="C528" s="7"/>
      <c r="D528" s="7"/>
      <c r="E528" s="7"/>
      <c r="F528" s="7"/>
    </row>
    <row r="529" spans="1:6" x14ac:dyDescent="0.25">
      <c r="A529" s="7"/>
      <c r="B529" s="7"/>
      <c r="C529" s="7"/>
      <c r="D529" s="7"/>
      <c r="E529" s="7"/>
      <c r="F529" s="7"/>
    </row>
    <row r="530" spans="1:6" x14ac:dyDescent="0.25">
      <c r="A530" s="7"/>
      <c r="B530" s="7"/>
      <c r="C530" s="7"/>
      <c r="D530" s="7"/>
      <c r="E530" s="7"/>
      <c r="F530" s="7"/>
    </row>
    <row r="531" spans="1:6" x14ac:dyDescent="0.25">
      <c r="A531" s="7"/>
      <c r="B531" s="7"/>
      <c r="C531" s="7"/>
      <c r="D531" s="7"/>
      <c r="E531" s="7"/>
      <c r="F531" s="7"/>
    </row>
    <row r="532" spans="1:6" x14ac:dyDescent="0.25">
      <c r="A532" s="7"/>
      <c r="B532" s="7"/>
      <c r="C532" s="7"/>
      <c r="D532" s="7"/>
      <c r="E532" s="7"/>
      <c r="F532" s="7"/>
    </row>
    <row r="533" spans="1:6" x14ac:dyDescent="0.25">
      <c r="A533" s="7"/>
      <c r="B533" s="7"/>
      <c r="C533" s="7"/>
      <c r="D533" s="7"/>
      <c r="E533" s="7"/>
      <c r="F533" s="7"/>
    </row>
    <row r="534" spans="1:6" x14ac:dyDescent="0.25">
      <c r="A534" s="7"/>
      <c r="B534" s="7"/>
      <c r="C534" s="7"/>
      <c r="D534" s="7"/>
      <c r="E534" s="7"/>
      <c r="F534" s="7"/>
    </row>
    <row r="535" spans="1:6" x14ac:dyDescent="0.25">
      <c r="A535" s="7"/>
      <c r="B535" s="7"/>
      <c r="C535" s="7"/>
      <c r="D535" s="7"/>
      <c r="E535" s="7"/>
      <c r="F535" s="7"/>
    </row>
    <row r="536" spans="1:6" x14ac:dyDescent="0.25">
      <c r="A536" s="7"/>
      <c r="B536" s="7"/>
      <c r="C536" s="7"/>
      <c r="D536" s="7"/>
      <c r="E536" s="7"/>
      <c r="F536" s="7"/>
    </row>
    <row r="537" spans="1:6" x14ac:dyDescent="0.25">
      <c r="A537" s="7"/>
      <c r="B537" s="7"/>
      <c r="C537" s="7"/>
      <c r="D537" s="7"/>
      <c r="E537" s="7"/>
      <c r="F537" s="7"/>
    </row>
    <row r="538" spans="1:6" x14ac:dyDescent="0.25">
      <c r="A538" s="7"/>
      <c r="B538" s="7"/>
      <c r="C538" s="7"/>
      <c r="D538" s="7"/>
      <c r="E538" s="7"/>
      <c r="F538" s="7"/>
    </row>
    <row r="539" spans="1:6" x14ac:dyDescent="0.25">
      <c r="A539" s="7"/>
      <c r="B539" s="7"/>
      <c r="C539" s="7"/>
      <c r="D539" s="7"/>
      <c r="E539" s="7"/>
      <c r="F539" s="7"/>
    </row>
    <row r="540" spans="1:6" x14ac:dyDescent="0.25">
      <c r="A540" s="7"/>
      <c r="B540" s="7"/>
      <c r="C540" s="7"/>
      <c r="D540" s="7"/>
      <c r="E540" s="7"/>
      <c r="F540" s="7"/>
    </row>
    <row r="541" spans="1:6" x14ac:dyDescent="0.25">
      <c r="A541" s="7"/>
      <c r="B541" s="7"/>
      <c r="C541" s="7"/>
      <c r="D541" s="7"/>
      <c r="E541" s="7"/>
      <c r="F541" s="7"/>
    </row>
    <row r="542" spans="1:6" x14ac:dyDescent="0.25">
      <c r="A542" s="7"/>
      <c r="B542" s="7"/>
      <c r="C542" s="7"/>
      <c r="D542" s="7"/>
      <c r="E542" s="7"/>
      <c r="F542" s="7"/>
    </row>
    <row r="543" spans="1:6" x14ac:dyDescent="0.25">
      <c r="A543" s="7"/>
      <c r="B543" s="7"/>
      <c r="C543" s="7"/>
      <c r="D543" s="7"/>
      <c r="E543" s="7"/>
      <c r="F543" s="7"/>
    </row>
    <row r="544" spans="1:6" x14ac:dyDescent="0.25">
      <c r="A544" s="7"/>
      <c r="B544" s="7"/>
      <c r="C544" s="7"/>
      <c r="D544" s="7"/>
      <c r="E544" s="7"/>
      <c r="F544" s="7"/>
    </row>
    <row r="545" spans="1:6" x14ac:dyDescent="0.25">
      <c r="A545" s="7"/>
      <c r="B545" s="7"/>
      <c r="C545" s="7"/>
      <c r="D545" s="7"/>
      <c r="E545" s="7"/>
      <c r="F545" s="7"/>
    </row>
    <row r="546" spans="1:6" x14ac:dyDescent="0.25">
      <c r="A546" s="7"/>
      <c r="B546" s="7"/>
      <c r="C546" s="7"/>
      <c r="D546" s="7"/>
      <c r="E546" s="7"/>
      <c r="F546" s="7"/>
    </row>
    <row r="547" spans="1:6" x14ac:dyDescent="0.25">
      <c r="A547" s="7"/>
      <c r="B547" s="7"/>
      <c r="C547" s="7"/>
      <c r="D547" s="7"/>
      <c r="E547" s="7"/>
      <c r="F547" s="7"/>
    </row>
    <row r="548" spans="1:6" x14ac:dyDescent="0.25">
      <c r="A548" s="7"/>
      <c r="B548" s="7"/>
      <c r="C548" s="7"/>
      <c r="D548" s="7"/>
      <c r="E548" s="7"/>
      <c r="F548" s="7"/>
    </row>
    <row r="549" spans="1:6" x14ac:dyDescent="0.25">
      <c r="A549" s="7"/>
      <c r="B549" s="7"/>
      <c r="C549" s="7"/>
      <c r="D549" s="7"/>
      <c r="E549" s="7"/>
      <c r="F549" s="7"/>
    </row>
    <row r="550" spans="1:6" x14ac:dyDescent="0.25">
      <c r="A550" s="7"/>
      <c r="B550" s="7"/>
      <c r="C550" s="7"/>
      <c r="D550" s="7"/>
      <c r="E550" s="7"/>
      <c r="F550" s="7"/>
    </row>
    <row r="551" spans="1:6" x14ac:dyDescent="0.25">
      <c r="A551" s="7"/>
      <c r="B551" s="7"/>
      <c r="C551" s="7"/>
      <c r="D551" s="7"/>
      <c r="E551" s="7"/>
      <c r="F551" s="7"/>
    </row>
    <row r="552" spans="1:6" x14ac:dyDescent="0.25">
      <c r="A552" s="7"/>
      <c r="B552" s="7"/>
      <c r="C552" s="7"/>
      <c r="D552" s="7"/>
      <c r="E552" s="7"/>
      <c r="F552" s="7"/>
    </row>
    <row r="553" spans="1:6" x14ac:dyDescent="0.25">
      <c r="A553" s="7"/>
      <c r="B553" s="7"/>
      <c r="C553" s="7"/>
      <c r="D553" s="7"/>
      <c r="E553" s="7"/>
      <c r="F553" s="7"/>
    </row>
    <row r="554" spans="1:6" x14ac:dyDescent="0.25">
      <c r="A554" s="7"/>
      <c r="B554" s="7"/>
      <c r="C554" s="7"/>
      <c r="D554" s="7"/>
      <c r="E554" s="7"/>
      <c r="F554" s="7"/>
    </row>
    <row r="555" spans="1:6" x14ac:dyDescent="0.25">
      <c r="A555" s="7"/>
      <c r="B555" s="7"/>
      <c r="C555" s="7"/>
      <c r="D555" s="7"/>
      <c r="E555" s="7"/>
      <c r="F555" s="7"/>
    </row>
    <row r="556" spans="1:6" x14ac:dyDescent="0.25">
      <c r="A556" s="7"/>
      <c r="B556" s="7"/>
      <c r="C556" s="7"/>
      <c r="D556" s="7"/>
      <c r="E556" s="7"/>
      <c r="F556" s="7"/>
    </row>
    <row r="557" spans="1:6" x14ac:dyDescent="0.25">
      <c r="A557" s="7"/>
      <c r="B557" s="7"/>
      <c r="C557" s="7"/>
      <c r="D557" s="7"/>
      <c r="E557" s="7"/>
      <c r="F557" s="7"/>
    </row>
    <row r="558" spans="1:6" x14ac:dyDescent="0.25">
      <c r="A558" s="7"/>
      <c r="B558" s="7"/>
      <c r="C558" s="7"/>
      <c r="D558" s="7"/>
      <c r="E558" s="7"/>
      <c r="F558" s="7"/>
    </row>
    <row r="559" spans="1:6" x14ac:dyDescent="0.25">
      <c r="A559" s="7"/>
      <c r="B559" s="7"/>
      <c r="C559" s="7"/>
      <c r="D559" s="7"/>
      <c r="E559" s="7"/>
      <c r="F559" s="7"/>
    </row>
    <row r="560" spans="1:6" x14ac:dyDescent="0.25">
      <c r="A560" s="7"/>
      <c r="B560" s="7"/>
      <c r="C560" s="7"/>
      <c r="D560" s="7"/>
      <c r="E560" s="7"/>
      <c r="F560" s="7"/>
    </row>
    <row r="561" spans="1:6" x14ac:dyDescent="0.25">
      <c r="A561" s="7"/>
      <c r="B561" s="7"/>
      <c r="C561" s="7"/>
      <c r="D561" s="7"/>
      <c r="E561" s="7"/>
      <c r="F561" s="7"/>
    </row>
    <row r="562" spans="1:6" x14ac:dyDescent="0.25">
      <c r="A562" s="7"/>
      <c r="B562" s="7"/>
      <c r="C562" s="7"/>
      <c r="D562" s="7"/>
      <c r="E562" s="7"/>
      <c r="F562" s="7"/>
    </row>
    <row r="563" spans="1:6" x14ac:dyDescent="0.25">
      <c r="A563" s="7"/>
      <c r="B563" s="7"/>
      <c r="C563" s="7"/>
      <c r="D563" s="7"/>
      <c r="E563" s="7"/>
      <c r="F563" s="7"/>
    </row>
    <row r="564" spans="1:6" x14ac:dyDescent="0.25">
      <c r="A564" s="7"/>
      <c r="B564" s="7"/>
      <c r="C564" s="7"/>
      <c r="D564" s="7"/>
      <c r="E564" s="7"/>
      <c r="F564" s="7"/>
    </row>
    <row r="565" spans="1:6" x14ac:dyDescent="0.25">
      <c r="A565" s="7"/>
      <c r="B565" s="7"/>
      <c r="C565" s="7"/>
      <c r="D565" s="7"/>
      <c r="E565" s="7"/>
      <c r="F565" s="7"/>
    </row>
    <row r="566" spans="1:6" x14ac:dyDescent="0.25">
      <c r="A566" s="7"/>
      <c r="B566" s="7"/>
      <c r="C566" s="7"/>
      <c r="D566" s="7"/>
      <c r="E566" s="7"/>
      <c r="F566" s="7"/>
    </row>
    <row r="567" spans="1:6" x14ac:dyDescent="0.25">
      <c r="A567" s="7"/>
      <c r="B567" s="7"/>
      <c r="C567" s="7"/>
      <c r="D567" s="7"/>
      <c r="E567" s="7"/>
      <c r="F567" s="7"/>
    </row>
    <row r="568" spans="1:6" x14ac:dyDescent="0.25">
      <c r="A568" s="7"/>
      <c r="B568" s="7"/>
      <c r="C568" s="7"/>
      <c r="D568" s="7"/>
      <c r="E568" s="7"/>
      <c r="F568" s="7"/>
    </row>
    <row r="569" spans="1:6" x14ac:dyDescent="0.25">
      <c r="A569" s="7"/>
      <c r="B569" s="7"/>
      <c r="C569" s="7"/>
      <c r="D569" s="7"/>
      <c r="E569" s="7"/>
      <c r="F569" s="7"/>
    </row>
    <row r="570" spans="1:6" x14ac:dyDescent="0.25">
      <c r="A570" s="7"/>
      <c r="B570" s="7"/>
      <c r="C570" s="7"/>
      <c r="D570" s="7"/>
      <c r="E570" s="7"/>
      <c r="F570" s="7"/>
    </row>
    <row r="571" spans="1:6" x14ac:dyDescent="0.25">
      <c r="A571" s="7"/>
      <c r="B571" s="7"/>
      <c r="C571" s="7"/>
      <c r="D571" s="7"/>
      <c r="E571" s="7"/>
      <c r="F571" s="7"/>
    </row>
    <row r="572" spans="1:6" x14ac:dyDescent="0.25">
      <c r="A572" s="7"/>
      <c r="B572" s="7"/>
      <c r="C572" s="7"/>
      <c r="D572" s="7"/>
      <c r="E572" s="7"/>
      <c r="F572" s="7"/>
    </row>
    <row r="573" spans="1:6" x14ac:dyDescent="0.25">
      <c r="A573" s="7"/>
      <c r="B573" s="7"/>
      <c r="C573" s="7"/>
      <c r="D573" s="7"/>
      <c r="E573" s="7"/>
      <c r="F573" s="7"/>
    </row>
    <row r="574" spans="1:6" x14ac:dyDescent="0.25">
      <c r="A574" s="7"/>
      <c r="B574" s="7"/>
      <c r="C574" s="7"/>
      <c r="D574" s="7"/>
      <c r="E574" s="7"/>
      <c r="F574" s="7"/>
    </row>
    <row r="575" spans="1:6" x14ac:dyDescent="0.25">
      <c r="A575" s="7"/>
      <c r="B575" s="7"/>
      <c r="C575" s="7"/>
      <c r="D575" s="7"/>
      <c r="E575" s="7"/>
      <c r="F575" s="7"/>
    </row>
    <row r="576" spans="1:6" x14ac:dyDescent="0.25">
      <c r="A576" s="7"/>
      <c r="B576" s="7"/>
      <c r="C576" s="7"/>
      <c r="D576" s="7"/>
      <c r="E576" s="7"/>
      <c r="F576" s="7"/>
    </row>
    <row r="577" spans="1:6" x14ac:dyDescent="0.25">
      <c r="A577" s="7"/>
      <c r="B577" s="7"/>
      <c r="C577" s="7"/>
      <c r="D577" s="7"/>
      <c r="E577" s="7"/>
      <c r="F577" s="7"/>
    </row>
    <row r="578" spans="1:6" x14ac:dyDescent="0.25">
      <c r="A578" s="7"/>
      <c r="B578" s="7"/>
      <c r="C578" s="7"/>
      <c r="D578" s="7"/>
      <c r="E578" s="7"/>
      <c r="F578" s="7"/>
    </row>
    <row r="579" spans="1:6" x14ac:dyDescent="0.25">
      <c r="A579" s="7"/>
      <c r="B579" s="7"/>
      <c r="C579" s="7"/>
      <c r="D579" s="7"/>
      <c r="E579" s="7"/>
      <c r="F579" s="7"/>
    </row>
    <row r="580" spans="1:6" x14ac:dyDescent="0.25">
      <c r="A580" s="7"/>
      <c r="B580" s="7"/>
      <c r="C580" s="7"/>
      <c r="D580" s="7"/>
      <c r="E580" s="7"/>
      <c r="F580" s="7"/>
    </row>
    <row r="581" spans="1:6" x14ac:dyDescent="0.25">
      <c r="A581" s="7"/>
      <c r="B581" s="7"/>
      <c r="C581" s="7"/>
      <c r="D581" s="7"/>
      <c r="E581" s="7"/>
      <c r="F581" s="7"/>
    </row>
    <row r="582" spans="1:6" x14ac:dyDescent="0.25">
      <c r="A582" s="7"/>
      <c r="B582" s="7"/>
      <c r="C582" s="7"/>
      <c r="D582" s="7"/>
      <c r="E582" s="7"/>
      <c r="F582" s="7"/>
    </row>
    <row r="583" spans="1:6" x14ac:dyDescent="0.25">
      <c r="A583" s="7"/>
      <c r="B583" s="7"/>
      <c r="C583" s="7"/>
      <c r="D583" s="7"/>
      <c r="E583" s="7"/>
      <c r="F583" s="7"/>
    </row>
    <row r="584" spans="1:6" x14ac:dyDescent="0.25">
      <c r="A584" s="7"/>
      <c r="B584" s="7"/>
      <c r="C584" s="7"/>
      <c r="D584" s="7"/>
      <c r="E584" s="7"/>
      <c r="F584" s="7"/>
    </row>
    <row r="585" spans="1:6" x14ac:dyDescent="0.25">
      <c r="A585" s="7"/>
      <c r="B585" s="7"/>
      <c r="C585" s="7"/>
      <c r="D585" s="7"/>
      <c r="E585" s="7"/>
      <c r="F585" s="7"/>
    </row>
    <row r="586" spans="1:6" x14ac:dyDescent="0.25">
      <c r="A586" s="7"/>
      <c r="B586" s="7"/>
      <c r="C586" s="7"/>
      <c r="D586" s="7"/>
      <c r="E586" s="7"/>
      <c r="F586" s="7"/>
    </row>
    <row r="587" spans="1:6" x14ac:dyDescent="0.25">
      <c r="A587" s="7"/>
      <c r="B587" s="7"/>
      <c r="C587" s="7"/>
      <c r="D587" s="7"/>
      <c r="E587" s="7"/>
      <c r="F587" s="7"/>
    </row>
    <row r="588" spans="1:6" x14ac:dyDescent="0.25">
      <c r="A588" s="7"/>
      <c r="B588" s="7"/>
      <c r="C588" s="7"/>
      <c r="D588" s="7"/>
      <c r="E588" s="7"/>
      <c r="F588" s="7"/>
    </row>
    <row r="589" spans="1:6" x14ac:dyDescent="0.25">
      <c r="A589" s="7"/>
      <c r="B589" s="7"/>
      <c r="C589" s="7"/>
      <c r="D589" s="7"/>
      <c r="E589" s="7"/>
      <c r="F589" s="7"/>
    </row>
    <row r="590" spans="1:6" x14ac:dyDescent="0.25">
      <c r="A590" s="7"/>
      <c r="B590" s="7"/>
      <c r="C590" s="7"/>
      <c r="D590" s="7"/>
      <c r="E590" s="7"/>
      <c r="F590" s="7"/>
    </row>
    <row r="591" spans="1:6" x14ac:dyDescent="0.25">
      <c r="A591" s="7"/>
      <c r="B591" s="7"/>
      <c r="C591" s="7"/>
      <c r="D591" s="7"/>
      <c r="E591" s="7"/>
      <c r="F591" s="7"/>
    </row>
    <row r="592" spans="1:6" x14ac:dyDescent="0.25">
      <c r="A592" s="7"/>
      <c r="B592" s="7"/>
      <c r="C592" s="7"/>
      <c r="D592" s="7"/>
      <c r="E592" s="7"/>
      <c r="F592" s="7"/>
    </row>
    <row r="593" spans="1:6" x14ac:dyDescent="0.25">
      <c r="A593" s="7"/>
      <c r="B593" s="7"/>
      <c r="C593" s="7"/>
      <c r="D593" s="7"/>
      <c r="E593" s="7"/>
      <c r="F593" s="7"/>
    </row>
    <row r="594" spans="1:6" x14ac:dyDescent="0.25">
      <c r="A594" s="7"/>
      <c r="B594" s="7"/>
      <c r="C594" s="7"/>
      <c r="D594" s="7"/>
      <c r="E594" s="7"/>
      <c r="F594" s="7"/>
    </row>
    <row r="595" spans="1:6" x14ac:dyDescent="0.25">
      <c r="A595" s="7"/>
      <c r="B595" s="7"/>
      <c r="C595" s="7"/>
      <c r="D595" s="7"/>
      <c r="E595" s="7"/>
      <c r="F595" s="7"/>
    </row>
    <row r="596" spans="1:6" x14ac:dyDescent="0.25">
      <c r="A596" s="7"/>
      <c r="B596" s="7"/>
      <c r="C596" s="7"/>
      <c r="D596" s="7"/>
      <c r="E596" s="7"/>
      <c r="F596" s="7"/>
    </row>
    <row r="597" spans="1:6" x14ac:dyDescent="0.25">
      <c r="A597" s="7"/>
      <c r="B597" s="7"/>
      <c r="C597" s="7"/>
      <c r="D597" s="7"/>
      <c r="E597" s="7"/>
      <c r="F597" s="7"/>
    </row>
    <row r="598" spans="1:6" x14ac:dyDescent="0.25">
      <c r="A598" s="7"/>
      <c r="B598" s="7"/>
      <c r="C598" s="7"/>
      <c r="D598" s="7"/>
      <c r="E598" s="7"/>
      <c r="F598" s="7"/>
    </row>
    <row r="599" spans="1:6" x14ac:dyDescent="0.25">
      <c r="A599" s="7"/>
      <c r="B599" s="7"/>
      <c r="C599" s="7"/>
      <c r="D599" s="7"/>
      <c r="E599" s="7"/>
      <c r="F599" s="7"/>
    </row>
    <row r="600" spans="1:6" x14ac:dyDescent="0.25">
      <c r="A600" s="7"/>
      <c r="B600" s="7"/>
      <c r="C600" s="7"/>
      <c r="D600" s="7"/>
      <c r="E600" s="7"/>
      <c r="F600" s="7"/>
    </row>
    <row r="601" spans="1:6" x14ac:dyDescent="0.25">
      <c r="A601" s="7"/>
      <c r="B601" s="7"/>
      <c r="C601" s="7"/>
      <c r="D601" s="7"/>
      <c r="E601" s="7"/>
      <c r="F601" s="7"/>
    </row>
    <row r="602" spans="1:6" x14ac:dyDescent="0.25">
      <c r="A602" s="7"/>
      <c r="B602" s="7"/>
      <c r="C602" s="7"/>
      <c r="D602" s="7"/>
      <c r="E602" s="7"/>
      <c r="F602" s="7"/>
    </row>
    <row r="603" spans="1:6" x14ac:dyDescent="0.25">
      <c r="A603" s="7"/>
      <c r="B603" s="7"/>
      <c r="C603" s="7"/>
      <c r="D603" s="7"/>
      <c r="E603" s="7"/>
      <c r="F603" s="7"/>
    </row>
    <row r="604" spans="1:6" x14ac:dyDescent="0.25">
      <c r="A604" s="7"/>
      <c r="B604" s="7"/>
      <c r="C604" s="7"/>
      <c r="D604" s="7"/>
      <c r="E604" s="7"/>
      <c r="F604" s="7"/>
    </row>
    <row r="605" spans="1:6" x14ac:dyDescent="0.25">
      <c r="A605" s="7"/>
      <c r="B605" s="7"/>
      <c r="C605" s="7"/>
      <c r="D605" s="7"/>
      <c r="E605" s="7"/>
      <c r="F605" s="7"/>
    </row>
    <row r="606" spans="1:6" x14ac:dyDescent="0.25">
      <c r="A606" s="7"/>
      <c r="B606" s="7"/>
      <c r="C606" s="7"/>
      <c r="D606" s="7"/>
      <c r="E606" s="7"/>
      <c r="F606" s="7"/>
    </row>
    <row r="607" spans="1:6" x14ac:dyDescent="0.25">
      <c r="A607" s="7"/>
      <c r="B607" s="7"/>
      <c r="C607" s="7"/>
      <c r="D607" s="7"/>
      <c r="E607" s="7"/>
      <c r="F607" s="7"/>
    </row>
    <row r="608" spans="1:6" x14ac:dyDescent="0.25">
      <c r="A608" s="7"/>
      <c r="B608" s="7"/>
      <c r="C608" s="7"/>
      <c r="D608" s="7"/>
      <c r="E608" s="7"/>
      <c r="F608" s="7"/>
    </row>
    <row r="609" spans="1:6" x14ac:dyDescent="0.25">
      <c r="A609" s="7"/>
      <c r="B609" s="7"/>
      <c r="C609" s="7"/>
      <c r="D609" s="7"/>
      <c r="E609" s="7"/>
      <c r="F609" s="7"/>
    </row>
    <row r="610" spans="1:6" x14ac:dyDescent="0.25">
      <c r="A610" s="7"/>
      <c r="B610" s="7"/>
      <c r="C610" s="7"/>
      <c r="D610" s="7"/>
      <c r="E610" s="7"/>
      <c r="F610" s="7"/>
    </row>
    <row r="611" spans="1:6" x14ac:dyDescent="0.25">
      <c r="A611" s="7"/>
      <c r="B611" s="7"/>
      <c r="C611" s="7"/>
      <c r="D611" s="7"/>
      <c r="E611" s="7"/>
      <c r="F611" s="7"/>
    </row>
    <row r="612" spans="1:6" x14ac:dyDescent="0.25">
      <c r="A612" s="7"/>
      <c r="B612" s="7"/>
      <c r="C612" s="7"/>
      <c r="D612" s="7"/>
      <c r="E612" s="7"/>
      <c r="F612" s="7"/>
    </row>
    <row r="613" spans="1:6" x14ac:dyDescent="0.25">
      <c r="A613" s="7"/>
      <c r="B613" s="7"/>
      <c r="C613" s="7"/>
      <c r="D613" s="7"/>
      <c r="E613" s="7"/>
      <c r="F613" s="7"/>
    </row>
    <row r="614" spans="1:6" x14ac:dyDescent="0.25">
      <c r="A614" s="7"/>
      <c r="B614" s="7"/>
      <c r="C614" s="7"/>
      <c r="D614" s="7"/>
      <c r="E614" s="7"/>
      <c r="F614" s="7"/>
    </row>
    <row r="615" spans="1:6" x14ac:dyDescent="0.25">
      <c r="A615" s="7"/>
      <c r="B615" s="7"/>
      <c r="C615" s="7"/>
      <c r="D615" s="7"/>
      <c r="E615" s="7"/>
      <c r="F615" s="7"/>
    </row>
    <row r="616" spans="1:6" x14ac:dyDescent="0.25">
      <c r="A616" s="7"/>
      <c r="B616" s="7"/>
      <c r="C616" s="7"/>
      <c r="D616" s="7"/>
      <c r="E616" s="7"/>
      <c r="F616" s="7"/>
    </row>
    <row r="617" spans="1:6" x14ac:dyDescent="0.25">
      <c r="A617" s="7"/>
      <c r="B617" s="7"/>
      <c r="C617" s="7"/>
      <c r="D617" s="7"/>
      <c r="E617" s="7"/>
      <c r="F617" s="7"/>
    </row>
    <row r="618" spans="1:6" x14ac:dyDescent="0.25">
      <c r="A618" s="7"/>
      <c r="B618" s="7"/>
      <c r="C618" s="7"/>
      <c r="D618" s="7"/>
      <c r="E618" s="7"/>
      <c r="F618" s="7"/>
    </row>
    <row r="619" spans="1:6" x14ac:dyDescent="0.25">
      <c r="A619" s="7"/>
      <c r="B619" s="7"/>
      <c r="C619" s="7"/>
      <c r="D619" s="7"/>
      <c r="E619" s="7"/>
      <c r="F619" s="7"/>
    </row>
    <row r="620" spans="1:6" x14ac:dyDescent="0.25">
      <c r="A620" s="7"/>
      <c r="B620" s="7"/>
      <c r="C620" s="7"/>
      <c r="D620" s="7"/>
      <c r="E620" s="7"/>
      <c r="F620" s="7"/>
    </row>
    <row r="621" spans="1:6" x14ac:dyDescent="0.25">
      <c r="A621" s="7"/>
      <c r="B621" s="7"/>
      <c r="C621" s="7"/>
      <c r="D621" s="7"/>
      <c r="E621" s="7"/>
      <c r="F621" s="7"/>
    </row>
    <row r="622" spans="1:6" x14ac:dyDescent="0.25">
      <c r="A622" s="7"/>
      <c r="B622" s="7"/>
      <c r="C622" s="7"/>
      <c r="D622" s="7"/>
      <c r="E622" s="7"/>
      <c r="F622" s="7"/>
    </row>
    <row r="623" spans="1:6" x14ac:dyDescent="0.25">
      <c r="A623" s="7"/>
      <c r="B623" s="7"/>
      <c r="C623" s="7"/>
      <c r="D623" s="7"/>
      <c r="E623" s="7"/>
      <c r="F623" s="7"/>
    </row>
    <row r="624" spans="1:6" x14ac:dyDescent="0.25">
      <c r="A624" s="7"/>
      <c r="B624" s="7"/>
      <c r="C624" s="7"/>
      <c r="D624" s="7"/>
      <c r="E624" s="7"/>
      <c r="F624" s="7"/>
    </row>
    <row r="625" spans="1:6" x14ac:dyDescent="0.25">
      <c r="A625" s="7"/>
      <c r="B625" s="7"/>
      <c r="C625" s="7"/>
      <c r="D625" s="7"/>
      <c r="E625" s="7"/>
      <c r="F625" s="7"/>
    </row>
    <row r="626" spans="1:6" x14ac:dyDescent="0.25">
      <c r="A626" s="7"/>
      <c r="B626" s="7"/>
      <c r="C626" s="7"/>
      <c r="D626" s="7"/>
      <c r="E626" s="7"/>
      <c r="F626" s="7"/>
    </row>
    <row r="627" spans="1:6" x14ac:dyDescent="0.25">
      <c r="A627" s="7"/>
      <c r="B627" s="7"/>
      <c r="C627" s="7"/>
      <c r="D627" s="7"/>
      <c r="E627" s="7"/>
      <c r="F627" s="7"/>
    </row>
    <row r="628" spans="1:6" x14ac:dyDescent="0.25">
      <c r="A628" s="7"/>
      <c r="B628" s="7"/>
      <c r="C628" s="7"/>
      <c r="D628" s="7"/>
      <c r="E628" s="7"/>
      <c r="F628" s="7"/>
    </row>
    <row r="629" spans="1:6" x14ac:dyDescent="0.25">
      <c r="A629" s="7"/>
      <c r="B629" s="7"/>
      <c r="C629" s="7"/>
      <c r="D629" s="7"/>
      <c r="E629" s="7"/>
      <c r="F629" s="7"/>
    </row>
    <row r="630" spans="1:6" x14ac:dyDescent="0.25">
      <c r="A630" s="7"/>
      <c r="B630" s="7"/>
      <c r="C630" s="7"/>
      <c r="D630" s="7"/>
      <c r="E630" s="7"/>
      <c r="F630" s="7"/>
    </row>
    <row r="631" spans="1:6" x14ac:dyDescent="0.25">
      <c r="A631" s="7"/>
      <c r="B631" s="7"/>
      <c r="C631" s="7"/>
      <c r="D631" s="7"/>
      <c r="E631" s="7"/>
      <c r="F631" s="7"/>
    </row>
    <row r="632" spans="1:6" x14ac:dyDescent="0.25">
      <c r="A632" s="7"/>
      <c r="B632" s="7"/>
      <c r="C632" s="7"/>
      <c r="D632" s="7"/>
      <c r="E632" s="7"/>
      <c r="F632" s="7"/>
    </row>
    <row r="633" spans="1:6" x14ac:dyDescent="0.25">
      <c r="A633" s="7"/>
      <c r="B633" s="7"/>
      <c r="C633" s="7"/>
      <c r="D633" s="7"/>
      <c r="E633" s="7"/>
      <c r="F633" s="7"/>
    </row>
    <row r="634" spans="1:6" x14ac:dyDescent="0.25">
      <c r="A634" s="7"/>
      <c r="B634" s="7"/>
      <c r="C634" s="7"/>
      <c r="D634" s="7"/>
      <c r="E634" s="7"/>
      <c r="F634" s="7"/>
    </row>
    <row r="635" spans="1:6" x14ac:dyDescent="0.25">
      <c r="A635" s="7"/>
      <c r="B635" s="7"/>
      <c r="C635" s="7"/>
      <c r="D635" s="7"/>
      <c r="E635" s="7"/>
      <c r="F635" s="7"/>
    </row>
    <row r="636" spans="1:6" x14ac:dyDescent="0.25">
      <c r="A636" s="7"/>
      <c r="B636" s="7"/>
      <c r="C636" s="7"/>
      <c r="D636" s="7"/>
      <c r="E636" s="7"/>
      <c r="F636" s="7"/>
    </row>
    <row r="637" spans="1:6" x14ac:dyDescent="0.25">
      <c r="A637" s="7"/>
      <c r="B637" s="7"/>
      <c r="C637" s="7"/>
      <c r="D637" s="7"/>
      <c r="E637" s="7"/>
      <c r="F637" s="7"/>
    </row>
    <row r="638" spans="1:6" x14ac:dyDescent="0.25">
      <c r="A638" s="7"/>
      <c r="B638" s="7"/>
      <c r="C638" s="7"/>
      <c r="D638" s="7"/>
      <c r="E638" s="7"/>
      <c r="F638" s="7"/>
    </row>
    <row r="639" spans="1:6" x14ac:dyDescent="0.25">
      <c r="A639" s="7"/>
      <c r="B639" s="7"/>
      <c r="C639" s="7"/>
      <c r="D639" s="7"/>
      <c r="E639" s="7"/>
      <c r="F639" s="7"/>
    </row>
    <row r="640" spans="1:6" x14ac:dyDescent="0.25">
      <c r="A640" s="7"/>
      <c r="B640" s="7"/>
      <c r="C640" s="7"/>
      <c r="D640" s="7"/>
      <c r="E640" s="7"/>
      <c r="F640" s="7"/>
    </row>
    <row r="641" spans="1:6" x14ac:dyDescent="0.25">
      <c r="A641" s="7"/>
      <c r="B641" s="7"/>
      <c r="C641" s="7"/>
      <c r="D641" s="7"/>
      <c r="E641" s="7"/>
      <c r="F641" s="7"/>
    </row>
    <row r="642" spans="1:6" x14ac:dyDescent="0.25">
      <c r="A642" s="7"/>
      <c r="B642" s="7"/>
      <c r="C642" s="7"/>
      <c r="D642" s="7"/>
      <c r="E642" s="7"/>
      <c r="F642" s="7"/>
    </row>
    <row r="643" spans="1:6" x14ac:dyDescent="0.25">
      <c r="A643" s="7"/>
      <c r="B643" s="7"/>
      <c r="C643" s="7"/>
      <c r="D643" s="7"/>
      <c r="E643" s="7"/>
      <c r="F643" s="7"/>
    </row>
    <row r="644" spans="1:6" x14ac:dyDescent="0.25">
      <c r="A644" s="7"/>
      <c r="B644" s="7"/>
      <c r="C644" s="7"/>
      <c r="D644" s="7"/>
      <c r="E644" s="7"/>
      <c r="F644" s="7"/>
    </row>
    <row r="645" spans="1:6" x14ac:dyDescent="0.25">
      <c r="A645" s="7"/>
      <c r="B645" s="7"/>
      <c r="C645" s="7"/>
      <c r="D645" s="7"/>
      <c r="E645" s="7"/>
      <c r="F645" s="7"/>
    </row>
    <row r="646" spans="1:6" x14ac:dyDescent="0.25">
      <c r="A646" s="7"/>
      <c r="B646" s="7"/>
      <c r="C646" s="7"/>
      <c r="D646" s="7"/>
      <c r="E646" s="7"/>
      <c r="F646" s="7"/>
    </row>
    <row r="647" spans="1:6" x14ac:dyDescent="0.25">
      <c r="A647" s="7"/>
      <c r="B647" s="7"/>
      <c r="C647" s="7"/>
      <c r="D647" s="7"/>
      <c r="E647" s="7"/>
      <c r="F647" s="7"/>
    </row>
    <row r="648" spans="1:6" x14ac:dyDescent="0.25">
      <c r="A648" s="7"/>
      <c r="B648" s="7"/>
      <c r="C648" s="7"/>
      <c r="D648" s="7"/>
      <c r="E648" s="7"/>
      <c r="F648" s="7"/>
    </row>
    <row r="649" spans="1:6" x14ac:dyDescent="0.25">
      <c r="A649" s="7"/>
      <c r="B649" s="7"/>
      <c r="C649" s="7"/>
      <c r="D649" s="7"/>
      <c r="E649" s="7"/>
      <c r="F649" s="7"/>
    </row>
    <row r="650" spans="1:6" x14ac:dyDescent="0.25">
      <c r="A650" s="7"/>
      <c r="B650" s="7"/>
      <c r="C650" s="7"/>
      <c r="D650" s="7"/>
      <c r="E650" s="7"/>
      <c r="F650" s="7"/>
    </row>
    <row r="651" spans="1:6" x14ac:dyDescent="0.25">
      <c r="A651" s="7"/>
      <c r="B651" s="7"/>
      <c r="C651" s="7"/>
      <c r="D651" s="7"/>
      <c r="E651" s="7"/>
      <c r="F651" s="7"/>
    </row>
    <row r="652" spans="1:6" x14ac:dyDescent="0.25">
      <c r="A652" s="7"/>
      <c r="B652" s="7"/>
      <c r="C652" s="7"/>
      <c r="D652" s="7"/>
      <c r="E652" s="7"/>
      <c r="F652" s="7"/>
    </row>
    <row r="653" spans="1:6" x14ac:dyDescent="0.25">
      <c r="A653" s="7"/>
      <c r="B653" s="7"/>
      <c r="C653" s="7"/>
      <c r="D653" s="7"/>
      <c r="E653" s="7"/>
      <c r="F653" s="7"/>
    </row>
    <row r="654" spans="1:6" x14ac:dyDescent="0.25">
      <c r="A654" s="7"/>
      <c r="B654" s="7"/>
      <c r="C654" s="7"/>
      <c r="D654" s="7"/>
      <c r="E654" s="7"/>
      <c r="F654" s="7"/>
    </row>
    <row r="655" spans="1:6" x14ac:dyDescent="0.25">
      <c r="A655" s="7"/>
      <c r="B655" s="7"/>
      <c r="C655" s="7"/>
      <c r="D655" s="7"/>
      <c r="E655" s="7"/>
      <c r="F655" s="7"/>
    </row>
    <row r="656" spans="1:6" x14ac:dyDescent="0.25">
      <c r="A656" s="7"/>
      <c r="B656" s="7"/>
      <c r="C656" s="7"/>
      <c r="D656" s="7"/>
      <c r="E656" s="7"/>
      <c r="F656" s="7"/>
    </row>
    <row r="657" spans="1:6" x14ac:dyDescent="0.25">
      <c r="A657" s="7"/>
      <c r="B657" s="7"/>
      <c r="C657" s="7"/>
      <c r="D657" s="7"/>
      <c r="E657" s="7"/>
      <c r="F657" s="7"/>
    </row>
    <row r="658" spans="1:6" x14ac:dyDescent="0.25">
      <c r="A658" s="7"/>
      <c r="B658" s="7"/>
      <c r="C658" s="7"/>
      <c r="D658" s="7"/>
      <c r="E658" s="7"/>
      <c r="F658" s="7"/>
    </row>
    <row r="659" spans="1:6" x14ac:dyDescent="0.25">
      <c r="A659" s="7"/>
      <c r="B659" s="7"/>
      <c r="C659" s="7"/>
      <c r="D659" s="7"/>
      <c r="E659" s="7"/>
      <c r="F659" s="7"/>
    </row>
    <row r="660" spans="1:6" x14ac:dyDescent="0.25">
      <c r="A660" s="7"/>
      <c r="B660" s="7"/>
      <c r="C660" s="7"/>
      <c r="D660" s="7"/>
      <c r="E660" s="7"/>
      <c r="F660" s="7"/>
    </row>
    <row r="661" spans="1:6" x14ac:dyDescent="0.25">
      <c r="A661" s="7"/>
      <c r="B661" s="7"/>
      <c r="C661" s="7"/>
      <c r="D661" s="7"/>
      <c r="E661" s="7"/>
      <c r="F661" s="7"/>
    </row>
    <row r="662" spans="1:6" x14ac:dyDescent="0.25">
      <c r="A662" s="7"/>
      <c r="B662" s="7"/>
      <c r="C662" s="7"/>
      <c r="D662" s="7"/>
      <c r="E662" s="7"/>
      <c r="F662" s="7"/>
    </row>
    <row r="663" spans="1:6" x14ac:dyDescent="0.25">
      <c r="A663" s="7"/>
      <c r="B663" s="7"/>
      <c r="C663" s="7"/>
      <c r="D663" s="7"/>
      <c r="E663" s="7"/>
      <c r="F663" s="7"/>
    </row>
    <row r="664" spans="1:6" x14ac:dyDescent="0.25">
      <c r="A664" s="7"/>
      <c r="B664" s="7"/>
      <c r="C664" s="7"/>
      <c r="D664" s="7"/>
      <c r="E664" s="7"/>
      <c r="F664" s="7"/>
    </row>
    <row r="665" spans="1:6" x14ac:dyDescent="0.25">
      <c r="A665" s="7"/>
      <c r="B665" s="7"/>
      <c r="C665" s="7"/>
      <c r="D665" s="7"/>
      <c r="E665" s="7"/>
      <c r="F665" s="7"/>
    </row>
    <row r="666" spans="1:6" x14ac:dyDescent="0.25">
      <c r="A666" s="7"/>
      <c r="B666" s="7"/>
      <c r="C666" s="7"/>
      <c r="D666" s="7"/>
      <c r="E666" s="7"/>
      <c r="F666" s="7"/>
    </row>
    <row r="667" spans="1:6" x14ac:dyDescent="0.25">
      <c r="A667" s="7"/>
      <c r="B667" s="7"/>
      <c r="C667" s="7"/>
      <c r="D667" s="7"/>
      <c r="E667" s="7"/>
      <c r="F667" s="7"/>
    </row>
    <row r="668" spans="1:6" x14ac:dyDescent="0.25">
      <c r="A668" s="7"/>
      <c r="B668" s="7"/>
      <c r="C668" s="7"/>
      <c r="D668" s="7"/>
      <c r="E668" s="7"/>
      <c r="F668" s="7"/>
    </row>
    <row r="669" spans="1:6" x14ac:dyDescent="0.25">
      <c r="A669" s="7"/>
      <c r="B669" s="7"/>
      <c r="C669" s="7"/>
      <c r="D669" s="7"/>
      <c r="E669" s="7"/>
      <c r="F669" s="7"/>
    </row>
    <row r="670" spans="1:6" x14ac:dyDescent="0.25">
      <c r="A670" s="7"/>
      <c r="B670" s="7"/>
      <c r="C670" s="7"/>
      <c r="D670" s="7"/>
      <c r="E670" s="7"/>
      <c r="F670" s="7"/>
    </row>
    <row r="671" spans="1:6" x14ac:dyDescent="0.25">
      <c r="A671" s="7"/>
      <c r="B671" s="7"/>
      <c r="C671" s="7"/>
      <c r="D671" s="7"/>
      <c r="E671" s="7"/>
      <c r="F671" s="7"/>
    </row>
    <row r="672" spans="1:6" x14ac:dyDescent="0.25">
      <c r="A672" s="7"/>
      <c r="B672" s="7"/>
      <c r="C672" s="7"/>
      <c r="D672" s="7"/>
      <c r="E672" s="7"/>
      <c r="F672" s="7"/>
    </row>
    <row r="673" spans="1:6" x14ac:dyDescent="0.25">
      <c r="A673" s="7"/>
      <c r="B673" s="7"/>
      <c r="C673" s="7"/>
      <c r="D673" s="7"/>
      <c r="E673" s="7"/>
      <c r="F673" s="7"/>
    </row>
    <row r="674" spans="1:6" x14ac:dyDescent="0.25">
      <c r="A674" s="7"/>
      <c r="B674" s="7"/>
      <c r="C674" s="7"/>
      <c r="D674" s="7"/>
      <c r="E674" s="7"/>
      <c r="F674" s="7"/>
    </row>
    <row r="675" spans="1:6" x14ac:dyDescent="0.25">
      <c r="A675" s="7"/>
      <c r="B675" s="7"/>
      <c r="C675" s="7"/>
      <c r="D675" s="7"/>
      <c r="E675" s="7"/>
      <c r="F675" s="7"/>
    </row>
    <row r="676" spans="1:6" x14ac:dyDescent="0.25">
      <c r="A676" s="7"/>
      <c r="B676" s="7"/>
      <c r="C676" s="7"/>
      <c r="D676" s="7"/>
      <c r="E676" s="7"/>
      <c r="F676" s="7"/>
    </row>
    <row r="677" spans="1:6" x14ac:dyDescent="0.25">
      <c r="A677" s="7"/>
      <c r="B677" s="7"/>
      <c r="C677" s="7"/>
      <c r="D677" s="7"/>
      <c r="E677" s="7"/>
      <c r="F677" s="7"/>
    </row>
    <row r="678" spans="1:6" x14ac:dyDescent="0.25">
      <c r="A678" s="7"/>
      <c r="B678" s="7"/>
      <c r="C678" s="7"/>
      <c r="D678" s="7"/>
      <c r="E678" s="7"/>
      <c r="F678" s="7"/>
    </row>
    <row r="679" spans="1:6" x14ac:dyDescent="0.25">
      <c r="A679" s="7"/>
      <c r="B679" s="7"/>
      <c r="C679" s="7"/>
      <c r="D679" s="7"/>
      <c r="E679" s="7"/>
      <c r="F679" s="7"/>
    </row>
    <row r="680" spans="1:6" x14ac:dyDescent="0.25">
      <c r="A680" s="7"/>
      <c r="B680" s="7"/>
      <c r="C680" s="7"/>
      <c r="D680" s="7"/>
      <c r="E680" s="7"/>
      <c r="F680" s="7"/>
    </row>
    <row r="681" spans="1:6" x14ac:dyDescent="0.25">
      <c r="A681" s="7"/>
      <c r="B681" s="7"/>
      <c r="C681" s="7"/>
      <c r="D681" s="7"/>
      <c r="E681" s="7"/>
      <c r="F681" s="7"/>
    </row>
    <row r="682" spans="1:6" x14ac:dyDescent="0.25">
      <c r="A682" s="7"/>
      <c r="B682" s="7"/>
      <c r="C682" s="7"/>
      <c r="D682" s="7"/>
      <c r="E682" s="7"/>
      <c r="F682" s="7"/>
    </row>
    <row r="683" spans="1:6" x14ac:dyDescent="0.25">
      <c r="A683" s="7"/>
      <c r="B683" s="7"/>
      <c r="C683" s="7"/>
      <c r="D683" s="7"/>
      <c r="E683" s="7"/>
      <c r="F683" s="7"/>
    </row>
    <row r="684" spans="1:6" x14ac:dyDescent="0.25">
      <c r="A684" s="7"/>
      <c r="B684" s="7"/>
      <c r="C684" s="7"/>
      <c r="D684" s="7"/>
      <c r="E684" s="7"/>
      <c r="F684" s="7"/>
    </row>
    <row r="685" spans="1:6" x14ac:dyDescent="0.25">
      <c r="A685" s="7"/>
      <c r="B685" s="7"/>
      <c r="C685" s="7"/>
      <c r="D685" s="7"/>
      <c r="E685" s="7"/>
      <c r="F685" s="7"/>
    </row>
    <row r="686" spans="1:6" x14ac:dyDescent="0.25">
      <c r="A686" s="7"/>
      <c r="B686" s="7"/>
      <c r="C686" s="7"/>
      <c r="D686" s="7"/>
      <c r="E686" s="7"/>
      <c r="F686" s="7"/>
    </row>
    <row r="687" spans="1:6" x14ac:dyDescent="0.25">
      <c r="A687" s="7"/>
      <c r="B687" s="7"/>
      <c r="C687" s="7"/>
      <c r="D687" s="7"/>
      <c r="E687" s="7"/>
      <c r="F687" s="7"/>
    </row>
    <row r="688" spans="1:6" x14ac:dyDescent="0.25">
      <c r="A688" s="7"/>
      <c r="B688" s="7"/>
      <c r="C688" s="7"/>
      <c r="D688" s="7"/>
      <c r="E688" s="7"/>
      <c r="F688" s="7"/>
    </row>
    <row r="689" spans="1:6" x14ac:dyDescent="0.25">
      <c r="A689" s="7"/>
      <c r="B689" s="7"/>
      <c r="C689" s="7"/>
      <c r="D689" s="7"/>
      <c r="E689" s="7"/>
      <c r="F689" s="7"/>
    </row>
    <row r="690" spans="1:6" x14ac:dyDescent="0.25">
      <c r="A690" s="7"/>
      <c r="B690" s="7"/>
      <c r="C690" s="7"/>
      <c r="D690" s="7"/>
      <c r="E690" s="7"/>
      <c r="F690" s="7"/>
    </row>
    <row r="691" spans="1:6" x14ac:dyDescent="0.25">
      <c r="A691" s="7"/>
      <c r="B691" s="7"/>
      <c r="C691" s="7"/>
      <c r="D691" s="7"/>
      <c r="E691" s="7"/>
      <c r="F691" s="7"/>
    </row>
    <row r="692" spans="1:6" x14ac:dyDescent="0.25">
      <c r="A692" s="7"/>
      <c r="B692" s="7"/>
      <c r="C692" s="7"/>
      <c r="D692" s="7"/>
      <c r="E692" s="7"/>
      <c r="F692" s="7"/>
    </row>
    <row r="693" spans="1:6" x14ac:dyDescent="0.25">
      <c r="A693" s="7"/>
      <c r="B693" s="7"/>
      <c r="C693" s="7"/>
      <c r="D693" s="7"/>
      <c r="E693" s="7"/>
      <c r="F693" s="7"/>
    </row>
    <row r="694" spans="1:6" x14ac:dyDescent="0.25">
      <c r="A694" s="7"/>
      <c r="B694" s="7"/>
      <c r="C694" s="7"/>
      <c r="D694" s="7"/>
      <c r="E694" s="7"/>
      <c r="F694" s="7"/>
    </row>
    <row r="695" spans="1:6" x14ac:dyDescent="0.25">
      <c r="A695" s="7"/>
      <c r="B695" s="7"/>
      <c r="C695" s="7"/>
      <c r="D695" s="7"/>
      <c r="E695" s="7"/>
      <c r="F695" s="7"/>
    </row>
    <row r="696" spans="1:6" x14ac:dyDescent="0.25">
      <c r="A696" s="7"/>
      <c r="B696" s="7"/>
      <c r="C696" s="7"/>
      <c r="D696" s="7"/>
      <c r="E696" s="7"/>
      <c r="F696" s="7"/>
    </row>
    <row r="697" spans="1:6" x14ac:dyDescent="0.25">
      <c r="A697" s="7"/>
      <c r="B697" s="7"/>
      <c r="C697" s="7"/>
      <c r="D697" s="7"/>
      <c r="E697" s="7"/>
      <c r="F697" s="7"/>
    </row>
    <row r="698" spans="1:6" x14ac:dyDescent="0.25">
      <c r="A698" s="7"/>
      <c r="B698" s="7"/>
      <c r="C698" s="7"/>
      <c r="D698" s="7"/>
      <c r="E698" s="7"/>
      <c r="F698" s="7"/>
    </row>
    <row r="699" spans="1:6" x14ac:dyDescent="0.25">
      <c r="A699" s="7"/>
      <c r="B699" s="7"/>
      <c r="C699" s="7"/>
      <c r="D699" s="7"/>
      <c r="E699" s="7"/>
      <c r="F699" s="7"/>
    </row>
    <row r="700" spans="1:6" x14ac:dyDescent="0.25">
      <c r="A700" s="7"/>
      <c r="B700" s="7"/>
      <c r="C700" s="7"/>
      <c r="D700" s="7"/>
      <c r="E700" s="7"/>
      <c r="F700" s="7"/>
    </row>
    <row r="701" spans="1:6" x14ac:dyDescent="0.25">
      <c r="A701" s="7"/>
      <c r="B701" s="7"/>
      <c r="C701" s="7"/>
      <c r="D701" s="7"/>
      <c r="E701" s="7"/>
      <c r="F701" s="7"/>
    </row>
    <row r="702" spans="1:6" x14ac:dyDescent="0.25">
      <c r="A702" s="7"/>
      <c r="B702" s="7"/>
      <c r="C702" s="7"/>
      <c r="D702" s="7"/>
      <c r="E702" s="7"/>
      <c r="F702" s="7"/>
    </row>
    <row r="703" spans="1:6" x14ac:dyDescent="0.25">
      <c r="A703" s="7"/>
      <c r="B703" s="7"/>
      <c r="C703" s="7"/>
      <c r="D703" s="7"/>
      <c r="E703" s="7"/>
      <c r="F703" s="7"/>
    </row>
    <row r="704" spans="1:6" x14ac:dyDescent="0.25">
      <c r="A704" s="7"/>
      <c r="B704" s="7"/>
      <c r="C704" s="7"/>
      <c r="D704" s="7"/>
      <c r="E704" s="7"/>
      <c r="F704" s="7"/>
    </row>
    <row r="705" spans="1:6" x14ac:dyDescent="0.25">
      <c r="A705" s="7"/>
      <c r="B705" s="7"/>
      <c r="C705" s="7"/>
      <c r="D705" s="7"/>
      <c r="E705" s="7"/>
      <c r="F705" s="7"/>
    </row>
    <row r="706" spans="1:6" x14ac:dyDescent="0.25">
      <c r="A706" s="7"/>
      <c r="B706" s="7"/>
      <c r="C706" s="7"/>
      <c r="D706" s="7"/>
      <c r="E706" s="7"/>
      <c r="F706" s="7"/>
    </row>
    <row r="707" spans="1:6" x14ac:dyDescent="0.25">
      <c r="A707" s="7"/>
      <c r="B707" s="7"/>
      <c r="C707" s="7"/>
      <c r="D707" s="7"/>
      <c r="E707" s="7"/>
      <c r="F707" s="7"/>
    </row>
    <row r="708" spans="1:6" x14ac:dyDescent="0.25">
      <c r="A708" s="7"/>
      <c r="B708" s="7"/>
      <c r="C708" s="7"/>
      <c r="D708" s="7"/>
      <c r="E708" s="7"/>
      <c r="F708" s="7"/>
    </row>
    <row r="709" spans="1:6" x14ac:dyDescent="0.25">
      <c r="A709" s="7"/>
      <c r="B709" s="7"/>
      <c r="C709" s="7"/>
      <c r="D709" s="7"/>
      <c r="E709" s="7"/>
      <c r="F709" s="7"/>
    </row>
    <row r="710" spans="1:6" x14ac:dyDescent="0.25">
      <c r="A710" s="7"/>
      <c r="B710" s="7"/>
      <c r="C710" s="7"/>
      <c r="D710" s="7"/>
      <c r="E710" s="7"/>
      <c r="F710" s="7"/>
    </row>
    <row r="711" spans="1:6" x14ac:dyDescent="0.25">
      <c r="A711" s="7"/>
      <c r="B711" s="7"/>
      <c r="C711" s="7"/>
      <c r="D711" s="7"/>
      <c r="E711" s="7"/>
      <c r="F711" s="7"/>
    </row>
    <row r="712" spans="1:6" x14ac:dyDescent="0.25">
      <c r="A712" s="7"/>
      <c r="B712" s="7"/>
      <c r="C712" s="7"/>
      <c r="D712" s="7"/>
      <c r="E712" s="7"/>
      <c r="F712" s="7"/>
    </row>
    <row r="713" spans="1:6" x14ac:dyDescent="0.25">
      <c r="A713" s="7"/>
      <c r="B713" s="7"/>
      <c r="C713" s="7"/>
      <c r="D713" s="7"/>
      <c r="E713" s="7"/>
      <c r="F713" s="7"/>
    </row>
    <row r="714" spans="1:6" x14ac:dyDescent="0.25">
      <c r="A714" s="7"/>
      <c r="B714" s="7"/>
      <c r="C714" s="7"/>
      <c r="D714" s="7"/>
      <c r="E714" s="7"/>
      <c r="F714" s="7"/>
    </row>
    <row r="715" spans="1:6" x14ac:dyDescent="0.25">
      <c r="A715" s="7"/>
      <c r="B715" s="7"/>
      <c r="C715" s="7"/>
      <c r="D715" s="7"/>
      <c r="E715" s="7"/>
      <c r="F715" s="7"/>
    </row>
    <row r="716" spans="1:6" x14ac:dyDescent="0.25">
      <c r="A716" s="7"/>
      <c r="B716" s="7"/>
      <c r="C716" s="7"/>
      <c r="D716" s="7"/>
      <c r="E716" s="7"/>
      <c r="F716" s="7"/>
    </row>
    <row r="717" spans="1:6" x14ac:dyDescent="0.25">
      <c r="A717" s="7"/>
      <c r="B717" s="7"/>
      <c r="C717" s="7"/>
      <c r="D717" s="7"/>
      <c r="E717" s="7"/>
      <c r="F717" s="7"/>
    </row>
    <row r="718" spans="1:6" x14ac:dyDescent="0.25">
      <c r="A718" s="7"/>
      <c r="B718" s="7"/>
      <c r="C718" s="7"/>
      <c r="D718" s="7"/>
      <c r="E718" s="7"/>
      <c r="F718" s="7"/>
    </row>
    <row r="719" spans="1:6" x14ac:dyDescent="0.25">
      <c r="A719" s="7"/>
      <c r="B719" s="7"/>
      <c r="C719" s="7"/>
      <c r="D719" s="7"/>
      <c r="E719" s="7"/>
      <c r="F719" s="7"/>
    </row>
    <row r="720" spans="1:6" x14ac:dyDescent="0.25">
      <c r="A720" s="7"/>
      <c r="B720" s="7"/>
      <c r="C720" s="7"/>
      <c r="D720" s="7"/>
      <c r="E720" s="7"/>
      <c r="F720" s="7"/>
    </row>
    <row r="721" spans="1:6" x14ac:dyDescent="0.25">
      <c r="A721" s="7"/>
      <c r="B721" s="7"/>
      <c r="C721" s="7"/>
      <c r="D721" s="7"/>
      <c r="E721" s="7"/>
      <c r="F721" s="7"/>
    </row>
    <row r="722" spans="1:6" x14ac:dyDescent="0.25">
      <c r="A722" s="7"/>
      <c r="B722" s="7"/>
      <c r="C722" s="7"/>
      <c r="D722" s="7"/>
      <c r="E722" s="7"/>
      <c r="F722" s="7"/>
    </row>
    <row r="723" spans="1:6" x14ac:dyDescent="0.25">
      <c r="A723" s="7"/>
      <c r="B723" s="7"/>
      <c r="C723" s="7"/>
      <c r="D723" s="7"/>
      <c r="E723" s="7"/>
      <c r="F723" s="7"/>
    </row>
    <row r="724" spans="1:6" x14ac:dyDescent="0.25">
      <c r="A724" s="7"/>
      <c r="B724" s="7"/>
      <c r="C724" s="7"/>
      <c r="D724" s="7"/>
      <c r="E724" s="7"/>
      <c r="F724" s="7"/>
    </row>
    <row r="725" spans="1:6" x14ac:dyDescent="0.25">
      <c r="A725" s="7"/>
      <c r="B725" s="7"/>
      <c r="C725" s="7"/>
      <c r="D725" s="7"/>
      <c r="E725" s="7"/>
      <c r="F725" s="7"/>
    </row>
    <row r="726" spans="1:6" x14ac:dyDescent="0.25">
      <c r="A726" s="7"/>
      <c r="B726" s="7"/>
      <c r="C726" s="7"/>
      <c r="D726" s="7"/>
      <c r="E726" s="7"/>
      <c r="F726" s="7"/>
    </row>
    <row r="727" spans="1:6" x14ac:dyDescent="0.25">
      <c r="A727" s="7"/>
      <c r="B727" s="7"/>
      <c r="C727" s="7"/>
      <c r="D727" s="7"/>
      <c r="E727" s="7"/>
      <c r="F727" s="7"/>
    </row>
    <row r="728" spans="1:6" x14ac:dyDescent="0.25">
      <c r="A728" s="7"/>
      <c r="B728" s="7"/>
      <c r="C728" s="7"/>
      <c r="D728" s="7"/>
      <c r="E728" s="7"/>
      <c r="F728" s="7"/>
    </row>
    <row r="729" spans="1:6" x14ac:dyDescent="0.25">
      <c r="A729" s="7"/>
      <c r="B729" s="7"/>
      <c r="C729" s="7"/>
      <c r="D729" s="7"/>
      <c r="E729" s="7"/>
      <c r="F729" s="7"/>
    </row>
    <row r="730" spans="1:6" x14ac:dyDescent="0.25">
      <c r="A730" s="7"/>
      <c r="B730" s="7"/>
      <c r="C730" s="7"/>
      <c r="D730" s="7"/>
      <c r="E730" s="7"/>
      <c r="F730" s="7"/>
    </row>
    <row r="731" spans="1:6" x14ac:dyDescent="0.25">
      <c r="A731" s="7"/>
      <c r="B731" s="7"/>
      <c r="C731" s="7"/>
      <c r="D731" s="7"/>
      <c r="E731" s="7"/>
      <c r="F731" s="7"/>
    </row>
    <row r="732" spans="1:6" x14ac:dyDescent="0.25">
      <c r="A732" s="7"/>
      <c r="B732" s="7"/>
      <c r="C732" s="7"/>
      <c r="D732" s="7"/>
      <c r="E732" s="7"/>
      <c r="F732" s="7"/>
    </row>
    <row r="733" spans="1:6" x14ac:dyDescent="0.25">
      <c r="A733" s="7"/>
      <c r="B733" s="7"/>
      <c r="C733" s="7"/>
      <c r="D733" s="7"/>
      <c r="E733" s="7"/>
      <c r="F733" s="7"/>
    </row>
    <row r="734" spans="1:6" x14ac:dyDescent="0.25">
      <c r="A734" s="7"/>
      <c r="B734" s="7"/>
      <c r="C734" s="7"/>
      <c r="D734" s="7"/>
      <c r="E734" s="7"/>
      <c r="F734" s="7"/>
    </row>
    <row r="735" spans="1:6" x14ac:dyDescent="0.25">
      <c r="A735" s="7"/>
      <c r="B735" s="7"/>
      <c r="C735" s="7"/>
      <c r="D735" s="7"/>
      <c r="E735" s="7"/>
      <c r="F735" s="7"/>
    </row>
    <row r="736" spans="1:6" x14ac:dyDescent="0.25">
      <c r="A736" s="7"/>
      <c r="B736" s="7"/>
      <c r="C736" s="7"/>
      <c r="D736" s="7"/>
      <c r="E736" s="7"/>
      <c r="F736" s="7"/>
    </row>
    <row r="737" spans="1:6" x14ac:dyDescent="0.25">
      <c r="A737" s="7"/>
      <c r="B737" s="7"/>
      <c r="C737" s="7"/>
      <c r="D737" s="7"/>
      <c r="E737" s="7"/>
      <c r="F737" s="7"/>
    </row>
    <row r="738" spans="1:6" x14ac:dyDescent="0.25">
      <c r="A738" s="7"/>
      <c r="B738" s="7"/>
      <c r="C738" s="7"/>
      <c r="D738" s="7"/>
      <c r="E738" s="7"/>
      <c r="F738" s="7"/>
    </row>
    <row r="739" spans="1:6" x14ac:dyDescent="0.25">
      <c r="A739" s="7"/>
      <c r="B739" s="7"/>
      <c r="C739" s="7"/>
      <c r="D739" s="7"/>
      <c r="E739" s="7"/>
      <c r="F739" s="7"/>
    </row>
    <row r="740" spans="1:6" x14ac:dyDescent="0.25">
      <c r="A740" s="7"/>
      <c r="B740" s="7"/>
      <c r="C740" s="7"/>
      <c r="D740" s="7"/>
      <c r="E740" s="7"/>
      <c r="F740" s="7"/>
    </row>
    <row r="741" spans="1:6" x14ac:dyDescent="0.25">
      <c r="A741" s="7"/>
      <c r="B741" s="7"/>
      <c r="C741" s="7"/>
      <c r="D741" s="7"/>
      <c r="E741" s="7"/>
      <c r="F741" s="7"/>
    </row>
    <row r="742" spans="1:6" x14ac:dyDescent="0.25">
      <c r="A742" s="7"/>
      <c r="B742" s="7"/>
      <c r="C742" s="7"/>
      <c r="D742" s="7"/>
      <c r="E742" s="7"/>
      <c r="F742" s="7"/>
    </row>
    <row r="743" spans="1:6" x14ac:dyDescent="0.25">
      <c r="A743" s="7"/>
      <c r="B743" s="7"/>
      <c r="C743" s="7"/>
      <c r="D743" s="7"/>
      <c r="E743" s="7"/>
      <c r="F743" s="7"/>
    </row>
    <row r="744" spans="1:6" x14ac:dyDescent="0.25">
      <c r="A744" s="7"/>
      <c r="B744" s="7"/>
      <c r="C744" s="7"/>
      <c r="D744" s="7"/>
      <c r="E744" s="7"/>
      <c r="F744" s="7"/>
    </row>
    <row r="745" spans="1:6" x14ac:dyDescent="0.25">
      <c r="A745" s="7"/>
      <c r="B745" s="7"/>
      <c r="C745" s="7"/>
      <c r="D745" s="7"/>
      <c r="E745" s="7"/>
      <c r="F745" s="7"/>
    </row>
    <row r="746" spans="1:6" x14ac:dyDescent="0.25">
      <c r="A746" s="7"/>
      <c r="B746" s="7"/>
      <c r="C746" s="7"/>
      <c r="D746" s="7"/>
      <c r="E746" s="7"/>
      <c r="F746" s="7"/>
    </row>
    <row r="747" spans="1:6" x14ac:dyDescent="0.25">
      <c r="A747" s="7"/>
      <c r="B747" s="7"/>
      <c r="C747" s="7"/>
      <c r="D747" s="7"/>
      <c r="E747" s="7"/>
      <c r="F747" s="7"/>
    </row>
    <row r="748" spans="1:6" x14ac:dyDescent="0.25">
      <c r="A748" s="7"/>
      <c r="B748" s="7"/>
      <c r="C748" s="7"/>
      <c r="D748" s="7"/>
      <c r="E748" s="7"/>
      <c r="F748" s="7"/>
    </row>
    <row r="749" spans="1:6" x14ac:dyDescent="0.25">
      <c r="A749" s="7"/>
      <c r="B749" s="7"/>
      <c r="C749" s="7"/>
      <c r="D749" s="7"/>
      <c r="E749" s="7"/>
      <c r="F749" s="7"/>
    </row>
    <row r="750" spans="1:6" x14ac:dyDescent="0.25">
      <c r="A750" s="7"/>
      <c r="B750" s="7"/>
      <c r="C750" s="7"/>
      <c r="D750" s="7"/>
      <c r="E750" s="7"/>
      <c r="F750" s="7"/>
    </row>
    <row r="751" spans="1:6" x14ac:dyDescent="0.25">
      <c r="A751" s="7"/>
      <c r="B751" s="7"/>
      <c r="C751" s="7"/>
      <c r="D751" s="7"/>
      <c r="E751" s="7"/>
      <c r="F751" s="7"/>
    </row>
    <row r="752" spans="1:6" x14ac:dyDescent="0.25">
      <c r="A752" s="7"/>
      <c r="B752" s="7"/>
      <c r="C752" s="7"/>
      <c r="D752" s="7"/>
      <c r="E752" s="7"/>
      <c r="F752" s="7"/>
    </row>
    <row r="753" spans="1:6" x14ac:dyDescent="0.25">
      <c r="A753" s="7"/>
      <c r="B753" s="7"/>
      <c r="C753" s="7"/>
      <c r="D753" s="7"/>
      <c r="E753" s="7"/>
      <c r="F753" s="7"/>
    </row>
    <row r="754" spans="1:6" x14ac:dyDescent="0.25">
      <c r="A754" s="7"/>
      <c r="B754" s="7"/>
      <c r="C754" s="7"/>
      <c r="D754" s="7"/>
      <c r="E754" s="7"/>
      <c r="F754" s="7"/>
    </row>
    <row r="755" spans="1:6" x14ac:dyDescent="0.25">
      <c r="A755" s="7"/>
      <c r="B755" s="7"/>
      <c r="C755" s="7"/>
      <c r="D755" s="7"/>
      <c r="E755" s="7"/>
      <c r="F755" s="7"/>
    </row>
    <row r="756" spans="1:6" x14ac:dyDescent="0.25">
      <c r="A756" s="7"/>
      <c r="B756" s="7"/>
      <c r="C756" s="7"/>
      <c r="D756" s="7"/>
      <c r="E756" s="7"/>
      <c r="F756" s="7"/>
    </row>
    <row r="757" spans="1:6" x14ac:dyDescent="0.25">
      <c r="A757" s="7"/>
      <c r="B757" s="7"/>
      <c r="C757" s="7"/>
      <c r="D757" s="7"/>
      <c r="E757" s="7"/>
      <c r="F757" s="7"/>
    </row>
    <row r="758" spans="1:6" x14ac:dyDescent="0.25">
      <c r="A758" s="7"/>
      <c r="B758" s="7"/>
      <c r="C758" s="7"/>
      <c r="D758" s="7"/>
      <c r="E758" s="7"/>
      <c r="F758" s="7"/>
    </row>
    <row r="759" spans="1:6" x14ac:dyDescent="0.25">
      <c r="A759" s="7"/>
      <c r="B759" s="7"/>
      <c r="C759" s="7"/>
      <c r="D759" s="7"/>
      <c r="E759" s="7"/>
      <c r="F759" s="7"/>
    </row>
    <row r="760" spans="1:6" x14ac:dyDescent="0.25">
      <c r="A760" s="7"/>
      <c r="B760" s="7"/>
      <c r="C760" s="7"/>
      <c r="D760" s="7"/>
      <c r="E760" s="7"/>
      <c r="F760" s="7"/>
    </row>
    <row r="761" spans="1:6" x14ac:dyDescent="0.25">
      <c r="A761" s="7"/>
      <c r="B761" s="7"/>
      <c r="C761" s="7"/>
      <c r="D761" s="7"/>
      <c r="E761" s="7"/>
      <c r="F761" s="7"/>
    </row>
    <row r="762" spans="1:6" x14ac:dyDescent="0.25">
      <c r="A762" s="7"/>
      <c r="B762" s="7"/>
      <c r="C762" s="7"/>
      <c r="D762" s="7"/>
      <c r="E762" s="7"/>
      <c r="F762" s="7"/>
    </row>
    <row r="763" spans="1:6" x14ac:dyDescent="0.25">
      <c r="A763" s="7"/>
      <c r="B763" s="7"/>
      <c r="C763" s="7"/>
      <c r="D763" s="7"/>
      <c r="E763" s="7"/>
      <c r="F763" s="7"/>
    </row>
    <row r="764" spans="1:6" x14ac:dyDescent="0.25">
      <c r="A764" s="7"/>
      <c r="B764" s="7"/>
      <c r="C764" s="7"/>
      <c r="D764" s="7"/>
      <c r="E764" s="7"/>
      <c r="F764" s="7"/>
    </row>
    <row r="765" spans="1:6" x14ac:dyDescent="0.25">
      <c r="A765" s="7"/>
      <c r="B765" s="7"/>
      <c r="C765" s="7"/>
      <c r="D765" s="7"/>
      <c r="E765" s="7"/>
      <c r="F765" s="7"/>
    </row>
    <row r="766" spans="1:6" x14ac:dyDescent="0.25">
      <c r="A766" s="7"/>
      <c r="B766" s="7"/>
      <c r="C766" s="7"/>
      <c r="D766" s="7"/>
      <c r="E766" s="7"/>
      <c r="F766" s="7"/>
    </row>
    <row r="767" spans="1:6" x14ac:dyDescent="0.25">
      <c r="A767" s="7"/>
      <c r="B767" s="7"/>
      <c r="C767" s="7"/>
      <c r="D767" s="7"/>
      <c r="E767" s="7"/>
      <c r="F767" s="7"/>
    </row>
    <row r="768" spans="1:6" x14ac:dyDescent="0.25">
      <c r="A768" s="7"/>
      <c r="B768" s="7"/>
      <c r="C768" s="7"/>
      <c r="D768" s="7"/>
      <c r="E768" s="7"/>
      <c r="F768" s="7"/>
    </row>
    <row r="769" spans="1:6" x14ac:dyDescent="0.25">
      <c r="A769" s="7"/>
      <c r="B769" s="7"/>
      <c r="C769" s="7"/>
      <c r="D769" s="7"/>
      <c r="E769" s="7"/>
      <c r="F769" s="7"/>
    </row>
    <row r="770" spans="1:6" x14ac:dyDescent="0.25">
      <c r="A770" s="7"/>
      <c r="B770" s="7"/>
      <c r="C770" s="7"/>
      <c r="D770" s="7"/>
      <c r="E770" s="7"/>
      <c r="F770" s="7"/>
    </row>
    <row r="771" spans="1:6" x14ac:dyDescent="0.25">
      <c r="A771" s="7"/>
      <c r="B771" s="7"/>
      <c r="C771" s="7"/>
      <c r="D771" s="7"/>
      <c r="E771" s="7"/>
      <c r="F771" s="7"/>
    </row>
    <row r="772" spans="1:6" x14ac:dyDescent="0.25">
      <c r="A772" s="7"/>
      <c r="B772" s="7"/>
      <c r="C772" s="7"/>
      <c r="D772" s="7"/>
      <c r="E772" s="7"/>
      <c r="F772" s="7"/>
    </row>
    <row r="773" spans="1:6" x14ac:dyDescent="0.25">
      <c r="A773" s="7"/>
      <c r="B773" s="7"/>
      <c r="C773" s="7"/>
      <c r="D773" s="7"/>
      <c r="E773" s="7"/>
      <c r="F773" s="7"/>
    </row>
    <row r="774" spans="1:6" x14ac:dyDescent="0.25">
      <c r="A774" s="7"/>
      <c r="B774" s="7"/>
      <c r="C774" s="7"/>
      <c r="D774" s="7"/>
      <c r="E774" s="7"/>
      <c r="F774" s="7"/>
    </row>
    <row r="775" spans="1:6" x14ac:dyDescent="0.25">
      <c r="A775" s="7"/>
      <c r="B775" s="7"/>
      <c r="C775" s="7"/>
      <c r="D775" s="7"/>
      <c r="E775" s="7"/>
      <c r="F775" s="7"/>
    </row>
    <row r="776" spans="1:6" x14ac:dyDescent="0.25">
      <c r="A776" s="7"/>
      <c r="B776" s="7"/>
      <c r="C776" s="7"/>
      <c r="D776" s="7"/>
      <c r="E776" s="7"/>
      <c r="F776" s="7"/>
    </row>
    <row r="777" spans="1:6" x14ac:dyDescent="0.25">
      <c r="A777" s="7"/>
      <c r="B777" s="7"/>
      <c r="C777" s="7"/>
      <c r="D777" s="7"/>
      <c r="E777" s="7"/>
      <c r="F777" s="7"/>
    </row>
    <row r="778" spans="1:6" x14ac:dyDescent="0.25">
      <c r="A778" s="7"/>
      <c r="B778" s="7"/>
      <c r="C778" s="7"/>
      <c r="D778" s="7"/>
      <c r="E778" s="7"/>
      <c r="F778" s="7"/>
    </row>
    <row r="779" spans="1:6" x14ac:dyDescent="0.25">
      <c r="A779" s="7"/>
      <c r="B779" s="7"/>
      <c r="C779" s="7"/>
      <c r="D779" s="7"/>
      <c r="E779" s="7"/>
      <c r="F779" s="7"/>
    </row>
    <row r="780" spans="1:6" x14ac:dyDescent="0.25">
      <c r="A780" s="7"/>
      <c r="B780" s="7"/>
      <c r="C780" s="7"/>
      <c r="D780" s="7"/>
      <c r="E780" s="7"/>
      <c r="F780" s="7"/>
    </row>
    <row r="781" spans="1:6" x14ac:dyDescent="0.25">
      <c r="A781" s="7"/>
      <c r="B781" s="7"/>
      <c r="C781" s="7"/>
      <c r="D781" s="7"/>
      <c r="E781" s="7"/>
      <c r="F781" s="7"/>
    </row>
    <row r="782" spans="1:6" x14ac:dyDescent="0.25">
      <c r="A782" s="7"/>
      <c r="B782" s="7"/>
      <c r="C782" s="7"/>
      <c r="D782" s="7"/>
      <c r="E782" s="7"/>
      <c r="F782" s="7"/>
    </row>
    <row r="783" spans="1:6" x14ac:dyDescent="0.25">
      <c r="A783" s="7"/>
      <c r="B783" s="7"/>
      <c r="C783" s="7"/>
      <c r="D783" s="7"/>
      <c r="E783" s="7"/>
      <c r="F783" s="7"/>
    </row>
    <row r="784" spans="1:6" x14ac:dyDescent="0.25">
      <c r="A784" s="7"/>
      <c r="B784" s="7"/>
      <c r="C784" s="7"/>
      <c r="D784" s="7"/>
      <c r="E784" s="7"/>
      <c r="F784" s="7"/>
    </row>
    <row r="785" spans="1:6" x14ac:dyDescent="0.25">
      <c r="A785" s="7"/>
      <c r="B785" s="7"/>
      <c r="C785" s="7"/>
      <c r="D785" s="7"/>
      <c r="E785" s="7"/>
      <c r="F785" s="7"/>
    </row>
    <row r="786" spans="1:6" x14ac:dyDescent="0.25">
      <c r="A786" s="7"/>
      <c r="B786" s="7"/>
      <c r="C786" s="7"/>
      <c r="D786" s="7"/>
      <c r="E786" s="7"/>
      <c r="F786" s="7"/>
    </row>
    <row r="787" spans="1:6" x14ac:dyDescent="0.25">
      <c r="A787" s="7"/>
      <c r="B787" s="7"/>
      <c r="C787" s="7"/>
      <c r="D787" s="7"/>
      <c r="E787" s="7"/>
      <c r="F787" s="7"/>
    </row>
    <row r="788" spans="1:6" x14ac:dyDescent="0.25">
      <c r="A788" s="7"/>
      <c r="B788" s="7"/>
      <c r="C788" s="7"/>
      <c r="D788" s="7"/>
      <c r="E788" s="7"/>
      <c r="F788" s="7"/>
    </row>
    <row r="789" spans="1:6" x14ac:dyDescent="0.25">
      <c r="A789" s="7"/>
      <c r="B789" s="7"/>
      <c r="C789" s="7"/>
      <c r="D789" s="7"/>
      <c r="E789" s="7"/>
      <c r="F789" s="7"/>
    </row>
    <row r="790" spans="1:6" x14ac:dyDescent="0.25">
      <c r="A790" s="7"/>
      <c r="B790" s="7"/>
      <c r="C790" s="7"/>
      <c r="D790" s="7"/>
      <c r="E790" s="7"/>
      <c r="F790" s="7"/>
    </row>
    <row r="791" spans="1:6" x14ac:dyDescent="0.25">
      <c r="A791" s="7"/>
      <c r="B791" s="7"/>
      <c r="C791" s="7"/>
      <c r="D791" s="7"/>
      <c r="E791" s="7"/>
      <c r="F791" s="7"/>
    </row>
    <row r="792" spans="1:6" x14ac:dyDescent="0.25">
      <c r="A792" s="7"/>
      <c r="B792" s="7"/>
      <c r="C792" s="7"/>
      <c r="D792" s="7"/>
      <c r="E792" s="7"/>
      <c r="F792" s="7"/>
    </row>
    <row r="793" spans="1:6" x14ac:dyDescent="0.25">
      <c r="A793" s="7"/>
      <c r="B793" s="7"/>
      <c r="C793" s="7"/>
      <c r="D793" s="7"/>
      <c r="E793" s="7"/>
      <c r="F793" s="7"/>
    </row>
    <row r="794" spans="1:6" x14ac:dyDescent="0.25">
      <c r="A794" s="7"/>
      <c r="B794" s="7"/>
      <c r="C794" s="7"/>
      <c r="D794" s="7"/>
      <c r="E794" s="7"/>
      <c r="F794" s="7"/>
    </row>
    <row r="795" spans="1:6" x14ac:dyDescent="0.25">
      <c r="A795" s="7"/>
      <c r="B795" s="7"/>
      <c r="C795" s="7"/>
      <c r="D795" s="7"/>
      <c r="E795" s="7"/>
      <c r="F795" s="7"/>
    </row>
    <row r="796" spans="1:6" x14ac:dyDescent="0.25">
      <c r="A796" s="7"/>
      <c r="B796" s="7"/>
      <c r="C796" s="7"/>
      <c r="D796" s="7"/>
      <c r="E796" s="7"/>
      <c r="F796" s="7"/>
    </row>
    <row r="797" spans="1:6" x14ac:dyDescent="0.25">
      <c r="A797" s="7"/>
      <c r="B797" s="7"/>
      <c r="C797" s="7"/>
      <c r="D797" s="7"/>
      <c r="E797" s="7"/>
      <c r="F797" s="7"/>
    </row>
    <row r="798" spans="1:6" x14ac:dyDescent="0.25">
      <c r="A798" s="7"/>
      <c r="B798" s="7"/>
      <c r="C798" s="7"/>
      <c r="D798" s="7"/>
      <c r="E798" s="7"/>
      <c r="F798" s="7"/>
    </row>
    <row r="799" spans="1:6" x14ac:dyDescent="0.25">
      <c r="A799" s="7"/>
      <c r="B799" s="7"/>
      <c r="C799" s="7"/>
      <c r="D799" s="7"/>
      <c r="E799" s="7"/>
      <c r="F799" s="7"/>
    </row>
    <row r="800" spans="1:6" x14ac:dyDescent="0.25">
      <c r="A800" s="7"/>
      <c r="B800" s="7"/>
      <c r="C800" s="7"/>
      <c r="D800" s="7"/>
      <c r="E800" s="7"/>
      <c r="F800" s="7"/>
    </row>
    <row r="801" spans="1:6" x14ac:dyDescent="0.25">
      <c r="A801" s="7"/>
      <c r="B801" s="7"/>
      <c r="C801" s="7"/>
      <c r="D801" s="7"/>
      <c r="E801" s="7"/>
      <c r="F801" s="7"/>
    </row>
    <row r="802" spans="1:6" x14ac:dyDescent="0.25">
      <c r="A802" s="7"/>
      <c r="B802" s="7"/>
      <c r="C802" s="7"/>
      <c r="D802" s="7"/>
      <c r="E802" s="7"/>
      <c r="F802" s="7"/>
    </row>
    <row r="803" spans="1:6" x14ac:dyDescent="0.25">
      <c r="A803" s="7"/>
      <c r="B803" s="7"/>
      <c r="C803" s="7"/>
      <c r="D803" s="7"/>
      <c r="E803" s="7"/>
      <c r="F803" s="7"/>
    </row>
    <row r="804" spans="1:6" x14ac:dyDescent="0.25">
      <c r="A804" s="7"/>
      <c r="B804" s="7"/>
      <c r="C804" s="7"/>
      <c r="D804" s="7"/>
      <c r="E804" s="7"/>
      <c r="F804" s="7"/>
    </row>
    <row r="805" spans="1:6" x14ac:dyDescent="0.25">
      <c r="A805" s="7"/>
      <c r="B805" s="7"/>
      <c r="C805" s="7"/>
      <c r="D805" s="7"/>
      <c r="E805" s="7"/>
      <c r="F805" s="7"/>
    </row>
    <row r="806" spans="1:6" x14ac:dyDescent="0.25">
      <c r="A806" s="7"/>
      <c r="B806" s="7"/>
      <c r="C806" s="7"/>
      <c r="D806" s="7"/>
      <c r="E806" s="7"/>
      <c r="F806" s="7"/>
    </row>
    <row r="807" spans="1:6" x14ac:dyDescent="0.25">
      <c r="A807" s="7"/>
      <c r="B807" s="7"/>
      <c r="C807" s="7"/>
      <c r="D807" s="7"/>
      <c r="E807" s="7"/>
      <c r="F807" s="7"/>
    </row>
    <row r="808" spans="1:6" x14ac:dyDescent="0.25">
      <c r="A808" s="7"/>
      <c r="B808" s="7"/>
      <c r="C808" s="7"/>
      <c r="D808" s="7"/>
      <c r="E808" s="7"/>
      <c r="F808" s="7"/>
    </row>
    <row r="809" spans="1:6" x14ac:dyDescent="0.25">
      <c r="A809" s="7"/>
      <c r="B809" s="7"/>
      <c r="C809" s="7"/>
      <c r="D809" s="7"/>
      <c r="E809" s="7"/>
      <c r="F809" s="7"/>
    </row>
    <row r="810" spans="1:6" x14ac:dyDescent="0.25">
      <c r="A810" s="7"/>
      <c r="B810" s="7"/>
      <c r="C810" s="7"/>
      <c r="D810" s="7"/>
      <c r="E810" s="7"/>
      <c r="F810" s="7"/>
    </row>
    <row r="811" spans="1:6" x14ac:dyDescent="0.25">
      <c r="A811" s="7"/>
      <c r="B811" s="7"/>
      <c r="C811" s="7"/>
      <c r="D811" s="7"/>
      <c r="E811" s="7"/>
      <c r="F811" s="7"/>
    </row>
    <row r="812" spans="1:6" x14ac:dyDescent="0.25">
      <c r="A812" s="7"/>
      <c r="B812" s="7"/>
      <c r="C812" s="7"/>
      <c r="D812" s="7"/>
      <c r="E812" s="7"/>
      <c r="F812" s="7"/>
    </row>
    <row r="813" spans="1:6" x14ac:dyDescent="0.25">
      <c r="A813" s="7"/>
      <c r="B813" s="7"/>
      <c r="C813" s="7"/>
      <c r="D813" s="7"/>
      <c r="E813" s="7"/>
      <c r="F813" s="7"/>
    </row>
    <row r="814" spans="1:6" x14ac:dyDescent="0.25">
      <c r="A814" s="7"/>
      <c r="B814" s="7"/>
      <c r="C814" s="7"/>
      <c r="D814" s="7"/>
      <c r="E814" s="7"/>
      <c r="F814" s="7"/>
    </row>
    <row r="815" spans="1:6" x14ac:dyDescent="0.25">
      <c r="A815" s="7"/>
      <c r="B815" s="7"/>
      <c r="C815" s="7"/>
      <c r="D815" s="7"/>
      <c r="E815" s="7"/>
      <c r="F815" s="7"/>
    </row>
    <row r="816" spans="1:6" x14ac:dyDescent="0.25">
      <c r="A816" s="7"/>
      <c r="B816" s="7"/>
      <c r="C816" s="7"/>
      <c r="D816" s="7"/>
      <c r="E816" s="7"/>
      <c r="F816" s="7"/>
    </row>
    <row r="817" spans="1:6" x14ac:dyDescent="0.25">
      <c r="A817" s="7"/>
      <c r="B817" s="7"/>
      <c r="C817" s="7"/>
      <c r="D817" s="7"/>
      <c r="E817" s="7"/>
      <c r="F817" s="7"/>
    </row>
    <row r="818" spans="1:6" x14ac:dyDescent="0.25">
      <c r="A818" s="7"/>
      <c r="B818" s="7"/>
      <c r="C818" s="7"/>
      <c r="D818" s="7"/>
      <c r="E818" s="7"/>
      <c r="F818" s="7"/>
    </row>
    <row r="819" spans="1:6" x14ac:dyDescent="0.25">
      <c r="A819" s="7"/>
      <c r="B819" s="7"/>
      <c r="C819" s="7"/>
      <c r="D819" s="7"/>
      <c r="E819" s="7"/>
      <c r="F819" s="7"/>
    </row>
    <row r="820" spans="1:6" x14ac:dyDescent="0.25">
      <c r="A820" s="7"/>
      <c r="B820" s="7"/>
      <c r="C820" s="7"/>
      <c r="D820" s="7"/>
      <c r="E820" s="7"/>
      <c r="F820" s="7"/>
    </row>
    <row r="821" spans="1:6" x14ac:dyDescent="0.25">
      <c r="A821" s="7"/>
      <c r="B821" s="7"/>
      <c r="C821" s="7"/>
      <c r="D821" s="7"/>
      <c r="E821" s="7"/>
      <c r="F821" s="7"/>
    </row>
    <row r="822" spans="1:6" x14ac:dyDescent="0.25">
      <c r="A822" s="7"/>
      <c r="B822" s="7"/>
      <c r="C822" s="7"/>
      <c r="D822" s="7"/>
      <c r="E822" s="7"/>
      <c r="F822" s="7"/>
    </row>
    <row r="823" spans="1:6" x14ac:dyDescent="0.25">
      <c r="A823" s="7"/>
      <c r="B823" s="7"/>
      <c r="C823" s="7"/>
      <c r="D823" s="7"/>
      <c r="E823" s="7"/>
      <c r="F823" s="7"/>
    </row>
    <row r="824" spans="1:6" x14ac:dyDescent="0.25">
      <c r="A824" s="7"/>
      <c r="B824" s="7"/>
      <c r="C824" s="7"/>
      <c r="D824" s="7"/>
      <c r="E824" s="7"/>
      <c r="F824" s="7"/>
    </row>
    <row r="825" spans="1:6" x14ac:dyDescent="0.25">
      <c r="A825" s="7"/>
      <c r="B825" s="7"/>
      <c r="C825" s="7"/>
      <c r="D825" s="7"/>
      <c r="E825" s="7"/>
      <c r="F825" s="7"/>
    </row>
    <row r="826" spans="1:6" x14ac:dyDescent="0.25">
      <c r="A826" s="7"/>
      <c r="B826" s="7"/>
      <c r="C826" s="7"/>
      <c r="D826" s="7"/>
      <c r="E826" s="7"/>
      <c r="F826" s="7"/>
    </row>
    <row r="827" spans="1:6" x14ac:dyDescent="0.25">
      <c r="A827" s="7"/>
      <c r="B827" s="7"/>
      <c r="C827" s="7"/>
      <c r="D827" s="7"/>
      <c r="E827" s="7"/>
      <c r="F827" s="7"/>
    </row>
    <row r="828" spans="1:6" x14ac:dyDescent="0.25">
      <c r="A828" s="7"/>
      <c r="B828" s="7"/>
      <c r="C828" s="7"/>
      <c r="D828" s="7"/>
      <c r="E828" s="7"/>
      <c r="F828" s="7"/>
    </row>
    <row r="829" spans="1:6" x14ac:dyDescent="0.25">
      <c r="A829" s="7"/>
      <c r="B829" s="7"/>
      <c r="C829" s="7"/>
      <c r="D829" s="7"/>
      <c r="E829" s="7"/>
      <c r="F829" s="7"/>
    </row>
    <row r="830" spans="1:6" x14ac:dyDescent="0.25">
      <c r="A830" s="7"/>
      <c r="B830" s="7"/>
      <c r="C830" s="7"/>
      <c r="D830" s="7"/>
      <c r="E830" s="7"/>
      <c r="F830" s="7"/>
    </row>
    <row r="831" spans="1:6" x14ac:dyDescent="0.25">
      <c r="A831" s="7"/>
      <c r="B831" s="7"/>
      <c r="C831" s="7"/>
      <c r="D831" s="7"/>
      <c r="E831" s="7"/>
      <c r="F831" s="7"/>
    </row>
    <row r="832" spans="1:6" x14ac:dyDescent="0.25">
      <c r="A832" s="7"/>
      <c r="B832" s="7"/>
      <c r="C832" s="7"/>
      <c r="D832" s="7"/>
      <c r="E832" s="7"/>
      <c r="F832" s="7"/>
    </row>
    <row r="833" spans="1:6" x14ac:dyDescent="0.25">
      <c r="A833" s="7"/>
      <c r="B833" s="7"/>
      <c r="C833" s="7"/>
      <c r="D833" s="7"/>
      <c r="E833" s="7"/>
      <c r="F833" s="7"/>
    </row>
    <row r="834" spans="1:6" x14ac:dyDescent="0.25">
      <c r="A834" s="7"/>
      <c r="B834" s="7"/>
      <c r="C834" s="7"/>
      <c r="D834" s="7"/>
      <c r="E834" s="7"/>
      <c r="F834" s="7"/>
    </row>
    <row r="835" spans="1:6" x14ac:dyDescent="0.25">
      <c r="A835" s="7"/>
      <c r="B835" s="7"/>
      <c r="C835" s="7"/>
      <c r="D835" s="7"/>
      <c r="E835" s="7"/>
      <c r="F835" s="7"/>
    </row>
    <row r="836" spans="1:6" x14ac:dyDescent="0.25">
      <c r="A836" s="7"/>
      <c r="B836" s="7"/>
      <c r="C836" s="7"/>
      <c r="D836" s="7"/>
      <c r="E836" s="7"/>
      <c r="F836" s="7"/>
    </row>
    <row r="837" spans="1:6" x14ac:dyDescent="0.25">
      <c r="A837" s="7"/>
      <c r="B837" s="7"/>
      <c r="C837" s="7"/>
      <c r="D837" s="7"/>
      <c r="E837" s="7"/>
      <c r="F837" s="7"/>
    </row>
    <row r="838" spans="1:6" x14ac:dyDescent="0.25">
      <c r="A838" s="7"/>
      <c r="B838" s="7"/>
      <c r="C838" s="7"/>
      <c r="D838" s="7"/>
      <c r="E838" s="7"/>
      <c r="F838" s="7"/>
    </row>
    <row r="839" spans="1:6" x14ac:dyDescent="0.25">
      <c r="A839" s="7"/>
      <c r="B839" s="7"/>
      <c r="C839" s="7"/>
      <c r="D839" s="7"/>
      <c r="E839" s="7"/>
      <c r="F839" s="7"/>
    </row>
    <row r="840" spans="1:6" x14ac:dyDescent="0.25">
      <c r="A840" s="7"/>
      <c r="B840" s="7"/>
      <c r="C840" s="7"/>
      <c r="D840" s="7"/>
      <c r="E840" s="7"/>
      <c r="F840" s="7"/>
    </row>
    <row r="841" spans="1:6" x14ac:dyDescent="0.25">
      <c r="A841" s="7"/>
      <c r="B841" s="7"/>
      <c r="C841" s="7"/>
      <c r="D841" s="7"/>
      <c r="E841" s="7"/>
      <c r="F841" s="7"/>
    </row>
    <row r="842" spans="1:6" x14ac:dyDescent="0.25">
      <c r="A842" s="7"/>
      <c r="B842" s="7"/>
      <c r="C842" s="7"/>
      <c r="D842" s="7"/>
      <c r="E842" s="7"/>
      <c r="F842" s="7"/>
    </row>
    <row r="843" spans="1:6" x14ac:dyDescent="0.25">
      <c r="A843" s="7"/>
      <c r="B843" s="7"/>
      <c r="C843" s="7"/>
      <c r="D843" s="7"/>
      <c r="E843" s="7"/>
      <c r="F843" s="7"/>
    </row>
    <row r="844" spans="1:6" x14ac:dyDescent="0.25">
      <c r="A844" s="7"/>
      <c r="B844" s="7"/>
      <c r="C844" s="7"/>
      <c r="D844" s="7"/>
      <c r="E844" s="7"/>
      <c r="F844" s="7"/>
    </row>
    <row r="845" spans="1:6" x14ac:dyDescent="0.25">
      <c r="A845" s="7"/>
      <c r="B845" s="7"/>
      <c r="C845" s="7"/>
      <c r="D845" s="7"/>
      <c r="E845" s="7"/>
      <c r="F845" s="7"/>
    </row>
    <row r="846" spans="1:6" x14ac:dyDescent="0.25">
      <c r="A846" s="7"/>
      <c r="B846" s="7"/>
      <c r="C846" s="7"/>
      <c r="D846" s="7"/>
      <c r="E846" s="7"/>
      <c r="F846" s="7"/>
    </row>
    <row r="847" spans="1:6" x14ac:dyDescent="0.25">
      <c r="A847" s="7"/>
      <c r="B847" s="7"/>
      <c r="C847" s="7"/>
      <c r="D847" s="7"/>
      <c r="E847" s="7"/>
      <c r="F847" s="7"/>
    </row>
    <row r="848" spans="1:6" x14ac:dyDescent="0.25">
      <c r="A848" s="7"/>
      <c r="B848" s="7"/>
      <c r="C848" s="7"/>
      <c r="D848" s="7"/>
      <c r="E848" s="7"/>
      <c r="F848" s="7"/>
    </row>
    <row r="849" spans="1:6" x14ac:dyDescent="0.25">
      <c r="A849" s="7"/>
      <c r="B849" s="7"/>
      <c r="C849" s="7"/>
      <c r="D849" s="7"/>
      <c r="E849" s="7"/>
      <c r="F849" s="7"/>
    </row>
    <row r="850" spans="1:6" x14ac:dyDescent="0.25">
      <c r="A850" s="7"/>
      <c r="B850" s="7"/>
      <c r="C850" s="7"/>
      <c r="D850" s="7"/>
      <c r="E850" s="7"/>
      <c r="F850" s="7"/>
    </row>
    <row r="851" spans="1:6" x14ac:dyDescent="0.25">
      <c r="A851" s="7"/>
      <c r="B851" s="7"/>
      <c r="C851" s="7"/>
      <c r="D851" s="7"/>
      <c r="E851" s="7"/>
      <c r="F851" s="7"/>
    </row>
    <row r="852" spans="1:6" x14ac:dyDescent="0.25">
      <c r="A852" s="7"/>
      <c r="B852" s="7"/>
      <c r="C852" s="7"/>
      <c r="D852" s="7"/>
      <c r="E852" s="7"/>
      <c r="F852" s="7"/>
    </row>
    <row r="853" spans="1:6" x14ac:dyDescent="0.25">
      <c r="A853" s="7"/>
      <c r="B853" s="7"/>
      <c r="C853" s="7"/>
      <c r="D853" s="7"/>
      <c r="E853" s="7"/>
      <c r="F853" s="7"/>
    </row>
    <row r="854" spans="1:6" x14ac:dyDescent="0.25">
      <c r="A854" s="7"/>
      <c r="B854" s="7"/>
      <c r="C854" s="7"/>
      <c r="D854" s="7"/>
      <c r="E854" s="7"/>
      <c r="F854" s="7"/>
    </row>
    <row r="855" spans="1:6" x14ac:dyDescent="0.25">
      <c r="A855" s="7"/>
      <c r="B855" s="7"/>
      <c r="C855" s="7"/>
      <c r="D855" s="7"/>
      <c r="E855" s="7"/>
      <c r="F855" s="7"/>
    </row>
    <row r="856" spans="1:6" x14ac:dyDescent="0.25">
      <c r="A856" s="7"/>
      <c r="B856" s="7"/>
      <c r="C856" s="7"/>
      <c r="D856" s="7"/>
      <c r="E856" s="7"/>
      <c r="F856" s="7"/>
    </row>
    <row r="857" spans="1:6" x14ac:dyDescent="0.25">
      <c r="A857" s="7"/>
      <c r="B857" s="7"/>
      <c r="C857" s="7"/>
      <c r="D857" s="7"/>
      <c r="E857" s="7"/>
      <c r="F857" s="7"/>
    </row>
    <row r="858" spans="1:6" x14ac:dyDescent="0.25">
      <c r="A858" s="7"/>
      <c r="B858" s="7"/>
      <c r="C858" s="7"/>
      <c r="D858" s="7"/>
      <c r="E858" s="7"/>
      <c r="F858" s="7"/>
    </row>
    <row r="859" spans="1:6" x14ac:dyDescent="0.25">
      <c r="A859" s="7"/>
      <c r="B859" s="7"/>
      <c r="C859" s="7"/>
      <c r="D859" s="7"/>
      <c r="E859" s="7"/>
      <c r="F859" s="7"/>
    </row>
    <row r="860" spans="1:6" x14ac:dyDescent="0.25">
      <c r="A860" s="7"/>
      <c r="B860" s="7"/>
      <c r="C860" s="7"/>
      <c r="D860" s="7"/>
      <c r="E860" s="7"/>
      <c r="F860" s="7"/>
    </row>
    <row r="861" spans="1:6" x14ac:dyDescent="0.25">
      <c r="A861" s="7"/>
      <c r="B861" s="7"/>
      <c r="C861" s="7"/>
      <c r="D861" s="7"/>
      <c r="E861" s="7"/>
      <c r="F861" s="7"/>
    </row>
    <row r="862" spans="1:6" x14ac:dyDescent="0.25">
      <c r="A862" s="7"/>
      <c r="B862" s="7"/>
      <c r="C862" s="7"/>
      <c r="D862" s="7"/>
      <c r="E862" s="7"/>
      <c r="F862" s="7"/>
    </row>
    <row r="863" spans="1:6" x14ac:dyDescent="0.25">
      <c r="A863" s="7"/>
      <c r="B863" s="7"/>
      <c r="C863" s="7"/>
      <c r="D863" s="7"/>
      <c r="E863" s="7"/>
      <c r="F863" s="7"/>
    </row>
    <row r="864" spans="1:6" x14ac:dyDescent="0.25">
      <c r="A864" s="7"/>
      <c r="B864" s="7"/>
      <c r="C864" s="7"/>
      <c r="D864" s="7"/>
      <c r="E864" s="7"/>
      <c r="F864" s="7"/>
    </row>
    <row r="865" spans="1:6" x14ac:dyDescent="0.25">
      <c r="A865" s="7"/>
      <c r="B865" s="7"/>
      <c r="C865" s="7"/>
      <c r="D865" s="7"/>
      <c r="E865" s="7"/>
      <c r="F865" s="7"/>
    </row>
    <row r="866" spans="1:6" x14ac:dyDescent="0.25">
      <c r="A866" s="7"/>
      <c r="B866" s="7"/>
      <c r="C866" s="7"/>
      <c r="D866" s="7"/>
      <c r="E866" s="7"/>
      <c r="F866" s="7"/>
    </row>
    <row r="867" spans="1:6" x14ac:dyDescent="0.25">
      <c r="A867" s="7"/>
      <c r="B867" s="7"/>
      <c r="C867" s="7"/>
      <c r="D867" s="7"/>
      <c r="E867" s="7"/>
      <c r="F867" s="7"/>
    </row>
    <row r="868" spans="1:6" x14ac:dyDescent="0.25">
      <c r="A868" s="7"/>
      <c r="B868" s="7"/>
      <c r="C868" s="7"/>
      <c r="D868" s="7"/>
      <c r="E868" s="7"/>
      <c r="F868" s="7"/>
    </row>
    <row r="869" spans="1:6" x14ac:dyDescent="0.25">
      <c r="A869" s="7"/>
      <c r="B869" s="7"/>
      <c r="C869" s="7"/>
      <c r="D869" s="7"/>
      <c r="E869" s="7"/>
      <c r="F869" s="7"/>
    </row>
    <row r="870" spans="1:6" x14ac:dyDescent="0.25">
      <c r="A870" s="7"/>
      <c r="B870" s="7"/>
      <c r="C870" s="7"/>
      <c r="D870" s="7"/>
      <c r="E870" s="7"/>
      <c r="F870" s="7"/>
    </row>
    <row r="871" spans="1:6" x14ac:dyDescent="0.25">
      <c r="A871" s="7"/>
      <c r="B871" s="7"/>
      <c r="C871" s="7"/>
      <c r="D871" s="7"/>
      <c r="E871" s="7"/>
      <c r="F871" s="7"/>
    </row>
    <row r="872" spans="1:6" x14ac:dyDescent="0.25">
      <c r="A872" s="7"/>
      <c r="B872" s="7"/>
      <c r="C872" s="7"/>
      <c r="D872" s="7"/>
      <c r="E872" s="7"/>
      <c r="F872" s="7"/>
    </row>
    <row r="873" spans="1:6" x14ac:dyDescent="0.25">
      <c r="A873" s="7"/>
      <c r="B873" s="7"/>
      <c r="C873" s="7"/>
      <c r="D873" s="7"/>
      <c r="E873" s="7"/>
      <c r="F873" s="7"/>
    </row>
    <row r="874" spans="1:6" x14ac:dyDescent="0.25">
      <c r="A874" s="7"/>
      <c r="B874" s="7"/>
      <c r="C874" s="7"/>
      <c r="D874" s="7"/>
      <c r="E874" s="7"/>
      <c r="F874" s="7"/>
    </row>
    <row r="875" spans="1:6" x14ac:dyDescent="0.25">
      <c r="A875" s="7"/>
      <c r="B875" s="7"/>
      <c r="C875" s="7"/>
      <c r="D875" s="7"/>
      <c r="E875" s="7"/>
      <c r="F875" s="7"/>
    </row>
    <row r="876" spans="1:6" x14ac:dyDescent="0.25">
      <c r="A876" s="7"/>
      <c r="B876" s="7"/>
      <c r="C876" s="7"/>
      <c r="D876" s="7"/>
      <c r="E876" s="7"/>
      <c r="F876" s="7"/>
    </row>
    <row r="877" spans="1:6" x14ac:dyDescent="0.25">
      <c r="A877" s="7"/>
      <c r="B877" s="7"/>
      <c r="C877" s="7"/>
      <c r="D877" s="7"/>
      <c r="E877" s="7"/>
      <c r="F877" s="7"/>
    </row>
    <row r="878" spans="1:6" x14ac:dyDescent="0.25">
      <c r="A878" s="7"/>
      <c r="B878" s="7"/>
      <c r="C878" s="7"/>
      <c r="D878" s="7"/>
      <c r="E878" s="7"/>
      <c r="F878" s="7"/>
    </row>
    <row r="879" spans="1:6" x14ac:dyDescent="0.25">
      <c r="A879" s="7"/>
      <c r="B879" s="7"/>
      <c r="C879" s="7"/>
      <c r="D879" s="7"/>
      <c r="E879" s="7"/>
      <c r="F879" s="7"/>
    </row>
    <row r="880" spans="1:6" x14ac:dyDescent="0.25">
      <c r="A880" s="7"/>
      <c r="B880" s="7"/>
      <c r="C880" s="7"/>
      <c r="D880" s="7"/>
      <c r="E880" s="7"/>
      <c r="F880" s="7"/>
    </row>
    <row r="881" spans="1:6" x14ac:dyDescent="0.25">
      <c r="A881" s="7"/>
      <c r="B881" s="7"/>
      <c r="C881" s="7"/>
      <c r="D881" s="7"/>
      <c r="E881" s="7"/>
      <c r="F881" s="7"/>
    </row>
    <row r="882" spans="1:6" x14ac:dyDescent="0.25">
      <c r="A882" s="7"/>
      <c r="B882" s="7"/>
      <c r="C882" s="7"/>
      <c r="D882" s="7"/>
      <c r="E882" s="7"/>
      <c r="F882" s="7"/>
    </row>
    <row r="883" spans="1:6" x14ac:dyDescent="0.25">
      <c r="A883" s="7"/>
      <c r="B883" s="7"/>
      <c r="C883" s="7"/>
      <c r="D883" s="7"/>
      <c r="E883" s="7"/>
      <c r="F883" s="7"/>
    </row>
    <row r="884" spans="1:6" x14ac:dyDescent="0.25">
      <c r="A884" s="7"/>
      <c r="B884" s="7"/>
      <c r="C884" s="7"/>
      <c r="D884" s="7"/>
      <c r="E884" s="7"/>
      <c r="F884" s="7"/>
    </row>
    <row r="885" spans="1:6" x14ac:dyDescent="0.25">
      <c r="A885" s="7"/>
      <c r="B885" s="7"/>
      <c r="C885" s="7"/>
      <c r="D885" s="7"/>
      <c r="E885" s="7"/>
      <c r="F885" s="7"/>
    </row>
    <row r="886" spans="1:6" x14ac:dyDescent="0.25">
      <c r="A886" s="7"/>
      <c r="B886" s="7"/>
      <c r="C886" s="7"/>
      <c r="D886" s="7"/>
      <c r="E886" s="7"/>
      <c r="F886" s="7"/>
    </row>
    <row r="887" spans="1:6" x14ac:dyDescent="0.25">
      <c r="A887" s="7"/>
      <c r="B887" s="7"/>
      <c r="C887" s="7"/>
      <c r="D887" s="7"/>
      <c r="E887" s="7"/>
      <c r="F887" s="7"/>
    </row>
    <row r="888" spans="1:6" x14ac:dyDescent="0.25">
      <c r="A888" s="7"/>
      <c r="B888" s="7"/>
      <c r="C888" s="7"/>
      <c r="D888" s="7"/>
      <c r="E888" s="7"/>
      <c r="F888" s="7"/>
    </row>
    <row r="889" spans="1:6" x14ac:dyDescent="0.25">
      <c r="A889" s="7"/>
      <c r="B889" s="7"/>
      <c r="C889" s="7"/>
      <c r="D889" s="7"/>
      <c r="E889" s="7"/>
      <c r="F889" s="7"/>
    </row>
    <row r="890" spans="1:6" x14ac:dyDescent="0.25">
      <c r="A890" s="7"/>
      <c r="B890" s="7"/>
      <c r="C890" s="7"/>
      <c r="D890" s="7"/>
      <c r="E890" s="7"/>
      <c r="F890" s="7"/>
    </row>
    <row r="891" spans="1:6" x14ac:dyDescent="0.25">
      <c r="A891" s="7"/>
      <c r="B891" s="7"/>
      <c r="C891" s="7"/>
      <c r="D891" s="7"/>
      <c r="E891" s="7"/>
      <c r="F891" s="7"/>
    </row>
    <row r="892" spans="1:6" x14ac:dyDescent="0.25">
      <c r="A892" s="7"/>
      <c r="B892" s="7"/>
      <c r="C892" s="7"/>
      <c r="D892" s="7"/>
      <c r="E892" s="7"/>
      <c r="F892" s="7"/>
    </row>
    <row r="893" spans="1:6" x14ac:dyDescent="0.25">
      <c r="A893" s="7"/>
      <c r="B893" s="7"/>
      <c r="C893" s="7"/>
      <c r="D893" s="7"/>
      <c r="E893" s="7"/>
      <c r="F893" s="7"/>
    </row>
    <row r="894" spans="1:6" x14ac:dyDescent="0.25">
      <c r="A894" s="7"/>
      <c r="B894" s="7"/>
      <c r="C894" s="7"/>
      <c r="D894" s="7"/>
      <c r="E894" s="7"/>
      <c r="F894" s="7"/>
    </row>
    <row r="895" spans="1:6" x14ac:dyDescent="0.25">
      <c r="A895" s="7"/>
      <c r="B895" s="7"/>
      <c r="C895" s="7"/>
      <c r="D895" s="7"/>
      <c r="E895" s="7"/>
      <c r="F895" s="7"/>
    </row>
    <row r="896" spans="1:6" x14ac:dyDescent="0.25">
      <c r="A896" s="7"/>
      <c r="B896" s="7"/>
      <c r="C896" s="7"/>
      <c r="D896" s="7"/>
      <c r="E896" s="7"/>
      <c r="F896" s="7"/>
    </row>
    <row r="897" spans="1:6" x14ac:dyDescent="0.25">
      <c r="A897" s="7"/>
      <c r="B897" s="7"/>
      <c r="C897" s="7"/>
      <c r="D897" s="7"/>
      <c r="E897" s="7"/>
      <c r="F897" s="7"/>
    </row>
    <row r="898" spans="1:6" x14ac:dyDescent="0.25">
      <c r="A898" s="7"/>
      <c r="B898" s="7"/>
      <c r="C898" s="7"/>
      <c r="D898" s="7"/>
      <c r="E898" s="7"/>
      <c r="F898" s="7"/>
    </row>
    <row r="899" spans="1:6" x14ac:dyDescent="0.25">
      <c r="A899" s="7"/>
      <c r="B899" s="7"/>
      <c r="C899" s="7"/>
      <c r="D899" s="7"/>
      <c r="E899" s="7"/>
      <c r="F899" s="7"/>
    </row>
    <row r="900" spans="1:6" x14ac:dyDescent="0.25">
      <c r="A900" s="7"/>
      <c r="B900" s="7"/>
      <c r="C900" s="7"/>
      <c r="D900" s="7"/>
      <c r="E900" s="7"/>
      <c r="F900" s="7"/>
    </row>
    <row r="901" spans="1:6" x14ac:dyDescent="0.25">
      <c r="A901" s="7"/>
      <c r="B901" s="7"/>
      <c r="C901" s="7"/>
      <c r="D901" s="7"/>
      <c r="E901" s="7"/>
      <c r="F901" s="7"/>
    </row>
    <row r="902" spans="1:6" x14ac:dyDescent="0.25">
      <c r="A902" s="7"/>
      <c r="B902" s="7"/>
      <c r="C902" s="7"/>
      <c r="D902" s="7"/>
      <c r="E902" s="7"/>
      <c r="F902" s="7"/>
    </row>
    <row r="903" spans="1:6" x14ac:dyDescent="0.25">
      <c r="A903" s="7"/>
      <c r="B903" s="7"/>
      <c r="C903" s="7"/>
      <c r="D903" s="7"/>
      <c r="E903" s="7"/>
      <c r="F903" s="7"/>
    </row>
    <row r="904" spans="1:6" x14ac:dyDescent="0.25">
      <c r="A904" s="7"/>
      <c r="B904" s="7"/>
      <c r="C904" s="7"/>
      <c r="D904" s="7"/>
      <c r="E904" s="7"/>
      <c r="F904" s="7"/>
    </row>
    <row r="905" spans="1:6" x14ac:dyDescent="0.25">
      <c r="A905" s="7"/>
      <c r="B905" s="7"/>
      <c r="C905" s="7"/>
      <c r="D905" s="7"/>
      <c r="E905" s="7"/>
      <c r="F905" s="7"/>
    </row>
    <row r="906" spans="1:6" x14ac:dyDescent="0.25">
      <c r="A906" s="7"/>
      <c r="B906" s="7"/>
      <c r="C906" s="7"/>
      <c r="D906" s="7"/>
      <c r="E906" s="7"/>
      <c r="F906" s="7"/>
    </row>
    <row r="907" spans="1:6" x14ac:dyDescent="0.25">
      <c r="A907" s="7"/>
      <c r="B907" s="7"/>
      <c r="C907" s="7"/>
      <c r="D907" s="7"/>
      <c r="E907" s="7"/>
      <c r="F907" s="7"/>
    </row>
    <row r="908" spans="1:6" x14ac:dyDescent="0.25">
      <c r="A908" s="7"/>
      <c r="B908" s="7"/>
      <c r="C908" s="7"/>
      <c r="D908" s="7"/>
      <c r="E908" s="7"/>
      <c r="F908" s="7"/>
    </row>
    <row r="909" spans="1:6" x14ac:dyDescent="0.25">
      <c r="A909" s="7"/>
      <c r="B909" s="7"/>
      <c r="C909" s="7"/>
      <c r="D909" s="7"/>
      <c r="E909" s="7"/>
      <c r="F909" s="7"/>
    </row>
    <row r="910" spans="1:6" x14ac:dyDescent="0.25">
      <c r="A910" s="7"/>
      <c r="B910" s="7"/>
      <c r="C910" s="7"/>
      <c r="D910" s="7"/>
      <c r="E910" s="7"/>
      <c r="F910" s="7"/>
    </row>
    <row r="911" spans="1:6" x14ac:dyDescent="0.25">
      <c r="A911" s="7"/>
      <c r="B911" s="7"/>
      <c r="C911" s="7"/>
      <c r="D911" s="7"/>
      <c r="E911" s="7"/>
      <c r="F911" s="7"/>
    </row>
    <row r="912" spans="1:6" x14ac:dyDescent="0.25">
      <c r="A912" s="7"/>
      <c r="B912" s="7"/>
      <c r="C912" s="7"/>
      <c r="D912" s="7"/>
      <c r="E912" s="7"/>
      <c r="F912" s="7"/>
    </row>
    <row r="913" spans="1:6" x14ac:dyDescent="0.25">
      <c r="A913" s="7"/>
      <c r="B913" s="7"/>
      <c r="C913" s="7"/>
      <c r="D913" s="7"/>
      <c r="E913" s="7"/>
      <c r="F913" s="7"/>
    </row>
    <row r="914" spans="1:6" x14ac:dyDescent="0.25">
      <c r="A914" s="7"/>
      <c r="B914" s="7"/>
      <c r="C914" s="7"/>
      <c r="D914" s="7"/>
      <c r="E914" s="7"/>
      <c r="F914" s="7"/>
    </row>
    <row r="915" spans="1:6" x14ac:dyDescent="0.25">
      <c r="A915" s="7"/>
      <c r="B915" s="7"/>
      <c r="C915" s="7"/>
      <c r="D915" s="7"/>
      <c r="E915" s="7"/>
      <c r="F915" s="7"/>
    </row>
    <row r="916" spans="1:6" x14ac:dyDescent="0.25">
      <c r="A916" s="7"/>
      <c r="B916" s="7"/>
      <c r="C916" s="7"/>
      <c r="D916" s="7"/>
      <c r="E916" s="7"/>
      <c r="F916" s="7"/>
    </row>
    <row r="917" spans="1:6" x14ac:dyDescent="0.25">
      <c r="A917" s="7"/>
      <c r="B917" s="7"/>
      <c r="C917" s="7"/>
      <c r="D917" s="7"/>
      <c r="E917" s="7"/>
      <c r="F917" s="7"/>
    </row>
    <row r="918" spans="1:6" x14ac:dyDescent="0.25">
      <c r="A918" s="7"/>
      <c r="B918" s="7"/>
      <c r="C918" s="7"/>
      <c r="D918" s="7"/>
      <c r="E918" s="7"/>
      <c r="F918" s="7"/>
    </row>
    <row r="919" spans="1:6" x14ac:dyDescent="0.25">
      <c r="A919" s="7"/>
      <c r="B919" s="7"/>
      <c r="C919" s="7"/>
      <c r="D919" s="7"/>
      <c r="E919" s="7"/>
      <c r="F919" s="7"/>
    </row>
    <row r="920" spans="1:6" x14ac:dyDescent="0.25">
      <c r="A920" s="7"/>
      <c r="B920" s="7"/>
      <c r="C920" s="7"/>
      <c r="D920" s="7"/>
      <c r="E920" s="7"/>
      <c r="F920" s="7"/>
    </row>
    <row r="921" spans="1:6" x14ac:dyDescent="0.25">
      <c r="A921" s="7"/>
      <c r="B921" s="7"/>
      <c r="C921" s="7"/>
      <c r="D921" s="7"/>
      <c r="E921" s="7"/>
      <c r="F921" s="7"/>
    </row>
    <row r="922" spans="1:6" x14ac:dyDescent="0.25">
      <c r="A922" s="7"/>
      <c r="B922" s="7"/>
      <c r="C922" s="7"/>
      <c r="D922" s="7"/>
      <c r="E922" s="7"/>
      <c r="F922" s="7"/>
    </row>
    <row r="923" spans="1:6" x14ac:dyDescent="0.25">
      <c r="A923" s="7"/>
      <c r="B923" s="7"/>
      <c r="C923" s="7"/>
      <c r="D923" s="7"/>
      <c r="E923" s="7"/>
      <c r="F923" s="7"/>
    </row>
    <row r="924" spans="1:6" x14ac:dyDescent="0.25">
      <c r="A924" s="7"/>
      <c r="B924" s="7"/>
      <c r="C924" s="7"/>
      <c r="D924" s="7"/>
      <c r="E924" s="7"/>
      <c r="F924" s="7"/>
    </row>
    <row r="925" spans="1:6" x14ac:dyDescent="0.25">
      <c r="A925" s="7"/>
      <c r="B925" s="7"/>
      <c r="C925" s="7"/>
      <c r="D925" s="7"/>
      <c r="E925" s="7"/>
      <c r="F925" s="7"/>
    </row>
    <row r="926" spans="1:6" x14ac:dyDescent="0.25">
      <c r="A926" s="7"/>
      <c r="B926" s="7"/>
      <c r="C926" s="7"/>
      <c r="D926" s="7"/>
      <c r="E926" s="7"/>
      <c r="F926" s="7"/>
    </row>
    <row r="927" spans="1:6" x14ac:dyDescent="0.25">
      <c r="A927" s="7"/>
      <c r="B927" s="7"/>
      <c r="C927" s="7"/>
      <c r="D927" s="7"/>
      <c r="E927" s="7"/>
      <c r="F927" s="7"/>
    </row>
    <row r="928" spans="1:6" x14ac:dyDescent="0.25">
      <c r="A928" s="7"/>
      <c r="B928" s="7"/>
      <c r="C928" s="7"/>
      <c r="D928" s="7"/>
      <c r="E928" s="7"/>
      <c r="F928" s="7"/>
    </row>
    <row r="929" spans="1:6" x14ac:dyDescent="0.25">
      <c r="A929" s="7"/>
      <c r="B929" s="7"/>
      <c r="C929" s="7"/>
      <c r="D929" s="7"/>
      <c r="E929" s="7"/>
      <c r="F929" s="7"/>
    </row>
    <row r="930" spans="1:6" x14ac:dyDescent="0.25">
      <c r="A930" s="7"/>
      <c r="B930" s="7"/>
      <c r="C930" s="7"/>
      <c r="D930" s="7"/>
      <c r="E930" s="7"/>
      <c r="F930" s="7"/>
    </row>
    <row r="931" spans="1:6" x14ac:dyDescent="0.25">
      <c r="A931" s="7"/>
      <c r="B931" s="7"/>
      <c r="C931" s="7"/>
      <c r="D931" s="7"/>
      <c r="E931" s="7"/>
      <c r="F931" s="7"/>
    </row>
    <row r="932" spans="1:6" x14ac:dyDescent="0.25">
      <c r="A932" s="7"/>
      <c r="B932" s="7"/>
      <c r="C932" s="7"/>
      <c r="D932" s="7"/>
      <c r="E932" s="7"/>
      <c r="F932" s="7"/>
    </row>
    <row r="933" spans="1:6" x14ac:dyDescent="0.25">
      <c r="A933" s="7"/>
      <c r="B933" s="7"/>
      <c r="C933" s="7"/>
      <c r="D933" s="7"/>
      <c r="E933" s="7"/>
      <c r="F933" s="7"/>
    </row>
    <row r="934" spans="1:6" x14ac:dyDescent="0.25">
      <c r="A934" s="7"/>
      <c r="B934" s="7"/>
      <c r="C934" s="7"/>
      <c r="D934" s="7"/>
      <c r="E934" s="7"/>
      <c r="F934" s="7"/>
    </row>
    <row r="935" spans="1:6" x14ac:dyDescent="0.25">
      <c r="A935" s="7"/>
      <c r="B935" s="7"/>
      <c r="C935" s="7"/>
      <c r="D935" s="7"/>
      <c r="E935" s="7"/>
      <c r="F935" s="7"/>
    </row>
    <row r="936" spans="1:6" x14ac:dyDescent="0.25">
      <c r="A936" s="7"/>
      <c r="B936" s="7"/>
      <c r="C936" s="7"/>
      <c r="D936" s="7"/>
      <c r="E936" s="7"/>
      <c r="F936" s="7"/>
    </row>
    <row r="937" spans="1:6" x14ac:dyDescent="0.25">
      <c r="A937" s="7"/>
      <c r="B937" s="7"/>
      <c r="C937" s="7"/>
      <c r="D937" s="7"/>
      <c r="E937" s="7"/>
      <c r="F937" s="7"/>
    </row>
    <row r="938" spans="1:6" x14ac:dyDescent="0.25">
      <c r="A938" s="7"/>
      <c r="B938" s="7"/>
      <c r="C938" s="7"/>
      <c r="D938" s="7"/>
      <c r="E938" s="7"/>
      <c r="F938" s="7"/>
    </row>
    <row r="939" spans="1:6" x14ac:dyDescent="0.25">
      <c r="A939" s="7"/>
      <c r="B939" s="7"/>
      <c r="C939" s="7"/>
      <c r="D939" s="7"/>
      <c r="E939" s="7"/>
      <c r="F939" s="7"/>
    </row>
    <row r="940" spans="1:6" x14ac:dyDescent="0.25">
      <c r="A940" s="7"/>
      <c r="B940" s="7"/>
      <c r="C940" s="7"/>
      <c r="D940" s="7"/>
      <c r="E940" s="7"/>
      <c r="F940" s="7"/>
    </row>
    <row r="941" spans="1:6" x14ac:dyDescent="0.25">
      <c r="A941" s="7"/>
      <c r="B941" s="7"/>
      <c r="C941" s="7"/>
      <c r="D941" s="7"/>
      <c r="E941" s="7"/>
      <c r="F941" s="7"/>
    </row>
    <row r="942" spans="1:6" x14ac:dyDescent="0.25">
      <c r="A942" s="7"/>
      <c r="B942" s="7"/>
      <c r="C942" s="7"/>
      <c r="D942" s="7"/>
      <c r="E942" s="7"/>
      <c r="F942" s="7"/>
    </row>
    <row r="943" spans="1:6" x14ac:dyDescent="0.25">
      <c r="A943" s="7"/>
      <c r="B943" s="7"/>
      <c r="C943" s="7"/>
      <c r="D943" s="7"/>
      <c r="E943" s="7"/>
      <c r="F943" s="7"/>
    </row>
    <row r="944" spans="1:6" x14ac:dyDescent="0.25">
      <c r="A944" s="7"/>
      <c r="B944" s="7"/>
      <c r="C944" s="7"/>
      <c r="D944" s="7"/>
      <c r="E944" s="7"/>
      <c r="F944" s="7"/>
    </row>
    <row r="945" spans="1:6" x14ac:dyDescent="0.25">
      <c r="A945" s="7"/>
      <c r="B945" s="7"/>
      <c r="C945" s="7"/>
      <c r="D945" s="7"/>
      <c r="E945" s="7"/>
      <c r="F945" s="7"/>
    </row>
    <row r="946" spans="1:6" x14ac:dyDescent="0.25">
      <c r="A946" s="7"/>
      <c r="B946" s="7"/>
      <c r="C946" s="7"/>
      <c r="D946" s="7"/>
      <c r="E946" s="7"/>
      <c r="F946" s="7"/>
    </row>
    <row r="947" spans="1:6" x14ac:dyDescent="0.25">
      <c r="A947" s="7"/>
      <c r="B947" s="7"/>
      <c r="C947" s="7"/>
      <c r="D947" s="7"/>
      <c r="E947" s="7"/>
      <c r="F947" s="7"/>
    </row>
    <row r="948" spans="1:6" x14ac:dyDescent="0.25">
      <c r="A948" s="7"/>
      <c r="B948" s="7"/>
      <c r="C948" s="7"/>
      <c r="D948" s="7"/>
      <c r="E948" s="7"/>
      <c r="F948" s="7"/>
    </row>
    <row r="949" spans="1:6" x14ac:dyDescent="0.25">
      <c r="A949" s="7"/>
      <c r="B949" s="7"/>
      <c r="C949" s="7"/>
      <c r="D949" s="7"/>
      <c r="E949" s="7"/>
      <c r="F949" s="7"/>
    </row>
    <row r="950" spans="1:6" x14ac:dyDescent="0.25">
      <c r="A950" s="7"/>
      <c r="B950" s="7"/>
      <c r="C950" s="7"/>
      <c r="D950" s="7"/>
      <c r="E950" s="7"/>
      <c r="F950" s="7"/>
    </row>
    <row r="951" spans="1:6" x14ac:dyDescent="0.25">
      <c r="A951" s="7"/>
      <c r="B951" s="7"/>
      <c r="C951" s="7"/>
      <c r="D951" s="7"/>
      <c r="E951" s="7"/>
      <c r="F951" s="7"/>
    </row>
    <row r="952" spans="1:6" x14ac:dyDescent="0.25">
      <c r="A952" s="7"/>
      <c r="B952" s="7"/>
      <c r="C952" s="7"/>
      <c r="D952" s="7"/>
      <c r="E952" s="7"/>
      <c r="F952" s="7"/>
    </row>
    <row r="953" spans="1:6" x14ac:dyDescent="0.25">
      <c r="A953" s="7"/>
      <c r="B953" s="7"/>
      <c r="C953" s="7"/>
      <c r="D953" s="7"/>
      <c r="E953" s="7"/>
      <c r="F953" s="7"/>
    </row>
    <row r="954" spans="1:6" x14ac:dyDescent="0.25">
      <c r="A954" s="7"/>
      <c r="B954" s="7"/>
      <c r="C954" s="7"/>
      <c r="D954" s="7"/>
      <c r="E954" s="7"/>
      <c r="F954" s="7"/>
    </row>
    <row r="955" spans="1:6" x14ac:dyDescent="0.25">
      <c r="A955" s="7"/>
      <c r="B955" s="7"/>
      <c r="C955" s="7"/>
      <c r="D955" s="7"/>
      <c r="E955" s="7"/>
      <c r="F955" s="7"/>
    </row>
    <row r="956" spans="1:6" x14ac:dyDescent="0.25">
      <c r="A956" s="7"/>
      <c r="B956" s="7"/>
      <c r="C956" s="7"/>
      <c r="D956" s="7"/>
      <c r="E956" s="7"/>
      <c r="F956" s="7"/>
    </row>
    <row r="957" spans="1:6" x14ac:dyDescent="0.25">
      <c r="A957" s="7"/>
      <c r="B957" s="7"/>
      <c r="C957" s="7"/>
      <c r="D957" s="7"/>
      <c r="E957" s="7"/>
      <c r="F957" s="7"/>
    </row>
    <row r="958" spans="1:6" x14ac:dyDescent="0.25">
      <c r="A958" s="7"/>
      <c r="B958" s="7"/>
      <c r="C958" s="7"/>
      <c r="D958" s="7"/>
      <c r="E958" s="7"/>
      <c r="F958" s="7"/>
    </row>
    <row r="959" spans="1:6" x14ac:dyDescent="0.25">
      <c r="A959" s="7"/>
      <c r="B959" s="7"/>
      <c r="C959" s="7"/>
      <c r="D959" s="7"/>
      <c r="E959" s="7"/>
      <c r="F959" s="7"/>
    </row>
    <row r="960" spans="1:6" x14ac:dyDescent="0.25">
      <c r="A960" s="7"/>
      <c r="B960" s="7"/>
      <c r="C960" s="7"/>
      <c r="D960" s="7"/>
      <c r="E960" s="7"/>
      <c r="F960" s="7"/>
    </row>
    <row r="961" spans="1:6" x14ac:dyDescent="0.25">
      <c r="A961" s="7"/>
      <c r="B961" s="7"/>
      <c r="C961" s="7"/>
      <c r="D961" s="7"/>
      <c r="E961" s="7"/>
      <c r="F961" s="7"/>
    </row>
    <row r="962" spans="1:6" x14ac:dyDescent="0.25">
      <c r="A962" s="7"/>
      <c r="B962" s="7"/>
      <c r="C962" s="7"/>
      <c r="D962" s="7"/>
      <c r="E962" s="7"/>
      <c r="F962" s="7"/>
    </row>
    <row r="963" spans="1:6" x14ac:dyDescent="0.25">
      <c r="A963" s="7"/>
      <c r="B963" s="7"/>
      <c r="C963" s="7"/>
      <c r="D963" s="7"/>
      <c r="E963" s="7"/>
      <c r="F963" s="7"/>
    </row>
    <row r="964" spans="1:6" x14ac:dyDescent="0.25">
      <c r="A964" s="7"/>
      <c r="B964" s="7"/>
      <c r="C964" s="7"/>
      <c r="D964" s="7"/>
      <c r="E964" s="7"/>
      <c r="F964" s="7"/>
    </row>
    <row r="965" spans="1:6" x14ac:dyDescent="0.25">
      <c r="A965" s="7"/>
      <c r="B965" s="7"/>
      <c r="C965" s="7"/>
      <c r="D965" s="7"/>
      <c r="E965" s="7"/>
      <c r="F965" s="7"/>
    </row>
    <row r="966" spans="1:6" x14ac:dyDescent="0.25">
      <c r="A966" s="7"/>
      <c r="B966" s="7"/>
      <c r="C966" s="7"/>
      <c r="D966" s="7"/>
      <c r="E966" s="7"/>
      <c r="F966" s="7"/>
    </row>
    <row r="967" spans="1:6" x14ac:dyDescent="0.25">
      <c r="A967" s="7"/>
      <c r="B967" s="7"/>
      <c r="C967" s="7"/>
      <c r="D967" s="7"/>
      <c r="E967" s="7"/>
      <c r="F967" s="7"/>
    </row>
    <row r="968" spans="1:6" x14ac:dyDescent="0.25">
      <c r="A968" s="7"/>
      <c r="B968" s="7"/>
      <c r="C968" s="7"/>
      <c r="D968" s="7"/>
      <c r="E968" s="7"/>
      <c r="F968" s="7"/>
    </row>
    <row r="969" spans="1:6" x14ac:dyDescent="0.25">
      <c r="A969" s="11"/>
      <c r="B969" s="11"/>
      <c r="C969" s="11"/>
      <c r="D969" s="11"/>
      <c r="E969" s="11"/>
      <c r="F969" s="11"/>
    </row>
    <row r="970" spans="1:6" x14ac:dyDescent="0.25">
      <c r="A970" s="11"/>
      <c r="B970" s="11"/>
      <c r="C970" s="11"/>
      <c r="D970" s="11"/>
      <c r="E970" s="11"/>
      <c r="F970" s="11"/>
    </row>
    <row r="971" spans="1:6" x14ac:dyDescent="0.25">
      <c r="A971" s="11"/>
      <c r="B971" s="11"/>
      <c r="C971" s="11"/>
      <c r="D971" s="11"/>
      <c r="E971" s="11"/>
      <c r="F971" s="11"/>
    </row>
    <row r="972" spans="1:6" x14ac:dyDescent="0.25">
      <c r="A972" s="11"/>
      <c r="B972" s="11"/>
      <c r="C972" s="11"/>
      <c r="D972" s="11"/>
      <c r="E972" s="11"/>
      <c r="F972" s="11"/>
    </row>
    <row r="973" spans="1:6" x14ac:dyDescent="0.25">
      <c r="A973" s="11"/>
      <c r="B973" s="11"/>
      <c r="C973" s="11"/>
      <c r="D973" s="11"/>
      <c r="E973" s="11"/>
      <c r="F973" s="11"/>
    </row>
    <row r="974" spans="1:6" x14ac:dyDescent="0.25">
      <c r="A974" s="11"/>
      <c r="B974" s="11"/>
      <c r="C974" s="11"/>
      <c r="D974" s="11"/>
      <c r="E974" s="11"/>
      <c r="F974" s="11"/>
    </row>
    <row r="975" spans="1:6" x14ac:dyDescent="0.25">
      <c r="A975" s="11"/>
      <c r="B975" s="11"/>
      <c r="C975" s="11"/>
      <c r="D975" s="11"/>
      <c r="E975" s="11"/>
      <c r="F975" s="11"/>
    </row>
    <row r="976" spans="1:6" x14ac:dyDescent="0.25">
      <c r="A976" s="11"/>
      <c r="B976" s="11"/>
      <c r="C976" s="11"/>
      <c r="D976" s="11"/>
      <c r="E976" s="11"/>
      <c r="F976" s="11"/>
    </row>
    <row r="977" spans="1:6" x14ac:dyDescent="0.25">
      <c r="A977" s="11"/>
      <c r="B977" s="11"/>
      <c r="C977" s="11"/>
      <c r="D977" s="11"/>
      <c r="E977" s="11"/>
      <c r="F977" s="11"/>
    </row>
    <row r="978" spans="1:6" x14ac:dyDescent="0.25">
      <c r="A978" s="11"/>
      <c r="B978" s="11"/>
      <c r="C978" s="11"/>
      <c r="D978" s="11"/>
      <c r="E978" s="11"/>
      <c r="F978" s="11"/>
    </row>
    <row r="979" spans="1:6" x14ac:dyDescent="0.25">
      <c r="A979" s="11"/>
      <c r="B979" s="11"/>
      <c r="C979" s="11"/>
      <c r="D979" s="11"/>
      <c r="E979" s="11"/>
      <c r="F979" s="11"/>
    </row>
    <row r="980" spans="1:6" x14ac:dyDescent="0.25">
      <c r="A980" s="11"/>
      <c r="B980" s="11"/>
      <c r="C980" s="11"/>
      <c r="D980" s="11"/>
      <c r="E980" s="11"/>
      <c r="F980" s="11"/>
    </row>
    <row r="981" spans="1:6" x14ac:dyDescent="0.25">
      <c r="A981" s="11"/>
      <c r="B981" s="11"/>
      <c r="C981" s="11"/>
      <c r="D981" s="11"/>
      <c r="E981" s="11"/>
      <c r="F981" s="11"/>
    </row>
    <row r="982" spans="1:6" x14ac:dyDescent="0.25">
      <c r="A982" s="11"/>
      <c r="B982" s="11"/>
      <c r="C982" s="11"/>
      <c r="D982" s="11"/>
      <c r="E982" s="11"/>
      <c r="F982" s="11"/>
    </row>
    <row r="983" spans="1:6" x14ac:dyDescent="0.25">
      <c r="A983" s="11"/>
      <c r="B983" s="11"/>
      <c r="C983" s="11"/>
      <c r="D983" s="11"/>
      <c r="E983" s="11"/>
      <c r="F983" s="11"/>
    </row>
    <row r="984" spans="1:6" x14ac:dyDescent="0.25">
      <c r="A984" s="11"/>
      <c r="B984" s="11"/>
      <c r="C984" s="11"/>
      <c r="D984" s="11"/>
      <c r="E984" s="11"/>
      <c r="F984" s="11"/>
    </row>
    <row r="985" spans="1:6" x14ac:dyDescent="0.25">
      <c r="A985" s="11"/>
      <c r="B985" s="11"/>
      <c r="C985" s="11"/>
      <c r="D985" s="11"/>
      <c r="E985" s="11"/>
      <c r="F985" s="11"/>
    </row>
    <row r="986" spans="1:6" x14ac:dyDescent="0.25">
      <c r="A986" s="11"/>
      <c r="B986" s="11"/>
      <c r="C986" s="11"/>
      <c r="D986" s="11"/>
      <c r="E986" s="11"/>
      <c r="F986" s="11"/>
    </row>
    <row r="987" spans="1:6" x14ac:dyDescent="0.25">
      <c r="A987" s="11"/>
      <c r="B987" s="11"/>
      <c r="C987" s="11"/>
      <c r="D987" s="11"/>
      <c r="E987" s="11"/>
      <c r="F987" s="11"/>
    </row>
    <row r="988" spans="1:6" x14ac:dyDescent="0.25">
      <c r="A988" s="11"/>
      <c r="B988" s="11"/>
      <c r="C988" s="11"/>
      <c r="D988" s="11"/>
      <c r="E988" s="11"/>
      <c r="F988" s="11"/>
    </row>
    <row r="989" spans="1:6" x14ac:dyDescent="0.25">
      <c r="A989" s="11"/>
      <c r="B989" s="11"/>
      <c r="C989" s="11"/>
      <c r="D989" s="11"/>
      <c r="E989" s="11"/>
      <c r="F989" s="11"/>
    </row>
    <row r="990" spans="1:6" x14ac:dyDescent="0.25">
      <c r="A990" s="11"/>
      <c r="B990" s="11"/>
      <c r="C990" s="11"/>
      <c r="D990" s="11"/>
      <c r="E990" s="11"/>
      <c r="F990" s="11"/>
    </row>
    <row r="991" spans="1:6" x14ac:dyDescent="0.25">
      <c r="A991" s="11"/>
      <c r="B991" s="11"/>
      <c r="C991" s="11"/>
      <c r="D991" s="11"/>
      <c r="E991" s="11"/>
      <c r="F991" s="11"/>
    </row>
    <row r="992" spans="1:6" x14ac:dyDescent="0.25">
      <c r="A992" s="11"/>
      <c r="B992" s="11"/>
      <c r="C992" s="11"/>
      <c r="D992" s="11"/>
      <c r="E992" s="11"/>
      <c r="F992" s="11"/>
    </row>
    <row r="993" spans="1:6" x14ac:dyDescent="0.25">
      <c r="A993" s="11"/>
      <c r="B993" s="11"/>
      <c r="C993" s="11"/>
      <c r="D993" s="11"/>
      <c r="E993" s="11"/>
      <c r="F993" s="11"/>
    </row>
    <row r="994" spans="1:6" x14ac:dyDescent="0.25">
      <c r="A994" s="11"/>
      <c r="B994" s="11"/>
      <c r="C994" s="11"/>
      <c r="D994" s="11"/>
      <c r="E994" s="11"/>
      <c r="F994" s="11"/>
    </row>
    <row r="995" spans="1:6" x14ac:dyDescent="0.25">
      <c r="A995" s="11"/>
      <c r="B995" s="11"/>
      <c r="C995" s="11"/>
      <c r="D995" s="11"/>
      <c r="E995" s="11"/>
      <c r="F995" s="11"/>
    </row>
    <row r="996" spans="1:6" x14ac:dyDescent="0.25">
      <c r="A996" s="11"/>
      <c r="B996" s="11"/>
      <c r="C996" s="11"/>
      <c r="D996" s="11"/>
      <c r="E996" s="11"/>
      <c r="F996" s="11"/>
    </row>
    <row r="997" spans="1:6" x14ac:dyDescent="0.25">
      <c r="A997" s="11"/>
      <c r="B997" s="11"/>
      <c r="C997" s="11"/>
      <c r="D997" s="11"/>
      <c r="E997" s="11"/>
      <c r="F997" s="11"/>
    </row>
    <row r="998" spans="1:6" x14ac:dyDescent="0.25">
      <c r="A998" s="11"/>
      <c r="B998" s="11"/>
      <c r="C998" s="11"/>
      <c r="D998" s="11"/>
      <c r="E998" s="11"/>
      <c r="F998" s="11"/>
    </row>
    <row r="999" spans="1:6" x14ac:dyDescent="0.25">
      <c r="A999" s="11"/>
      <c r="B999" s="11"/>
      <c r="C999" s="11"/>
      <c r="D999" s="11"/>
      <c r="E999" s="11"/>
      <c r="F999" s="11"/>
    </row>
    <row r="1000" spans="1:6" x14ac:dyDescent="0.25">
      <c r="A1000" s="11"/>
      <c r="B1000" s="11"/>
      <c r="C1000" s="11"/>
      <c r="D1000" s="11"/>
      <c r="E1000" s="11"/>
      <c r="F1000" s="11"/>
    </row>
    <row r="1001" spans="1:6" x14ac:dyDescent="0.25">
      <c r="A1001" s="11"/>
      <c r="B1001" s="11"/>
      <c r="C1001" s="11"/>
      <c r="D1001" s="11"/>
      <c r="E1001" s="11"/>
      <c r="F1001" s="11"/>
    </row>
    <row r="1002" spans="1:6" x14ac:dyDescent="0.25">
      <c r="A1002" s="11"/>
      <c r="B1002" s="11"/>
      <c r="C1002" s="11"/>
      <c r="D1002" s="11"/>
      <c r="E1002" s="11"/>
      <c r="F1002" s="11"/>
    </row>
    <row r="1003" spans="1:6" x14ac:dyDescent="0.25">
      <c r="A1003" s="11"/>
      <c r="B1003" s="11"/>
      <c r="C1003" s="11"/>
      <c r="D1003" s="11"/>
      <c r="E1003" s="11"/>
      <c r="F1003" s="11"/>
    </row>
    <row r="1004" spans="1:6" x14ac:dyDescent="0.25">
      <c r="A1004" s="11"/>
      <c r="B1004" s="11"/>
      <c r="C1004" s="11"/>
      <c r="D1004" s="11"/>
      <c r="E1004" s="11"/>
      <c r="F1004" s="11"/>
    </row>
    <row r="1005" spans="1:6" x14ac:dyDescent="0.25">
      <c r="A1005" s="11"/>
      <c r="B1005" s="11"/>
      <c r="C1005" s="11"/>
      <c r="D1005" s="11"/>
      <c r="E1005" s="11"/>
      <c r="F1005" s="11"/>
    </row>
    <row r="1006" spans="1:6" x14ac:dyDescent="0.25">
      <c r="A1006" s="11"/>
      <c r="B1006" s="11"/>
      <c r="C1006" s="11"/>
      <c r="D1006" s="11"/>
      <c r="E1006" s="11"/>
      <c r="F1006" s="11"/>
    </row>
    <row r="1007" spans="1:6" x14ac:dyDescent="0.25">
      <c r="A1007" s="11"/>
      <c r="B1007" s="11"/>
      <c r="C1007" s="11"/>
      <c r="D1007" s="11"/>
      <c r="E1007" s="11"/>
      <c r="F1007" s="11"/>
    </row>
    <row r="1008" spans="1:6" x14ac:dyDescent="0.25">
      <c r="A1008" s="11"/>
      <c r="B1008" s="11"/>
      <c r="C1008" s="11"/>
      <c r="D1008" s="11"/>
      <c r="E1008" s="11"/>
      <c r="F1008" s="11"/>
    </row>
    <row r="1009" spans="1:6" x14ac:dyDescent="0.25">
      <c r="A1009" s="11"/>
      <c r="B1009" s="11"/>
      <c r="C1009" s="11"/>
      <c r="D1009" s="11"/>
      <c r="E1009" s="11"/>
      <c r="F1009" s="11"/>
    </row>
    <row r="1010" spans="1:6" x14ac:dyDescent="0.25">
      <c r="A1010" s="11"/>
      <c r="B1010" s="11"/>
      <c r="C1010" s="11"/>
      <c r="D1010" s="11"/>
      <c r="E1010" s="11"/>
      <c r="F1010" s="11"/>
    </row>
    <row r="1011" spans="1:6" x14ac:dyDescent="0.25">
      <c r="A1011" s="11"/>
      <c r="B1011" s="11"/>
      <c r="C1011" s="11"/>
      <c r="D1011" s="11"/>
      <c r="E1011" s="11"/>
      <c r="F1011" s="11"/>
    </row>
    <row r="1012" spans="1:6" x14ac:dyDescent="0.25">
      <c r="A1012" s="11"/>
      <c r="B1012" s="11"/>
      <c r="C1012" s="11"/>
      <c r="D1012" s="11"/>
      <c r="E1012" s="11"/>
      <c r="F1012" s="11"/>
    </row>
    <row r="1013" spans="1:6" x14ac:dyDescent="0.25">
      <c r="A1013" s="11"/>
      <c r="B1013" s="11"/>
      <c r="C1013" s="11"/>
      <c r="D1013" s="11"/>
      <c r="E1013" s="11"/>
      <c r="F1013" s="11"/>
    </row>
    <row r="1014" spans="1:6" x14ac:dyDescent="0.25">
      <c r="A1014" s="11"/>
      <c r="B1014" s="11"/>
      <c r="C1014" s="11"/>
      <c r="D1014" s="11"/>
      <c r="E1014" s="11"/>
      <c r="F1014" s="11"/>
    </row>
    <row r="1015" spans="1:6" x14ac:dyDescent="0.25">
      <c r="A1015" s="11"/>
      <c r="B1015" s="11"/>
      <c r="C1015" s="11"/>
      <c r="D1015" s="11"/>
      <c r="E1015" s="11"/>
      <c r="F1015" s="11"/>
    </row>
    <row r="1016" spans="1:6" x14ac:dyDescent="0.25">
      <c r="A1016" s="11"/>
      <c r="B1016" s="11"/>
      <c r="C1016" s="11"/>
      <c r="D1016" s="11"/>
      <c r="E1016" s="11"/>
      <c r="F1016" s="11"/>
    </row>
    <row r="1017" spans="1:6" x14ac:dyDescent="0.25">
      <c r="A1017" s="11"/>
      <c r="B1017" s="11"/>
      <c r="C1017" s="11"/>
      <c r="D1017" s="11"/>
      <c r="E1017" s="11"/>
      <c r="F1017" s="11"/>
    </row>
    <row r="1018" spans="1:6" x14ac:dyDescent="0.25">
      <c r="A1018" s="11"/>
      <c r="B1018" s="11"/>
      <c r="C1018" s="11"/>
      <c r="D1018" s="11"/>
      <c r="E1018" s="11"/>
      <c r="F1018" s="11"/>
    </row>
    <row r="1019" spans="1:6" x14ac:dyDescent="0.25">
      <c r="A1019" s="11"/>
      <c r="B1019" s="11"/>
      <c r="C1019" s="11"/>
      <c r="D1019" s="11"/>
      <c r="E1019" s="11"/>
      <c r="F1019" s="11"/>
    </row>
    <row r="1020" spans="1:6" x14ac:dyDescent="0.25">
      <c r="A1020" s="11"/>
      <c r="B1020" s="11"/>
      <c r="C1020" s="11"/>
      <c r="D1020" s="11"/>
      <c r="E1020" s="11"/>
      <c r="F1020" s="11"/>
    </row>
    <row r="1021" spans="1:6" x14ac:dyDescent="0.25">
      <c r="A1021" s="11"/>
      <c r="B1021" s="11"/>
      <c r="C1021" s="11"/>
      <c r="D1021" s="11"/>
      <c r="E1021" s="11"/>
      <c r="F1021" s="11"/>
    </row>
    <row r="1022" spans="1:6" x14ac:dyDescent="0.25">
      <c r="A1022" s="11"/>
      <c r="B1022" s="11"/>
      <c r="C1022" s="11"/>
      <c r="D1022" s="11"/>
      <c r="E1022" s="11"/>
      <c r="F1022" s="11"/>
    </row>
    <row r="1023" spans="1:6" x14ac:dyDescent="0.25">
      <c r="A1023" s="11"/>
      <c r="B1023" s="11"/>
      <c r="C1023" s="11"/>
      <c r="D1023" s="11"/>
      <c r="E1023" s="11"/>
      <c r="F1023" s="11"/>
    </row>
    <row r="1024" spans="1:6" x14ac:dyDescent="0.25">
      <c r="A1024" s="11"/>
      <c r="B1024" s="11"/>
      <c r="C1024" s="11"/>
      <c r="D1024" s="11"/>
      <c r="E1024" s="11"/>
      <c r="F1024" s="11"/>
    </row>
    <row r="1025" spans="1:6" x14ac:dyDescent="0.25">
      <c r="A1025" s="11"/>
      <c r="B1025" s="11"/>
      <c r="C1025" s="11"/>
      <c r="D1025" s="11"/>
      <c r="E1025" s="11"/>
      <c r="F1025" s="11"/>
    </row>
    <row r="1026" spans="1:6" x14ac:dyDescent="0.25">
      <c r="A1026" s="11"/>
      <c r="B1026" s="11"/>
      <c r="C1026" s="11"/>
      <c r="D1026" s="11"/>
      <c r="E1026" s="11"/>
      <c r="F1026" s="11"/>
    </row>
    <row r="1027" spans="1:6" x14ac:dyDescent="0.25">
      <c r="A1027" s="11"/>
      <c r="B1027" s="11"/>
      <c r="C1027" s="11"/>
      <c r="D1027" s="11"/>
      <c r="E1027" s="11"/>
      <c r="F1027" s="11"/>
    </row>
    <row r="1028" spans="1:6" x14ac:dyDescent="0.25">
      <c r="A1028" s="11"/>
      <c r="B1028" s="11"/>
      <c r="C1028" s="11"/>
      <c r="D1028" s="11"/>
      <c r="E1028" s="11"/>
      <c r="F1028" s="11"/>
    </row>
    <row r="1029" spans="1:6" x14ac:dyDescent="0.25">
      <c r="A1029" s="11"/>
      <c r="B1029" s="11"/>
      <c r="C1029" s="11"/>
      <c r="D1029" s="11"/>
      <c r="E1029" s="11"/>
      <c r="F1029" s="11"/>
    </row>
    <row r="1030" spans="1:6" x14ac:dyDescent="0.25">
      <c r="A1030" s="11"/>
      <c r="B1030" s="11"/>
      <c r="C1030" s="11"/>
      <c r="D1030" s="11"/>
      <c r="E1030" s="11"/>
      <c r="F1030" s="11"/>
    </row>
    <row r="1031" spans="1:6" x14ac:dyDescent="0.25">
      <c r="A1031" s="11"/>
      <c r="B1031" s="11"/>
      <c r="C1031" s="11"/>
      <c r="D1031" s="11"/>
      <c r="E1031" s="11"/>
      <c r="F1031" s="11"/>
    </row>
    <row r="1032" spans="1:6" x14ac:dyDescent="0.25">
      <c r="A1032" s="11"/>
      <c r="B1032" s="11"/>
      <c r="C1032" s="11"/>
      <c r="D1032" s="11"/>
      <c r="E1032" s="11"/>
      <c r="F1032" s="11"/>
    </row>
    <row r="1033" spans="1:6" x14ac:dyDescent="0.25">
      <c r="A1033" s="11"/>
      <c r="B1033" s="11"/>
      <c r="C1033" s="11"/>
      <c r="D1033" s="11"/>
      <c r="E1033" s="11"/>
      <c r="F1033" s="11"/>
    </row>
    <row r="1034" spans="1:6" x14ac:dyDescent="0.25">
      <c r="A1034" s="11"/>
      <c r="B1034" s="11"/>
      <c r="C1034" s="11"/>
      <c r="D1034" s="11"/>
      <c r="E1034" s="11"/>
      <c r="F1034" s="11"/>
    </row>
    <row r="1035" spans="1:6" x14ac:dyDescent="0.25">
      <c r="A1035" s="11"/>
      <c r="B1035" s="11"/>
      <c r="C1035" s="11"/>
      <c r="D1035" s="11"/>
      <c r="E1035" s="11"/>
      <c r="F1035" s="11"/>
    </row>
    <row r="1036" spans="1:6" x14ac:dyDescent="0.25">
      <c r="A1036" s="11"/>
      <c r="B1036" s="11"/>
      <c r="C1036" s="11"/>
      <c r="D1036" s="11"/>
      <c r="E1036" s="11"/>
      <c r="F1036" s="11"/>
    </row>
    <row r="1037" spans="1:6" x14ac:dyDescent="0.25">
      <c r="A1037" s="11"/>
      <c r="B1037" s="11"/>
      <c r="C1037" s="11"/>
      <c r="D1037" s="11"/>
      <c r="E1037" s="11"/>
      <c r="F1037" s="11"/>
    </row>
    <row r="1038" spans="1:6" x14ac:dyDescent="0.25">
      <c r="A1038" s="11"/>
      <c r="B1038" s="11"/>
      <c r="C1038" s="11"/>
      <c r="D1038" s="11"/>
      <c r="E1038" s="11"/>
      <c r="F1038" s="11"/>
    </row>
    <row r="1039" spans="1:6" x14ac:dyDescent="0.25">
      <c r="A1039" s="11"/>
      <c r="B1039" s="11"/>
      <c r="C1039" s="11"/>
      <c r="D1039" s="11"/>
      <c r="E1039" s="11"/>
      <c r="F1039" s="11"/>
    </row>
    <row r="1040" spans="1:6" x14ac:dyDescent="0.25">
      <c r="A1040" s="11"/>
      <c r="B1040" s="11"/>
      <c r="C1040" s="11"/>
      <c r="D1040" s="11"/>
      <c r="E1040" s="11"/>
      <c r="F1040" s="11"/>
    </row>
    <row r="1041" spans="1:6" x14ac:dyDescent="0.25">
      <c r="A1041" s="11"/>
      <c r="B1041" s="11"/>
      <c r="C1041" s="11"/>
      <c r="D1041" s="11"/>
      <c r="E1041" s="11"/>
      <c r="F1041" s="11"/>
    </row>
    <row r="1042" spans="1:6" x14ac:dyDescent="0.25">
      <c r="A1042" s="11"/>
      <c r="B1042" s="11"/>
      <c r="C1042" s="11"/>
      <c r="D1042" s="11"/>
      <c r="E1042" s="11"/>
      <c r="F1042" s="11"/>
    </row>
    <row r="1043" spans="1:6" x14ac:dyDescent="0.25">
      <c r="A1043" s="11"/>
      <c r="B1043" s="11"/>
      <c r="C1043" s="11"/>
      <c r="D1043" s="11"/>
      <c r="E1043" s="11"/>
      <c r="F1043" s="11"/>
    </row>
    <row r="1044" spans="1:6" x14ac:dyDescent="0.25">
      <c r="A1044" s="11"/>
      <c r="B1044" s="11"/>
      <c r="C1044" s="11"/>
      <c r="D1044" s="11"/>
      <c r="E1044" s="11"/>
      <c r="F1044" s="11"/>
    </row>
    <row r="1045" spans="1:6" x14ac:dyDescent="0.25">
      <c r="A1045" s="11"/>
      <c r="B1045" s="11"/>
      <c r="C1045" s="11"/>
      <c r="D1045" s="11"/>
      <c r="E1045" s="11"/>
      <c r="F1045" s="11"/>
    </row>
    <row r="1046" spans="1:6" x14ac:dyDescent="0.25">
      <c r="A1046" s="11"/>
      <c r="B1046" s="11"/>
      <c r="C1046" s="11"/>
      <c r="D1046" s="11"/>
      <c r="E1046" s="11"/>
      <c r="F1046" s="11"/>
    </row>
    <row r="1047" spans="1:6" x14ac:dyDescent="0.25">
      <c r="A1047" s="11"/>
      <c r="B1047" s="11"/>
      <c r="C1047" s="11"/>
      <c r="D1047" s="11"/>
      <c r="E1047" s="11"/>
      <c r="F1047" s="11"/>
    </row>
    <row r="1048" spans="1:6" x14ac:dyDescent="0.25">
      <c r="A1048" s="11"/>
      <c r="B1048" s="11"/>
      <c r="C1048" s="11"/>
      <c r="D1048" s="11"/>
      <c r="E1048" s="11"/>
      <c r="F1048" s="11"/>
    </row>
    <row r="1049" spans="1:6" x14ac:dyDescent="0.25">
      <c r="A1049" s="11"/>
      <c r="B1049" s="11"/>
      <c r="C1049" s="11"/>
      <c r="D1049" s="11"/>
      <c r="E1049" s="11"/>
      <c r="F1049" s="11"/>
    </row>
    <row r="1050" spans="1:6" x14ac:dyDescent="0.25">
      <c r="A1050" s="11"/>
      <c r="B1050" s="11"/>
      <c r="C1050" s="11"/>
      <c r="D1050" s="11"/>
      <c r="E1050" s="11"/>
      <c r="F1050" s="11"/>
    </row>
    <row r="1051" spans="1:6" x14ac:dyDescent="0.25">
      <c r="A1051" s="11"/>
      <c r="B1051" s="11"/>
      <c r="C1051" s="11"/>
      <c r="D1051" s="11"/>
      <c r="E1051" s="11"/>
      <c r="F1051" s="11"/>
    </row>
    <row r="1052" spans="1:6" x14ac:dyDescent="0.25">
      <c r="A1052" s="11"/>
      <c r="B1052" s="11"/>
      <c r="C1052" s="11"/>
      <c r="D1052" s="11"/>
      <c r="E1052" s="11"/>
      <c r="F1052" s="11"/>
    </row>
    <row r="1053" spans="1:6" x14ac:dyDescent="0.25">
      <c r="A1053" s="11"/>
      <c r="B1053" s="11"/>
      <c r="C1053" s="11"/>
      <c r="D1053" s="11"/>
      <c r="E1053" s="11"/>
      <c r="F1053" s="11"/>
    </row>
    <row r="1054" spans="1:6" x14ac:dyDescent="0.25">
      <c r="A1054" s="11"/>
      <c r="B1054" s="11"/>
      <c r="C1054" s="11"/>
      <c r="D1054" s="11"/>
      <c r="E1054" s="11"/>
      <c r="F1054" s="11"/>
    </row>
    <row r="1055" spans="1:6" x14ac:dyDescent="0.25">
      <c r="A1055" s="11"/>
      <c r="B1055" s="11"/>
      <c r="C1055" s="11"/>
      <c r="D1055" s="11"/>
      <c r="E1055" s="11"/>
      <c r="F1055" s="11"/>
    </row>
    <row r="1056" spans="1:6" x14ac:dyDescent="0.25">
      <c r="A1056" s="11"/>
      <c r="B1056" s="11"/>
      <c r="C1056" s="11"/>
      <c r="D1056" s="11"/>
      <c r="E1056" s="11"/>
      <c r="F1056" s="11"/>
    </row>
    <row r="1057" spans="1:6" x14ac:dyDescent="0.25">
      <c r="A1057" s="11"/>
      <c r="B1057" s="11"/>
      <c r="C1057" s="11"/>
      <c r="D1057" s="11"/>
      <c r="E1057" s="11"/>
      <c r="F1057" s="11"/>
    </row>
    <row r="1058" spans="1:6" x14ac:dyDescent="0.25">
      <c r="A1058" s="11"/>
      <c r="B1058" s="11"/>
      <c r="C1058" s="11"/>
      <c r="D1058" s="11"/>
      <c r="E1058" s="11"/>
      <c r="F1058" s="11"/>
    </row>
    <row r="1059" spans="1:6" x14ac:dyDescent="0.25">
      <c r="A1059" s="11"/>
      <c r="B1059" s="11"/>
      <c r="C1059" s="11"/>
      <c r="D1059" s="11"/>
      <c r="E1059" s="11"/>
      <c r="F1059" s="11"/>
    </row>
    <row r="1060" spans="1:6" x14ac:dyDescent="0.25">
      <c r="A1060" s="11"/>
      <c r="B1060" s="11"/>
      <c r="C1060" s="11"/>
      <c r="D1060" s="11"/>
      <c r="E1060" s="11"/>
      <c r="F1060" s="11"/>
    </row>
    <row r="1061" spans="1:6" x14ac:dyDescent="0.25">
      <c r="A1061" s="11"/>
      <c r="B1061" s="11"/>
      <c r="C1061" s="11"/>
      <c r="D1061" s="11"/>
      <c r="E1061" s="11"/>
      <c r="F1061" s="11"/>
    </row>
    <row r="1062" spans="1:6" x14ac:dyDescent="0.25">
      <c r="A1062" s="11"/>
      <c r="B1062" s="11"/>
      <c r="C1062" s="11"/>
      <c r="D1062" s="11"/>
      <c r="E1062" s="11"/>
      <c r="F1062" s="11"/>
    </row>
    <row r="1063" spans="1:6" x14ac:dyDescent="0.25">
      <c r="A1063" s="11"/>
      <c r="B1063" s="11"/>
      <c r="C1063" s="11"/>
      <c r="D1063" s="11"/>
      <c r="E1063" s="11"/>
      <c r="F1063" s="11"/>
    </row>
    <row r="1064" spans="1:6" x14ac:dyDescent="0.25">
      <c r="A1064" s="11"/>
      <c r="B1064" s="11"/>
      <c r="C1064" s="11"/>
      <c r="D1064" s="11"/>
      <c r="E1064" s="11"/>
      <c r="F1064" s="11"/>
    </row>
    <row r="1065" spans="1:6" x14ac:dyDescent="0.25">
      <c r="A1065" s="11"/>
      <c r="B1065" s="11"/>
      <c r="C1065" s="11"/>
      <c r="D1065" s="11"/>
      <c r="E1065" s="11"/>
      <c r="F1065" s="11"/>
    </row>
    <row r="1066" spans="1:6" x14ac:dyDescent="0.25">
      <c r="A1066" s="11"/>
      <c r="B1066" s="11"/>
      <c r="C1066" s="11"/>
      <c r="D1066" s="11"/>
      <c r="E1066" s="11"/>
      <c r="F1066" s="11"/>
    </row>
    <row r="1067" spans="1:6" x14ac:dyDescent="0.25">
      <c r="A1067" s="11"/>
      <c r="B1067" s="11"/>
      <c r="C1067" s="11"/>
      <c r="D1067" s="11"/>
      <c r="E1067" s="11"/>
      <c r="F1067" s="11"/>
    </row>
    <row r="1068" spans="1:6" x14ac:dyDescent="0.25">
      <c r="A1068" s="11"/>
      <c r="B1068" s="11"/>
      <c r="C1068" s="11"/>
      <c r="D1068" s="11"/>
      <c r="E1068" s="11"/>
      <c r="F1068" s="11"/>
    </row>
    <row r="1069" spans="1:6" x14ac:dyDescent="0.25">
      <c r="A1069" s="11"/>
      <c r="B1069" s="11"/>
      <c r="C1069" s="11"/>
      <c r="D1069" s="11"/>
      <c r="E1069" s="11"/>
      <c r="F1069" s="11"/>
    </row>
    <row r="1070" spans="1:6" x14ac:dyDescent="0.25">
      <c r="A1070" s="11"/>
      <c r="B1070" s="11"/>
      <c r="C1070" s="11"/>
      <c r="D1070" s="11"/>
      <c r="E1070" s="11"/>
      <c r="F1070" s="11"/>
    </row>
    <row r="1071" spans="1:6" x14ac:dyDescent="0.25">
      <c r="A1071" s="11"/>
      <c r="B1071" s="11"/>
      <c r="C1071" s="11"/>
      <c r="D1071" s="11"/>
      <c r="E1071" s="11"/>
      <c r="F1071" s="11"/>
    </row>
    <row r="1072" spans="1:6" x14ac:dyDescent="0.25">
      <c r="A1072" s="11"/>
      <c r="B1072" s="11"/>
      <c r="C1072" s="11"/>
      <c r="D1072" s="11"/>
      <c r="E1072" s="11"/>
      <c r="F1072" s="11"/>
    </row>
    <row r="1073" spans="1:6" x14ac:dyDescent="0.25">
      <c r="A1073" s="11"/>
      <c r="B1073" s="11"/>
      <c r="C1073" s="11"/>
      <c r="D1073" s="11"/>
      <c r="E1073" s="11"/>
      <c r="F1073" s="11"/>
    </row>
    <row r="1074" spans="1:6" x14ac:dyDescent="0.25">
      <c r="A1074" s="11"/>
      <c r="B1074" s="11"/>
      <c r="C1074" s="11"/>
      <c r="D1074" s="11"/>
      <c r="E1074" s="11"/>
      <c r="F1074" s="11"/>
    </row>
    <row r="1075" spans="1:6" x14ac:dyDescent="0.25">
      <c r="A1075" s="11"/>
      <c r="B1075" s="11"/>
      <c r="C1075" s="11"/>
      <c r="D1075" s="11"/>
      <c r="E1075" s="11"/>
      <c r="F1075" s="11"/>
    </row>
    <row r="1076" spans="1:6" x14ac:dyDescent="0.25">
      <c r="A1076" s="11"/>
      <c r="B1076" s="11"/>
      <c r="C1076" s="11"/>
      <c r="D1076" s="11"/>
      <c r="E1076" s="11"/>
      <c r="F1076" s="11"/>
    </row>
    <row r="1077" spans="1:6" x14ac:dyDescent="0.25">
      <c r="A1077" s="11"/>
      <c r="B1077" s="11"/>
      <c r="C1077" s="11"/>
      <c r="D1077" s="11"/>
      <c r="E1077" s="11"/>
      <c r="F1077" s="11"/>
    </row>
    <row r="1078" spans="1:6" x14ac:dyDescent="0.25">
      <c r="A1078" s="11"/>
      <c r="B1078" s="11"/>
      <c r="C1078" s="11"/>
      <c r="D1078" s="11"/>
      <c r="E1078" s="11"/>
      <c r="F1078" s="11"/>
    </row>
    <row r="1079" spans="1:6" x14ac:dyDescent="0.25">
      <c r="A1079" s="11"/>
      <c r="B1079" s="11"/>
      <c r="C1079" s="11"/>
      <c r="D1079" s="11"/>
      <c r="E1079" s="11"/>
      <c r="F1079" s="11"/>
    </row>
    <row r="1080" spans="1:6" x14ac:dyDescent="0.25">
      <c r="A1080" s="11"/>
      <c r="B1080" s="11"/>
      <c r="C1080" s="11"/>
      <c r="D1080" s="11"/>
      <c r="E1080" s="11"/>
      <c r="F1080" s="11"/>
    </row>
    <row r="1081" spans="1:6" x14ac:dyDescent="0.25">
      <c r="A1081" s="11"/>
      <c r="B1081" s="11"/>
      <c r="C1081" s="11"/>
      <c r="D1081" s="11"/>
      <c r="E1081" s="11"/>
      <c r="F1081" s="11"/>
    </row>
    <row r="1082" spans="1:6" x14ac:dyDescent="0.25">
      <c r="A1082" s="11"/>
      <c r="B1082" s="11"/>
      <c r="C1082" s="11"/>
      <c r="D1082" s="11"/>
      <c r="E1082" s="11"/>
      <c r="F1082" s="11"/>
    </row>
    <row r="1083" spans="1:6" x14ac:dyDescent="0.25">
      <c r="A1083" s="11"/>
      <c r="B1083" s="11"/>
      <c r="C1083" s="11"/>
      <c r="D1083" s="11"/>
      <c r="E1083" s="11"/>
      <c r="F1083" s="11"/>
    </row>
    <row r="1084" spans="1:6" x14ac:dyDescent="0.25">
      <c r="A1084" s="11"/>
      <c r="B1084" s="11"/>
      <c r="C1084" s="11"/>
      <c r="D1084" s="11"/>
      <c r="E1084" s="11"/>
      <c r="F1084" s="11"/>
    </row>
    <row r="1085" spans="1:6" x14ac:dyDescent="0.25">
      <c r="A1085" s="11"/>
      <c r="B1085" s="11"/>
      <c r="C1085" s="11"/>
      <c r="D1085" s="11"/>
      <c r="E1085" s="11"/>
      <c r="F1085" s="11"/>
    </row>
    <row r="1086" spans="1:6" x14ac:dyDescent="0.25">
      <c r="A1086" s="11"/>
      <c r="B1086" s="11"/>
      <c r="C1086" s="11"/>
      <c r="D1086" s="11"/>
      <c r="E1086" s="11"/>
      <c r="F1086" s="11"/>
    </row>
    <row r="1087" spans="1:6" x14ac:dyDescent="0.25">
      <c r="A1087" s="11"/>
      <c r="B1087" s="11"/>
      <c r="C1087" s="11"/>
      <c r="D1087" s="11"/>
      <c r="E1087" s="11"/>
      <c r="F1087" s="11"/>
    </row>
    <row r="1088" spans="1:6" x14ac:dyDescent="0.25">
      <c r="A1088" s="11"/>
      <c r="B1088" s="11"/>
      <c r="C1088" s="11"/>
      <c r="D1088" s="11"/>
      <c r="E1088" s="11"/>
      <c r="F1088" s="11"/>
    </row>
    <row r="1089" spans="1:6" x14ac:dyDescent="0.25">
      <c r="A1089" s="11"/>
      <c r="B1089" s="11"/>
      <c r="C1089" s="11"/>
      <c r="D1089" s="11"/>
      <c r="E1089" s="11"/>
      <c r="F1089" s="11"/>
    </row>
    <row r="1090" spans="1:6" x14ac:dyDescent="0.25">
      <c r="A1090" s="11"/>
      <c r="B1090" s="11"/>
      <c r="C1090" s="11"/>
      <c r="D1090" s="11"/>
      <c r="E1090" s="11"/>
      <c r="F1090" s="11"/>
    </row>
    <row r="1091" spans="1:6" x14ac:dyDescent="0.25">
      <c r="A1091" s="11"/>
      <c r="B1091" s="11"/>
      <c r="C1091" s="11"/>
      <c r="D1091" s="11"/>
      <c r="E1091" s="11"/>
      <c r="F1091" s="11"/>
    </row>
    <row r="1092" spans="1:6" x14ac:dyDescent="0.25">
      <c r="A1092" s="11"/>
      <c r="B1092" s="11"/>
      <c r="C1092" s="11"/>
      <c r="D1092" s="11"/>
      <c r="E1092" s="11"/>
      <c r="F1092" s="11"/>
    </row>
    <row r="1093" spans="1:6" x14ac:dyDescent="0.25">
      <c r="A1093" s="11"/>
      <c r="B1093" s="11"/>
      <c r="C1093" s="11"/>
      <c r="D1093" s="11"/>
      <c r="E1093" s="11"/>
      <c r="F1093" s="11"/>
    </row>
    <row r="1094" spans="1:6" x14ac:dyDescent="0.25">
      <c r="A1094" s="11"/>
      <c r="B1094" s="11"/>
      <c r="C1094" s="11"/>
      <c r="D1094" s="11"/>
      <c r="E1094" s="11"/>
      <c r="F1094" s="11"/>
    </row>
    <row r="1095" spans="1:6" x14ac:dyDescent="0.25">
      <c r="A1095" s="11"/>
      <c r="B1095" s="11"/>
      <c r="C1095" s="11"/>
      <c r="D1095" s="11"/>
      <c r="E1095" s="11"/>
      <c r="F1095" s="11"/>
    </row>
    <row r="1096" spans="1:6" x14ac:dyDescent="0.25">
      <c r="A1096" s="11"/>
      <c r="B1096" s="11"/>
      <c r="C1096" s="11"/>
      <c r="D1096" s="11"/>
      <c r="E1096" s="11"/>
      <c r="F1096" s="11"/>
    </row>
    <row r="1097" spans="1:6" x14ac:dyDescent="0.25">
      <c r="A1097" s="11"/>
      <c r="B1097" s="11"/>
      <c r="C1097" s="11"/>
      <c r="D1097" s="11"/>
      <c r="E1097" s="11"/>
      <c r="F1097" s="11"/>
    </row>
    <row r="1098" spans="1:6" x14ac:dyDescent="0.25">
      <c r="A1098" s="11"/>
      <c r="B1098" s="11"/>
      <c r="C1098" s="11"/>
      <c r="D1098" s="11"/>
      <c r="E1098" s="11"/>
      <c r="F1098" s="11"/>
    </row>
    <row r="1099" spans="1:6" x14ac:dyDescent="0.25">
      <c r="A1099" s="11"/>
      <c r="B1099" s="11"/>
      <c r="C1099" s="11"/>
      <c r="D1099" s="11"/>
      <c r="E1099" s="11"/>
      <c r="F1099" s="11"/>
    </row>
    <row r="1100" spans="1:6" x14ac:dyDescent="0.25">
      <c r="A1100" s="11"/>
      <c r="B1100" s="11"/>
      <c r="C1100" s="11"/>
      <c r="D1100" s="11"/>
      <c r="E1100" s="11"/>
      <c r="F1100" s="11"/>
    </row>
    <row r="1101" spans="1:6" x14ac:dyDescent="0.25">
      <c r="A1101" s="11"/>
      <c r="B1101" s="11"/>
      <c r="C1101" s="11"/>
      <c r="D1101" s="11"/>
      <c r="E1101" s="11"/>
      <c r="F1101" s="11"/>
    </row>
    <row r="1102" spans="1:6" x14ac:dyDescent="0.25">
      <c r="A1102" s="11"/>
      <c r="B1102" s="11"/>
      <c r="C1102" s="11"/>
      <c r="D1102" s="11"/>
      <c r="E1102" s="11"/>
      <c r="F1102" s="11"/>
    </row>
    <row r="1103" spans="1:6" x14ac:dyDescent="0.25">
      <c r="A1103" s="11"/>
      <c r="B1103" s="11"/>
      <c r="C1103" s="11"/>
      <c r="D1103" s="11"/>
      <c r="E1103" s="11"/>
      <c r="F1103" s="11"/>
    </row>
    <row r="1104" spans="1:6" x14ac:dyDescent="0.25">
      <c r="A1104" s="11"/>
      <c r="B1104" s="11"/>
      <c r="C1104" s="11"/>
      <c r="D1104" s="11"/>
      <c r="E1104" s="11"/>
      <c r="F1104" s="11"/>
    </row>
    <row r="1105" spans="1:6" x14ac:dyDescent="0.25">
      <c r="A1105" s="11"/>
      <c r="B1105" s="11"/>
      <c r="C1105" s="11"/>
      <c r="D1105" s="11"/>
      <c r="E1105" s="11"/>
      <c r="F1105" s="11"/>
    </row>
    <row r="1106" spans="1:6" x14ac:dyDescent="0.25">
      <c r="A1106" s="11"/>
      <c r="B1106" s="11"/>
      <c r="C1106" s="11"/>
      <c r="D1106" s="11"/>
      <c r="E1106" s="11"/>
      <c r="F1106" s="11"/>
    </row>
    <row r="1107" spans="1:6" x14ac:dyDescent="0.25">
      <c r="A1107" s="11"/>
      <c r="B1107" s="11"/>
      <c r="C1107" s="11"/>
      <c r="D1107" s="11"/>
      <c r="E1107" s="11"/>
      <c r="F1107" s="11"/>
    </row>
    <row r="1108" spans="1:6" x14ac:dyDescent="0.25">
      <c r="A1108" s="11"/>
      <c r="B1108" s="11"/>
      <c r="C1108" s="11"/>
      <c r="D1108" s="11"/>
      <c r="E1108" s="11"/>
      <c r="F1108" s="11"/>
    </row>
    <row r="1109" spans="1:6" x14ac:dyDescent="0.25">
      <c r="A1109" s="11"/>
      <c r="B1109" s="11"/>
      <c r="C1109" s="11"/>
      <c r="D1109" s="11"/>
      <c r="E1109" s="11"/>
      <c r="F1109" s="11"/>
    </row>
    <row r="1110" spans="1:6" x14ac:dyDescent="0.25">
      <c r="A1110" s="11"/>
      <c r="B1110" s="11"/>
      <c r="C1110" s="11"/>
      <c r="D1110" s="11"/>
      <c r="E1110" s="11"/>
      <c r="F1110" s="11"/>
    </row>
    <row r="1111" spans="1:6" x14ac:dyDescent="0.25">
      <c r="A1111" s="11"/>
      <c r="B1111" s="11"/>
      <c r="C1111" s="11"/>
      <c r="D1111" s="11"/>
      <c r="E1111" s="11"/>
      <c r="F1111" s="11"/>
    </row>
    <row r="1112" spans="1:6" x14ac:dyDescent="0.25">
      <c r="A1112" s="11"/>
      <c r="B1112" s="11"/>
      <c r="C1112" s="11"/>
      <c r="D1112" s="11"/>
      <c r="E1112" s="11"/>
      <c r="F1112" s="11"/>
    </row>
    <row r="1113" spans="1:6" x14ac:dyDescent="0.25">
      <c r="A1113" s="11"/>
      <c r="B1113" s="11"/>
      <c r="C1113" s="11"/>
      <c r="D1113" s="11"/>
      <c r="E1113" s="11"/>
      <c r="F1113" s="11"/>
    </row>
    <row r="1114" spans="1:6" x14ac:dyDescent="0.25">
      <c r="A1114" s="11"/>
      <c r="B1114" s="11"/>
      <c r="C1114" s="11"/>
      <c r="D1114" s="11"/>
      <c r="E1114" s="11"/>
      <c r="F1114" s="11"/>
    </row>
    <row r="1115" spans="1:6" x14ac:dyDescent="0.25">
      <c r="A1115" s="11"/>
      <c r="B1115" s="11"/>
      <c r="C1115" s="11"/>
      <c r="D1115" s="11"/>
      <c r="E1115" s="11"/>
      <c r="F1115" s="11"/>
    </row>
    <row r="1116" spans="1:6" x14ac:dyDescent="0.25">
      <c r="A1116" s="11"/>
      <c r="B1116" s="11"/>
      <c r="C1116" s="11"/>
      <c r="D1116" s="11"/>
      <c r="E1116" s="11"/>
      <c r="F1116" s="11"/>
    </row>
    <row r="1117" spans="1:6" x14ac:dyDescent="0.25">
      <c r="A1117" s="11"/>
      <c r="B1117" s="11"/>
      <c r="C1117" s="11"/>
      <c r="D1117" s="11"/>
      <c r="E1117" s="11"/>
      <c r="F1117" s="11"/>
    </row>
    <row r="1118" spans="1:6" x14ac:dyDescent="0.25">
      <c r="A1118" s="11"/>
      <c r="B1118" s="11"/>
      <c r="C1118" s="11"/>
      <c r="D1118" s="11"/>
      <c r="E1118" s="11"/>
      <c r="F1118" s="11"/>
    </row>
    <row r="1119" spans="1:6" x14ac:dyDescent="0.25">
      <c r="A1119" s="11"/>
      <c r="B1119" s="11"/>
      <c r="C1119" s="11"/>
      <c r="D1119" s="11"/>
      <c r="E1119" s="11"/>
      <c r="F1119" s="11"/>
    </row>
    <row r="1120" spans="1:6" x14ac:dyDescent="0.25">
      <c r="A1120" s="11"/>
      <c r="B1120" s="11"/>
      <c r="C1120" s="11"/>
      <c r="D1120" s="11"/>
      <c r="E1120" s="11"/>
      <c r="F1120" s="11"/>
    </row>
    <row r="1121" spans="1:6" x14ac:dyDescent="0.25">
      <c r="A1121" s="11"/>
      <c r="B1121" s="11"/>
      <c r="C1121" s="11"/>
      <c r="D1121" s="11"/>
      <c r="E1121" s="11"/>
      <c r="F1121" s="11"/>
    </row>
    <row r="1122" spans="1:6" x14ac:dyDescent="0.25">
      <c r="A1122" s="11"/>
      <c r="B1122" s="11"/>
      <c r="C1122" s="11"/>
      <c r="D1122" s="11"/>
      <c r="E1122" s="11"/>
      <c r="F1122" s="11"/>
    </row>
    <row r="1123" spans="1:6" x14ac:dyDescent="0.25">
      <c r="A1123" s="11"/>
      <c r="B1123" s="11"/>
      <c r="C1123" s="11"/>
      <c r="D1123" s="11"/>
      <c r="E1123" s="11"/>
      <c r="F1123" s="11"/>
    </row>
    <row r="1124" spans="1:6" x14ac:dyDescent="0.25">
      <c r="A1124" s="11"/>
      <c r="B1124" s="11"/>
      <c r="C1124" s="11"/>
      <c r="D1124" s="11"/>
      <c r="E1124" s="11"/>
      <c r="F1124" s="11"/>
    </row>
    <row r="1125" spans="1:6" x14ac:dyDescent="0.25">
      <c r="A1125" s="11"/>
      <c r="B1125" s="11"/>
      <c r="C1125" s="11"/>
      <c r="D1125" s="11"/>
      <c r="E1125" s="11"/>
      <c r="F1125" s="11"/>
    </row>
    <row r="1126" spans="1:6" x14ac:dyDescent="0.25">
      <c r="A1126" s="11"/>
      <c r="B1126" s="11"/>
      <c r="C1126" s="11"/>
      <c r="D1126" s="11"/>
      <c r="E1126" s="11"/>
      <c r="F1126" s="11"/>
    </row>
    <row r="1127" spans="1:6" x14ac:dyDescent="0.25">
      <c r="A1127" s="11"/>
      <c r="B1127" s="11"/>
      <c r="C1127" s="11"/>
      <c r="D1127" s="11"/>
      <c r="E1127" s="11"/>
      <c r="F1127" s="11"/>
    </row>
    <row r="1128" spans="1:6" x14ac:dyDescent="0.25">
      <c r="A1128" s="11"/>
      <c r="B1128" s="11"/>
      <c r="C1128" s="11"/>
      <c r="D1128" s="11"/>
      <c r="E1128" s="11"/>
      <c r="F1128" s="11"/>
    </row>
    <row r="1129" spans="1:6" x14ac:dyDescent="0.25">
      <c r="A1129" s="11"/>
      <c r="B1129" s="11"/>
      <c r="C1129" s="11"/>
      <c r="D1129" s="11"/>
      <c r="E1129" s="11"/>
      <c r="F1129" s="11"/>
    </row>
    <row r="1130" spans="1:6" x14ac:dyDescent="0.25">
      <c r="A1130" s="11"/>
      <c r="B1130" s="11"/>
      <c r="C1130" s="11"/>
      <c r="D1130" s="11"/>
      <c r="E1130" s="11"/>
      <c r="F1130" s="11"/>
    </row>
    <row r="1131" spans="1:6" x14ac:dyDescent="0.25">
      <c r="A1131" s="11"/>
      <c r="B1131" s="11"/>
      <c r="C1131" s="11"/>
      <c r="D1131" s="11"/>
      <c r="E1131" s="11"/>
      <c r="F1131" s="11"/>
    </row>
    <row r="1132" spans="1:6" x14ac:dyDescent="0.25">
      <c r="A1132" s="11"/>
      <c r="B1132" s="11"/>
      <c r="C1132" s="11"/>
      <c r="D1132" s="11"/>
      <c r="E1132" s="11"/>
      <c r="F1132" s="11"/>
    </row>
    <row r="1133" spans="1:6" x14ac:dyDescent="0.25">
      <c r="A1133" s="11"/>
      <c r="B1133" s="11"/>
      <c r="C1133" s="11"/>
      <c r="D1133" s="11"/>
      <c r="E1133" s="11"/>
      <c r="F1133" s="11"/>
    </row>
    <row r="1134" spans="1:6" x14ac:dyDescent="0.25">
      <c r="A1134" s="11"/>
      <c r="B1134" s="11"/>
      <c r="C1134" s="11"/>
      <c r="D1134" s="11"/>
      <c r="E1134" s="11"/>
      <c r="F1134" s="11"/>
    </row>
    <row r="1135" spans="1:6" x14ac:dyDescent="0.25">
      <c r="A1135" s="11"/>
      <c r="B1135" s="11"/>
      <c r="C1135" s="11"/>
      <c r="D1135" s="11"/>
      <c r="E1135" s="11"/>
      <c r="F1135" s="11"/>
    </row>
    <row r="1136" spans="1:6" x14ac:dyDescent="0.25">
      <c r="A1136" s="11"/>
      <c r="B1136" s="11"/>
      <c r="C1136" s="11"/>
      <c r="D1136" s="11"/>
      <c r="E1136" s="11"/>
      <c r="F1136" s="11"/>
    </row>
    <row r="1137" spans="1:6" x14ac:dyDescent="0.25">
      <c r="A1137" s="11"/>
      <c r="B1137" s="11"/>
      <c r="C1137" s="11"/>
      <c r="D1137" s="11"/>
      <c r="E1137" s="11"/>
      <c r="F1137" s="11"/>
    </row>
    <row r="1138" spans="1:6" x14ac:dyDescent="0.25">
      <c r="A1138" s="11"/>
      <c r="B1138" s="11"/>
      <c r="C1138" s="11"/>
      <c r="D1138" s="11"/>
      <c r="E1138" s="11"/>
      <c r="F1138" s="11"/>
    </row>
    <row r="1139" spans="1:6" x14ac:dyDescent="0.25">
      <c r="A1139" s="11"/>
      <c r="B1139" s="11"/>
      <c r="C1139" s="11"/>
      <c r="D1139" s="11"/>
      <c r="E1139" s="11"/>
      <c r="F1139" s="11"/>
    </row>
    <row r="1140" spans="1:6" x14ac:dyDescent="0.25">
      <c r="A1140" s="11"/>
      <c r="B1140" s="11"/>
      <c r="C1140" s="11"/>
      <c r="D1140" s="11"/>
      <c r="E1140" s="11"/>
      <c r="F1140" s="11"/>
    </row>
    <row r="1141" spans="1:6" x14ac:dyDescent="0.25">
      <c r="A1141" s="11"/>
      <c r="B1141" s="11"/>
      <c r="C1141" s="11"/>
      <c r="D1141" s="11"/>
      <c r="E1141" s="11"/>
      <c r="F1141" s="11"/>
    </row>
    <row r="1142" spans="1:6" x14ac:dyDescent="0.25">
      <c r="A1142" s="11"/>
      <c r="B1142" s="11"/>
      <c r="C1142" s="11"/>
      <c r="D1142" s="11"/>
      <c r="E1142" s="11"/>
      <c r="F1142" s="11"/>
    </row>
    <row r="1143" spans="1:6" x14ac:dyDescent="0.25">
      <c r="A1143" s="11"/>
      <c r="B1143" s="11"/>
      <c r="C1143" s="11"/>
      <c r="D1143" s="11"/>
      <c r="E1143" s="11"/>
      <c r="F1143" s="11"/>
    </row>
    <row r="1144" spans="1:6" x14ac:dyDescent="0.25">
      <c r="A1144" s="11"/>
      <c r="B1144" s="11"/>
      <c r="C1144" s="11"/>
      <c r="D1144" s="11"/>
      <c r="E1144" s="11"/>
      <c r="F1144" s="11"/>
    </row>
    <row r="1145" spans="1:6" x14ac:dyDescent="0.25">
      <c r="A1145" s="11"/>
      <c r="B1145" s="11"/>
      <c r="C1145" s="11"/>
      <c r="D1145" s="11"/>
      <c r="E1145" s="11"/>
      <c r="F1145" s="11"/>
    </row>
    <row r="1146" spans="1:6" x14ac:dyDescent="0.25">
      <c r="A1146" s="11"/>
      <c r="B1146" s="11"/>
      <c r="C1146" s="11"/>
      <c r="D1146" s="11"/>
      <c r="E1146" s="11"/>
      <c r="F1146" s="11"/>
    </row>
    <row r="1147" spans="1:6" x14ac:dyDescent="0.25">
      <c r="A1147" s="11"/>
      <c r="B1147" s="11"/>
      <c r="C1147" s="11"/>
      <c r="D1147" s="11"/>
      <c r="E1147" s="11"/>
      <c r="F1147" s="11"/>
    </row>
    <row r="1148" spans="1:6" x14ac:dyDescent="0.25">
      <c r="A1148" s="11"/>
      <c r="B1148" s="11"/>
      <c r="C1148" s="11"/>
      <c r="D1148" s="11"/>
      <c r="E1148" s="11"/>
      <c r="F1148" s="11"/>
    </row>
    <row r="1149" spans="1:6" x14ac:dyDescent="0.25">
      <c r="A1149" s="11"/>
      <c r="B1149" s="11"/>
      <c r="C1149" s="11"/>
      <c r="D1149" s="11"/>
      <c r="E1149" s="11"/>
      <c r="F1149" s="11"/>
    </row>
    <row r="1150" spans="1:6" x14ac:dyDescent="0.25">
      <c r="A1150" s="11"/>
      <c r="B1150" s="11"/>
      <c r="C1150" s="11"/>
      <c r="D1150" s="11"/>
      <c r="E1150" s="11"/>
      <c r="F1150" s="11"/>
    </row>
    <row r="1151" spans="1:6" x14ac:dyDescent="0.25">
      <c r="A1151" s="11"/>
      <c r="B1151" s="11"/>
      <c r="C1151" s="11"/>
      <c r="D1151" s="11"/>
      <c r="E1151" s="11"/>
      <c r="F1151" s="11"/>
    </row>
    <row r="1152" spans="1:6" x14ac:dyDescent="0.25">
      <c r="A1152" s="11"/>
      <c r="B1152" s="11"/>
      <c r="C1152" s="11"/>
      <c r="D1152" s="11"/>
      <c r="E1152" s="11"/>
      <c r="F1152" s="11"/>
    </row>
    <row r="1153" spans="1:6" x14ac:dyDescent="0.25">
      <c r="A1153" s="11"/>
      <c r="B1153" s="11"/>
      <c r="C1153" s="11"/>
      <c r="D1153" s="11"/>
      <c r="E1153" s="11"/>
      <c r="F1153" s="11"/>
    </row>
    <row r="1154" spans="1:6" x14ac:dyDescent="0.25">
      <c r="A1154" s="11"/>
      <c r="B1154" s="11"/>
      <c r="C1154" s="11"/>
      <c r="D1154" s="11"/>
      <c r="E1154" s="11"/>
      <c r="F1154" s="11"/>
    </row>
    <row r="1155" spans="1:6" x14ac:dyDescent="0.25">
      <c r="A1155" s="11"/>
      <c r="B1155" s="11"/>
      <c r="C1155" s="11"/>
      <c r="D1155" s="11"/>
      <c r="E1155" s="11"/>
      <c r="F1155" s="11"/>
    </row>
    <row r="1156" spans="1:6" x14ac:dyDescent="0.25">
      <c r="A1156" s="11"/>
      <c r="B1156" s="11"/>
      <c r="C1156" s="11"/>
      <c r="D1156" s="11"/>
      <c r="E1156" s="11"/>
      <c r="F1156" s="11"/>
    </row>
    <row r="1157" spans="1:6" x14ac:dyDescent="0.25">
      <c r="A1157" s="11"/>
      <c r="B1157" s="11"/>
      <c r="C1157" s="11"/>
      <c r="D1157" s="11"/>
      <c r="E1157" s="11"/>
      <c r="F1157" s="11"/>
    </row>
    <row r="1158" spans="1:6" x14ac:dyDescent="0.25">
      <c r="A1158" s="11"/>
      <c r="B1158" s="11"/>
      <c r="C1158" s="11"/>
      <c r="D1158" s="11"/>
      <c r="E1158" s="11"/>
      <c r="F1158" s="11"/>
    </row>
    <row r="1159" spans="1:6" x14ac:dyDescent="0.25">
      <c r="A1159" s="11"/>
      <c r="B1159" s="11"/>
      <c r="C1159" s="11"/>
      <c r="D1159" s="11"/>
      <c r="E1159" s="11"/>
      <c r="F1159" s="11"/>
    </row>
    <row r="1160" spans="1:6" x14ac:dyDescent="0.25">
      <c r="A1160" s="11"/>
      <c r="B1160" s="11"/>
      <c r="C1160" s="11"/>
      <c r="D1160" s="11"/>
      <c r="E1160" s="11"/>
      <c r="F1160" s="11"/>
    </row>
    <row r="1161" spans="1:6" x14ac:dyDescent="0.25">
      <c r="A1161" s="11"/>
      <c r="B1161" s="11"/>
      <c r="C1161" s="11"/>
      <c r="D1161" s="11"/>
      <c r="E1161" s="11"/>
      <c r="F1161" s="11"/>
    </row>
    <row r="1162" spans="1:6" x14ac:dyDescent="0.25">
      <c r="A1162" s="11"/>
      <c r="B1162" s="11"/>
      <c r="C1162" s="11"/>
      <c r="D1162" s="11"/>
      <c r="E1162" s="11"/>
      <c r="F1162" s="11"/>
    </row>
    <row r="1163" spans="1:6" x14ac:dyDescent="0.25">
      <c r="A1163" s="11"/>
      <c r="B1163" s="11"/>
      <c r="C1163" s="11"/>
      <c r="D1163" s="11"/>
      <c r="E1163" s="11"/>
      <c r="F1163" s="11"/>
    </row>
    <row r="1164" spans="1:6" x14ac:dyDescent="0.25">
      <c r="A1164" s="11"/>
      <c r="B1164" s="11"/>
      <c r="C1164" s="11"/>
      <c r="D1164" s="11"/>
      <c r="E1164" s="11"/>
      <c r="F1164" s="11"/>
    </row>
    <row r="1165" spans="1:6" x14ac:dyDescent="0.25">
      <c r="A1165" s="11"/>
      <c r="B1165" s="11"/>
      <c r="C1165" s="11"/>
      <c r="D1165" s="11"/>
      <c r="E1165" s="11"/>
      <c r="F1165" s="11"/>
    </row>
    <row r="1166" spans="1:6" x14ac:dyDescent="0.25">
      <c r="A1166" s="11"/>
      <c r="B1166" s="11"/>
      <c r="C1166" s="11"/>
      <c r="D1166" s="11"/>
      <c r="E1166" s="11"/>
      <c r="F1166" s="11"/>
    </row>
    <row r="1167" spans="1:6" x14ac:dyDescent="0.25">
      <c r="A1167" s="11"/>
      <c r="B1167" s="11"/>
      <c r="C1167" s="11"/>
      <c r="D1167" s="11"/>
      <c r="E1167" s="11"/>
      <c r="F1167" s="11"/>
    </row>
    <row r="1168" spans="1:6" x14ac:dyDescent="0.25">
      <c r="A1168" s="11"/>
      <c r="B1168" s="11"/>
      <c r="C1168" s="11"/>
      <c r="D1168" s="11"/>
      <c r="E1168" s="11"/>
      <c r="F1168" s="11"/>
    </row>
    <row r="1169" spans="1:6" x14ac:dyDescent="0.25">
      <c r="A1169" s="11"/>
      <c r="B1169" s="11"/>
      <c r="C1169" s="11"/>
      <c r="D1169" s="11"/>
      <c r="E1169" s="11"/>
      <c r="F1169" s="11"/>
    </row>
    <row r="1170" spans="1:6" x14ac:dyDescent="0.25">
      <c r="A1170" s="11"/>
      <c r="B1170" s="11"/>
      <c r="C1170" s="11"/>
      <c r="D1170" s="11"/>
      <c r="E1170" s="11"/>
      <c r="F1170" s="11"/>
    </row>
    <row r="1171" spans="1:6" x14ac:dyDescent="0.25">
      <c r="A1171" s="11"/>
      <c r="B1171" s="11"/>
      <c r="C1171" s="11"/>
      <c r="D1171" s="11"/>
      <c r="E1171" s="11"/>
      <c r="F1171" s="11"/>
    </row>
    <row r="1172" spans="1:6" x14ac:dyDescent="0.25">
      <c r="A1172" s="11"/>
      <c r="B1172" s="11"/>
      <c r="C1172" s="11"/>
      <c r="D1172" s="11"/>
      <c r="E1172" s="11"/>
      <c r="F1172" s="11"/>
    </row>
    <row r="1173" spans="1:6" x14ac:dyDescent="0.25">
      <c r="A1173" s="11"/>
      <c r="B1173" s="11"/>
      <c r="C1173" s="11"/>
      <c r="D1173" s="11"/>
      <c r="E1173" s="11"/>
      <c r="F1173" s="11"/>
    </row>
    <row r="1174" spans="1:6" x14ac:dyDescent="0.25">
      <c r="A1174" s="11"/>
      <c r="B1174" s="11"/>
      <c r="C1174" s="11"/>
      <c r="D1174" s="11"/>
      <c r="E1174" s="11"/>
      <c r="F1174" s="11"/>
    </row>
    <row r="1175" spans="1:6" x14ac:dyDescent="0.25">
      <c r="A1175" s="11"/>
      <c r="B1175" s="11"/>
      <c r="C1175" s="11"/>
      <c r="D1175" s="11"/>
      <c r="E1175" s="11"/>
      <c r="F1175" s="11"/>
    </row>
    <row r="1176" spans="1:6" x14ac:dyDescent="0.25">
      <c r="A1176" s="11"/>
      <c r="B1176" s="11"/>
      <c r="C1176" s="11"/>
      <c r="D1176" s="11"/>
      <c r="E1176" s="11"/>
      <c r="F1176" s="11"/>
    </row>
    <row r="1177" spans="1:6" x14ac:dyDescent="0.25">
      <c r="A1177" s="11"/>
      <c r="B1177" s="11"/>
      <c r="C1177" s="11"/>
      <c r="D1177" s="11"/>
      <c r="E1177" s="11"/>
      <c r="F1177" s="11"/>
    </row>
    <row r="1178" spans="1:6" x14ac:dyDescent="0.25">
      <c r="A1178" s="11"/>
      <c r="B1178" s="11"/>
      <c r="C1178" s="11"/>
      <c r="D1178" s="11"/>
      <c r="E1178" s="11"/>
      <c r="F1178" s="11"/>
    </row>
    <row r="1179" spans="1:6" x14ac:dyDescent="0.25">
      <c r="A1179" s="11"/>
      <c r="B1179" s="11"/>
      <c r="C1179" s="11"/>
      <c r="D1179" s="11"/>
      <c r="E1179" s="11"/>
      <c r="F1179" s="11"/>
    </row>
    <row r="1180" spans="1:6" x14ac:dyDescent="0.25">
      <c r="A1180" s="11"/>
      <c r="B1180" s="11"/>
      <c r="C1180" s="11"/>
      <c r="D1180" s="11"/>
      <c r="E1180" s="11"/>
      <c r="F1180" s="11"/>
    </row>
    <row r="1181" spans="1:6" x14ac:dyDescent="0.25">
      <c r="A1181" s="11"/>
      <c r="B1181" s="11"/>
      <c r="C1181" s="11"/>
      <c r="D1181" s="11"/>
      <c r="E1181" s="11"/>
      <c r="F1181" s="11"/>
    </row>
    <row r="1182" spans="1:6" x14ac:dyDescent="0.25">
      <c r="A1182" s="11"/>
      <c r="B1182" s="11"/>
      <c r="C1182" s="11"/>
      <c r="D1182" s="11"/>
      <c r="E1182" s="11"/>
      <c r="F1182" s="11"/>
    </row>
    <row r="1183" spans="1:6" x14ac:dyDescent="0.25">
      <c r="A1183" s="11"/>
      <c r="B1183" s="11"/>
      <c r="C1183" s="11"/>
      <c r="D1183" s="11"/>
      <c r="E1183" s="11"/>
      <c r="F1183" s="11"/>
    </row>
    <row r="1184" spans="1:6" x14ac:dyDescent="0.25">
      <c r="A1184" s="11"/>
      <c r="B1184" s="11"/>
      <c r="C1184" s="11"/>
      <c r="D1184" s="11"/>
      <c r="E1184" s="11"/>
      <c r="F1184" s="11"/>
    </row>
    <row r="1185" spans="1:6" x14ac:dyDescent="0.25">
      <c r="A1185" s="11"/>
      <c r="B1185" s="11"/>
      <c r="C1185" s="11"/>
      <c r="D1185" s="11"/>
      <c r="E1185" s="11"/>
      <c r="F1185" s="11"/>
    </row>
    <row r="1186" spans="1:6" x14ac:dyDescent="0.25">
      <c r="A1186" s="11"/>
      <c r="B1186" s="11"/>
      <c r="C1186" s="11"/>
      <c r="D1186" s="11"/>
      <c r="E1186" s="11"/>
      <c r="F1186" s="11"/>
    </row>
    <row r="1187" spans="1:6" x14ac:dyDescent="0.25">
      <c r="A1187" s="11"/>
      <c r="B1187" s="11"/>
      <c r="C1187" s="11"/>
      <c r="D1187" s="11"/>
      <c r="E1187" s="11"/>
      <c r="F1187" s="11"/>
    </row>
    <row r="1188" spans="1:6" x14ac:dyDescent="0.25">
      <c r="A1188" s="11"/>
      <c r="B1188" s="11"/>
      <c r="C1188" s="11"/>
      <c r="D1188" s="11"/>
      <c r="E1188" s="11"/>
      <c r="F1188" s="11"/>
    </row>
    <row r="1189" spans="1:6" x14ac:dyDescent="0.25">
      <c r="A1189" s="11"/>
      <c r="B1189" s="11"/>
      <c r="C1189" s="11"/>
      <c r="D1189" s="11"/>
      <c r="E1189" s="11"/>
      <c r="F1189" s="11"/>
    </row>
    <row r="1190" spans="1:6" x14ac:dyDescent="0.25">
      <c r="A1190" s="11"/>
      <c r="B1190" s="11"/>
      <c r="C1190" s="11"/>
      <c r="D1190" s="11"/>
      <c r="E1190" s="11"/>
      <c r="F1190" s="11"/>
    </row>
    <row r="1191" spans="1:6" x14ac:dyDescent="0.25">
      <c r="A1191" s="11"/>
      <c r="B1191" s="11"/>
      <c r="C1191" s="11"/>
      <c r="D1191" s="11"/>
      <c r="E1191" s="11"/>
      <c r="F1191" s="11"/>
    </row>
    <row r="1192" spans="1:6" x14ac:dyDescent="0.25">
      <c r="A1192" s="11"/>
      <c r="B1192" s="11"/>
      <c r="C1192" s="11"/>
      <c r="D1192" s="11"/>
      <c r="E1192" s="11"/>
      <c r="F1192" s="11"/>
    </row>
    <row r="1193" spans="1:6" x14ac:dyDescent="0.25">
      <c r="A1193" s="11"/>
      <c r="B1193" s="11"/>
      <c r="C1193" s="11"/>
      <c r="D1193" s="11"/>
      <c r="E1193" s="11"/>
      <c r="F1193" s="11"/>
    </row>
    <row r="1194" spans="1:6" x14ac:dyDescent="0.25">
      <c r="A1194" s="11"/>
      <c r="B1194" s="11"/>
      <c r="C1194" s="11"/>
      <c r="D1194" s="11"/>
      <c r="E1194" s="11"/>
      <c r="F1194" s="11"/>
    </row>
    <row r="1195" spans="1:6" x14ac:dyDescent="0.25">
      <c r="A1195" s="11"/>
      <c r="B1195" s="11"/>
      <c r="C1195" s="11"/>
      <c r="D1195" s="11"/>
      <c r="E1195" s="11"/>
      <c r="F1195" s="11"/>
    </row>
    <row r="1196" spans="1:6" x14ac:dyDescent="0.25">
      <c r="A1196" s="11"/>
      <c r="B1196" s="11"/>
      <c r="C1196" s="11"/>
      <c r="D1196" s="11"/>
      <c r="E1196" s="11"/>
      <c r="F1196" s="11"/>
    </row>
    <row r="1197" spans="1:6" x14ac:dyDescent="0.25">
      <c r="A1197" s="11"/>
      <c r="B1197" s="11"/>
      <c r="C1197" s="11"/>
      <c r="D1197" s="11"/>
      <c r="E1197" s="11"/>
      <c r="F1197" s="11"/>
    </row>
    <row r="1198" spans="1:6" x14ac:dyDescent="0.25">
      <c r="A1198" s="11"/>
      <c r="B1198" s="11"/>
      <c r="C1198" s="11"/>
      <c r="D1198" s="11"/>
      <c r="E1198" s="11"/>
      <c r="F1198" s="11"/>
    </row>
    <row r="1199" spans="1:6" x14ac:dyDescent="0.25">
      <c r="A1199" s="11"/>
      <c r="B1199" s="11"/>
      <c r="C1199" s="11"/>
      <c r="D1199" s="11"/>
      <c r="E1199" s="11"/>
      <c r="F1199" s="11"/>
    </row>
    <row r="1200" spans="1:6" x14ac:dyDescent="0.25">
      <c r="A1200" s="11"/>
      <c r="B1200" s="11"/>
      <c r="C1200" s="11"/>
      <c r="D1200" s="11"/>
      <c r="E1200" s="11"/>
      <c r="F1200" s="11"/>
    </row>
    <row r="1201" spans="1:6" x14ac:dyDescent="0.25">
      <c r="A1201" s="11"/>
      <c r="B1201" s="11"/>
      <c r="C1201" s="11"/>
      <c r="D1201" s="11"/>
      <c r="E1201" s="11"/>
      <c r="F1201" s="11"/>
    </row>
    <row r="1202" spans="1:6" x14ac:dyDescent="0.25">
      <c r="A1202" s="11"/>
      <c r="B1202" s="11"/>
      <c r="C1202" s="11"/>
      <c r="D1202" s="11"/>
      <c r="E1202" s="11"/>
      <c r="F1202" s="11"/>
    </row>
    <row r="1203" spans="1:6" x14ac:dyDescent="0.25">
      <c r="A1203" s="11"/>
      <c r="B1203" s="11"/>
      <c r="C1203" s="11"/>
      <c r="D1203" s="11"/>
      <c r="E1203" s="11"/>
      <c r="F1203" s="11"/>
    </row>
    <row r="1204" spans="1:6" x14ac:dyDescent="0.25">
      <c r="A1204" s="11"/>
      <c r="B1204" s="11"/>
      <c r="C1204" s="11"/>
      <c r="D1204" s="11"/>
      <c r="E1204" s="11"/>
      <c r="F1204" s="11"/>
    </row>
    <row r="1205" spans="1:6" x14ac:dyDescent="0.25">
      <c r="A1205" s="11"/>
      <c r="B1205" s="11"/>
      <c r="C1205" s="11"/>
      <c r="D1205" s="11"/>
      <c r="E1205" s="11"/>
      <c r="F1205" s="11"/>
    </row>
    <row r="1206" spans="1:6" x14ac:dyDescent="0.25">
      <c r="A1206" s="11"/>
      <c r="B1206" s="11"/>
      <c r="C1206" s="11"/>
      <c r="D1206" s="11"/>
      <c r="E1206" s="11"/>
      <c r="F1206" s="11"/>
    </row>
    <row r="1207" spans="1:6" x14ac:dyDescent="0.25">
      <c r="A1207" s="11"/>
      <c r="B1207" s="11"/>
      <c r="C1207" s="11"/>
      <c r="D1207" s="11"/>
      <c r="E1207" s="11"/>
      <c r="F1207" s="11"/>
    </row>
    <row r="1208" spans="1:6" x14ac:dyDescent="0.25">
      <c r="A1208" s="11"/>
      <c r="B1208" s="11"/>
      <c r="C1208" s="11"/>
      <c r="D1208" s="11"/>
      <c r="E1208" s="11"/>
      <c r="F1208" s="11"/>
    </row>
    <row r="1209" spans="1:6" x14ac:dyDescent="0.25">
      <c r="A1209" s="11"/>
      <c r="B1209" s="11"/>
      <c r="C1209" s="11"/>
      <c r="D1209" s="11"/>
      <c r="E1209" s="11"/>
      <c r="F1209" s="11"/>
    </row>
    <row r="1210" spans="1:6" x14ac:dyDescent="0.25">
      <c r="A1210" s="11"/>
      <c r="B1210" s="11"/>
      <c r="C1210" s="11"/>
      <c r="D1210" s="11"/>
      <c r="E1210" s="11"/>
      <c r="F1210" s="11"/>
    </row>
    <row r="1211" spans="1:6" x14ac:dyDescent="0.25">
      <c r="A1211" s="11"/>
      <c r="B1211" s="11"/>
      <c r="C1211" s="11"/>
      <c r="D1211" s="11"/>
      <c r="E1211" s="11"/>
      <c r="F1211" s="11"/>
    </row>
    <row r="1212" spans="1:6" x14ac:dyDescent="0.25">
      <c r="A1212" s="11"/>
      <c r="B1212" s="11"/>
      <c r="C1212" s="11"/>
      <c r="D1212" s="11"/>
      <c r="E1212" s="11"/>
      <c r="F1212" s="11"/>
    </row>
    <row r="1213" spans="1:6" x14ac:dyDescent="0.25">
      <c r="A1213" s="11"/>
      <c r="B1213" s="11"/>
      <c r="C1213" s="11"/>
      <c r="D1213" s="11"/>
      <c r="E1213" s="11"/>
      <c r="F1213" s="11"/>
    </row>
    <row r="1214" spans="1:6" x14ac:dyDescent="0.25">
      <c r="A1214" s="11"/>
      <c r="B1214" s="11"/>
      <c r="C1214" s="11"/>
      <c r="D1214" s="11"/>
      <c r="E1214" s="11"/>
      <c r="F1214" s="11"/>
    </row>
    <row r="1215" spans="1:6" x14ac:dyDescent="0.25">
      <c r="A1215" s="11"/>
      <c r="B1215" s="11"/>
      <c r="C1215" s="11"/>
      <c r="D1215" s="11"/>
      <c r="E1215" s="11"/>
      <c r="F1215" s="11"/>
    </row>
    <row r="1216" spans="1:6" x14ac:dyDescent="0.25">
      <c r="A1216" s="11"/>
      <c r="B1216" s="11"/>
      <c r="C1216" s="11"/>
      <c r="D1216" s="11"/>
      <c r="E1216" s="11"/>
      <c r="F1216" s="11"/>
    </row>
    <row r="1217" spans="1:6" x14ac:dyDescent="0.25">
      <c r="A1217" s="11"/>
      <c r="B1217" s="11"/>
      <c r="C1217" s="11"/>
      <c r="D1217" s="11"/>
      <c r="E1217" s="11"/>
      <c r="F1217" s="11"/>
    </row>
    <row r="1218" spans="1:6" x14ac:dyDescent="0.25">
      <c r="A1218" s="11"/>
      <c r="B1218" s="11"/>
      <c r="C1218" s="11"/>
      <c r="D1218" s="11"/>
      <c r="E1218" s="11"/>
      <c r="F1218" s="11"/>
    </row>
    <row r="1219" spans="1:6" x14ac:dyDescent="0.25">
      <c r="A1219" s="11"/>
      <c r="B1219" s="11"/>
      <c r="C1219" s="11"/>
      <c r="D1219" s="11"/>
      <c r="E1219" s="11"/>
      <c r="F1219" s="11"/>
    </row>
    <row r="1220" spans="1:6" x14ac:dyDescent="0.25">
      <c r="A1220" s="11"/>
      <c r="B1220" s="11"/>
      <c r="C1220" s="11"/>
      <c r="D1220" s="11"/>
      <c r="E1220" s="11"/>
      <c r="F1220" s="11"/>
    </row>
    <row r="1221" spans="1:6" x14ac:dyDescent="0.25">
      <c r="A1221" s="11"/>
      <c r="B1221" s="11"/>
      <c r="C1221" s="11"/>
      <c r="D1221" s="11"/>
      <c r="E1221" s="11"/>
      <c r="F1221" s="11"/>
    </row>
    <row r="1222" spans="1:6" x14ac:dyDescent="0.25">
      <c r="A1222" s="11"/>
      <c r="B1222" s="11"/>
      <c r="C1222" s="11"/>
      <c r="D1222" s="11"/>
      <c r="E1222" s="11"/>
      <c r="F1222" s="11"/>
    </row>
    <row r="1223" spans="1:6" x14ac:dyDescent="0.25">
      <c r="A1223" s="11"/>
      <c r="B1223" s="11"/>
      <c r="C1223" s="11"/>
      <c r="D1223" s="11"/>
      <c r="E1223" s="11"/>
      <c r="F1223" s="11"/>
    </row>
    <row r="1224" spans="1:6" x14ac:dyDescent="0.25">
      <c r="A1224" s="11"/>
      <c r="B1224" s="11"/>
      <c r="C1224" s="11"/>
      <c r="D1224" s="11"/>
      <c r="E1224" s="11"/>
      <c r="F1224" s="11"/>
    </row>
    <row r="1225" spans="1:6" x14ac:dyDescent="0.25">
      <c r="A1225" s="11"/>
      <c r="B1225" s="11"/>
      <c r="C1225" s="11"/>
      <c r="D1225" s="11"/>
      <c r="E1225" s="11"/>
      <c r="F1225" s="11"/>
    </row>
    <row r="1226" spans="1:6" x14ac:dyDescent="0.25">
      <c r="A1226" s="11"/>
      <c r="B1226" s="11"/>
      <c r="C1226" s="11"/>
      <c r="D1226" s="11"/>
      <c r="E1226" s="11"/>
      <c r="F1226" s="11"/>
    </row>
    <row r="1227" spans="1:6" x14ac:dyDescent="0.25">
      <c r="A1227" s="11"/>
      <c r="B1227" s="11"/>
      <c r="C1227" s="11"/>
      <c r="D1227" s="11"/>
      <c r="E1227" s="11"/>
      <c r="F1227" s="11"/>
    </row>
    <row r="1228" spans="1:6" x14ac:dyDescent="0.25">
      <c r="A1228" s="11"/>
      <c r="B1228" s="11"/>
      <c r="C1228" s="11"/>
      <c r="D1228" s="11"/>
      <c r="E1228" s="11"/>
      <c r="F1228" s="11"/>
    </row>
    <row r="1229" spans="1:6" x14ac:dyDescent="0.25">
      <c r="A1229" s="11"/>
      <c r="B1229" s="11"/>
      <c r="C1229" s="11"/>
      <c r="D1229" s="11"/>
      <c r="E1229" s="11"/>
      <c r="F1229" s="11"/>
    </row>
    <row r="1230" spans="1:6" x14ac:dyDescent="0.25">
      <c r="A1230" s="11"/>
      <c r="B1230" s="11"/>
      <c r="C1230" s="11"/>
      <c r="D1230" s="11"/>
      <c r="E1230" s="11"/>
      <c r="F1230" s="11"/>
    </row>
    <row r="1231" spans="1:6" x14ac:dyDescent="0.25">
      <c r="A1231" s="11"/>
      <c r="B1231" s="11"/>
      <c r="C1231" s="11"/>
      <c r="D1231" s="11"/>
      <c r="E1231" s="11"/>
      <c r="F1231" s="11"/>
    </row>
    <row r="1232" spans="1:6" x14ac:dyDescent="0.25">
      <c r="A1232" s="11"/>
      <c r="B1232" s="11"/>
      <c r="C1232" s="11"/>
      <c r="D1232" s="11"/>
      <c r="E1232" s="11"/>
      <c r="F1232" s="11"/>
    </row>
    <row r="1233" spans="1:6" x14ac:dyDescent="0.25">
      <c r="A1233" s="11"/>
      <c r="B1233" s="11"/>
      <c r="C1233" s="11"/>
      <c r="D1233" s="11"/>
      <c r="E1233" s="11"/>
      <c r="F1233" s="11"/>
    </row>
    <row r="1234" spans="1:6" x14ac:dyDescent="0.25">
      <c r="A1234" s="11"/>
      <c r="B1234" s="11"/>
      <c r="C1234" s="11"/>
      <c r="D1234" s="11"/>
      <c r="E1234" s="11"/>
      <c r="F1234" s="11"/>
    </row>
    <row r="1235" spans="1:6" x14ac:dyDescent="0.25">
      <c r="A1235" s="11"/>
      <c r="B1235" s="11"/>
      <c r="C1235" s="11"/>
      <c r="D1235" s="11"/>
      <c r="E1235" s="11"/>
      <c r="F1235" s="11"/>
    </row>
    <row r="1236" spans="1:6" x14ac:dyDescent="0.25">
      <c r="A1236" s="11"/>
      <c r="B1236" s="11"/>
      <c r="C1236" s="11"/>
      <c r="D1236" s="11"/>
      <c r="E1236" s="11"/>
      <c r="F1236" s="11"/>
    </row>
    <row r="1237" spans="1:6" x14ac:dyDescent="0.25">
      <c r="A1237" s="11"/>
      <c r="B1237" s="11"/>
      <c r="C1237" s="11"/>
      <c r="D1237" s="11"/>
      <c r="E1237" s="11"/>
      <c r="F1237" s="11"/>
    </row>
    <row r="1238" spans="1:6" x14ac:dyDescent="0.25">
      <c r="A1238" s="11"/>
      <c r="B1238" s="11"/>
      <c r="C1238" s="11"/>
      <c r="D1238" s="11"/>
      <c r="E1238" s="11"/>
      <c r="F1238" s="11"/>
    </row>
    <row r="1239" spans="1:6" x14ac:dyDescent="0.25">
      <c r="A1239" s="11"/>
      <c r="B1239" s="11"/>
      <c r="C1239" s="11"/>
      <c r="D1239" s="11"/>
      <c r="E1239" s="11"/>
      <c r="F1239" s="11"/>
    </row>
    <row r="1240" spans="1:6" x14ac:dyDescent="0.25">
      <c r="A1240" s="11"/>
      <c r="B1240" s="11"/>
      <c r="C1240" s="11"/>
      <c r="D1240" s="11"/>
      <c r="E1240" s="11"/>
      <c r="F1240" s="11"/>
    </row>
    <row r="1241" spans="1:6" x14ac:dyDescent="0.25">
      <c r="A1241" s="11"/>
      <c r="B1241" s="11"/>
      <c r="C1241" s="11"/>
      <c r="D1241" s="11"/>
      <c r="E1241" s="11"/>
      <c r="F1241" s="11"/>
    </row>
    <row r="1242" spans="1:6" x14ac:dyDescent="0.25">
      <c r="A1242" s="11"/>
      <c r="B1242" s="11"/>
      <c r="C1242" s="11"/>
      <c r="D1242" s="11"/>
      <c r="E1242" s="11"/>
      <c r="F1242" s="11"/>
    </row>
    <row r="1243" spans="1:6" x14ac:dyDescent="0.25">
      <c r="A1243" s="11"/>
      <c r="B1243" s="11"/>
      <c r="C1243" s="11"/>
      <c r="D1243" s="11"/>
      <c r="E1243" s="11"/>
      <c r="F1243" s="11"/>
    </row>
    <row r="1244" spans="1:6" x14ac:dyDescent="0.25">
      <c r="A1244" s="11"/>
      <c r="B1244" s="11"/>
      <c r="C1244" s="11"/>
      <c r="D1244" s="11"/>
      <c r="E1244" s="11"/>
      <c r="F1244" s="11"/>
    </row>
    <row r="1245" spans="1:6" x14ac:dyDescent="0.25">
      <c r="A1245" s="11"/>
      <c r="B1245" s="11"/>
      <c r="C1245" s="11"/>
      <c r="D1245" s="11"/>
      <c r="E1245" s="11"/>
      <c r="F1245" s="11"/>
    </row>
    <row r="1246" spans="1:6" x14ac:dyDescent="0.25">
      <c r="A1246" s="11"/>
      <c r="B1246" s="11"/>
      <c r="C1246" s="11"/>
      <c r="D1246" s="11"/>
      <c r="E1246" s="11"/>
      <c r="F1246" s="11"/>
    </row>
    <row r="1247" spans="1:6" x14ac:dyDescent="0.25">
      <c r="A1247" s="11"/>
      <c r="B1247" s="11"/>
      <c r="C1247" s="11"/>
      <c r="D1247" s="11"/>
      <c r="E1247" s="11"/>
      <c r="F1247" s="11"/>
    </row>
    <row r="1248" spans="1:6" x14ac:dyDescent="0.25">
      <c r="A1248" s="11"/>
      <c r="B1248" s="11"/>
      <c r="C1248" s="11"/>
      <c r="D1248" s="11"/>
      <c r="E1248" s="11"/>
      <c r="F1248" s="11"/>
    </row>
    <row r="1249" spans="1:6" x14ac:dyDescent="0.25">
      <c r="A1249" s="11"/>
      <c r="B1249" s="11"/>
      <c r="C1249" s="11"/>
      <c r="D1249" s="11"/>
      <c r="E1249" s="11"/>
      <c r="F1249" s="11"/>
    </row>
    <row r="1250" spans="1:6" x14ac:dyDescent="0.25">
      <c r="A1250" s="11"/>
      <c r="B1250" s="11"/>
      <c r="C1250" s="11"/>
      <c r="D1250" s="11"/>
      <c r="E1250" s="11"/>
      <c r="F1250" s="11"/>
    </row>
    <row r="1251" spans="1:6" x14ac:dyDescent="0.25">
      <c r="A1251" s="11"/>
      <c r="B1251" s="11"/>
      <c r="C1251" s="11"/>
      <c r="D1251" s="11"/>
      <c r="E1251" s="11"/>
      <c r="F1251" s="11"/>
    </row>
    <row r="1252" spans="1:6" x14ac:dyDescent="0.25">
      <c r="A1252" s="11"/>
      <c r="B1252" s="11"/>
      <c r="C1252" s="11"/>
      <c r="D1252" s="11"/>
      <c r="E1252" s="11"/>
      <c r="F1252" s="11"/>
    </row>
    <row r="1253" spans="1:6" x14ac:dyDescent="0.25">
      <c r="A1253" s="11"/>
      <c r="B1253" s="11"/>
      <c r="C1253" s="11"/>
      <c r="D1253" s="11"/>
      <c r="E1253" s="11"/>
      <c r="F1253" s="11"/>
    </row>
    <row r="1254" spans="1:6" x14ac:dyDescent="0.25">
      <c r="A1254" s="11"/>
      <c r="B1254" s="11"/>
      <c r="C1254" s="11"/>
      <c r="D1254" s="11"/>
      <c r="E1254" s="11"/>
      <c r="F1254" s="11"/>
    </row>
    <row r="1255" spans="1:6" x14ac:dyDescent="0.25">
      <c r="A1255" s="11"/>
      <c r="B1255" s="11"/>
      <c r="C1255" s="11"/>
      <c r="D1255" s="11"/>
      <c r="E1255" s="11"/>
      <c r="F1255" s="11"/>
    </row>
    <row r="1256" spans="1:6" x14ac:dyDescent="0.25">
      <c r="A1256" s="11"/>
      <c r="B1256" s="11"/>
      <c r="C1256" s="11"/>
      <c r="D1256" s="11"/>
      <c r="E1256" s="11"/>
      <c r="F1256" s="11"/>
    </row>
    <row r="1257" spans="1:6" x14ac:dyDescent="0.25">
      <c r="A1257" s="11"/>
      <c r="B1257" s="11"/>
      <c r="C1257" s="11"/>
      <c r="D1257" s="11"/>
      <c r="E1257" s="11"/>
      <c r="F1257" s="11"/>
    </row>
    <row r="1258" spans="1:6" x14ac:dyDescent="0.25">
      <c r="A1258" s="11"/>
      <c r="B1258" s="11"/>
      <c r="C1258" s="11"/>
      <c r="D1258" s="11"/>
      <c r="E1258" s="11"/>
      <c r="F1258" s="11"/>
    </row>
    <row r="1259" spans="1:6" x14ac:dyDescent="0.25">
      <c r="A1259" s="11"/>
      <c r="B1259" s="11"/>
      <c r="C1259" s="11"/>
      <c r="D1259" s="11"/>
      <c r="E1259" s="11"/>
      <c r="F1259" s="11"/>
    </row>
    <row r="1260" spans="1:6" x14ac:dyDescent="0.25">
      <c r="A1260" s="11"/>
      <c r="B1260" s="11"/>
      <c r="C1260" s="11"/>
      <c r="D1260" s="11"/>
      <c r="E1260" s="11"/>
      <c r="F1260" s="11"/>
    </row>
    <row r="1261" spans="1:6" x14ac:dyDescent="0.25">
      <c r="A1261" s="11"/>
      <c r="B1261" s="11"/>
      <c r="C1261" s="11"/>
      <c r="D1261" s="11"/>
      <c r="E1261" s="11"/>
      <c r="F1261" s="11"/>
    </row>
    <row r="1262" spans="1:6" x14ac:dyDescent="0.25">
      <c r="A1262" s="11"/>
      <c r="B1262" s="11"/>
      <c r="C1262" s="11"/>
      <c r="D1262" s="11"/>
      <c r="E1262" s="11"/>
      <c r="F1262" s="11"/>
    </row>
    <row r="1263" spans="1:6" x14ac:dyDescent="0.25">
      <c r="A1263" s="11"/>
      <c r="B1263" s="11"/>
      <c r="C1263" s="11"/>
      <c r="D1263" s="11"/>
      <c r="E1263" s="11"/>
      <c r="F1263" s="11"/>
    </row>
    <row r="1264" spans="1:6" x14ac:dyDescent="0.25">
      <c r="A1264" s="11"/>
      <c r="B1264" s="11"/>
      <c r="C1264" s="11"/>
      <c r="D1264" s="11"/>
      <c r="E1264" s="11"/>
      <c r="F1264" s="11"/>
    </row>
    <row r="1265" spans="1:6" x14ac:dyDescent="0.25">
      <c r="A1265" s="11"/>
      <c r="B1265" s="11"/>
      <c r="C1265" s="11"/>
      <c r="D1265" s="11"/>
      <c r="E1265" s="11"/>
      <c r="F1265" s="11"/>
    </row>
    <row r="1266" spans="1:6" x14ac:dyDescent="0.25">
      <c r="A1266" s="11"/>
      <c r="B1266" s="11"/>
      <c r="C1266" s="11"/>
      <c r="D1266" s="11"/>
      <c r="E1266" s="11"/>
      <c r="F1266" s="11"/>
    </row>
    <row r="1267" spans="1:6" x14ac:dyDescent="0.25">
      <c r="A1267" s="11"/>
      <c r="B1267" s="11"/>
      <c r="C1267" s="11"/>
      <c r="D1267" s="11"/>
      <c r="E1267" s="11"/>
      <c r="F1267" s="11"/>
    </row>
    <row r="1268" spans="1:6" x14ac:dyDescent="0.25">
      <c r="A1268" s="11"/>
      <c r="B1268" s="11"/>
      <c r="C1268" s="11"/>
      <c r="D1268" s="11"/>
      <c r="E1268" s="11"/>
      <c r="F1268" s="11"/>
    </row>
    <row r="1269" spans="1:6" x14ac:dyDescent="0.25">
      <c r="A1269" s="11"/>
      <c r="B1269" s="11"/>
      <c r="C1269" s="11"/>
      <c r="D1269" s="11"/>
      <c r="E1269" s="11"/>
      <c r="F1269" s="11"/>
    </row>
    <row r="1270" spans="1:6" x14ac:dyDescent="0.25">
      <c r="A1270" s="11"/>
      <c r="B1270" s="11"/>
      <c r="C1270" s="11"/>
      <c r="D1270" s="11"/>
      <c r="E1270" s="11"/>
      <c r="F1270" s="11"/>
    </row>
    <row r="1271" spans="1:6" x14ac:dyDescent="0.25">
      <c r="A1271" s="11"/>
      <c r="B1271" s="11"/>
      <c r="C1271" s="11"/>
      <c r="D1271" s="11"/>
      <c r="E1271" s="11"/>
      <c r="F1271" s="11"/>
    </row>
    <row r="1272" spans="1:6" x14ac:dyDescent="0.25">
      <c r="A1272" s="11"/>
      <c r="B1272" s="11"/>
      <c r="C1272" s="11"/>
      <c r="D1272" s="11"/>
      <c r="E1272" s="11"/>
      <c r="F1272" s="11"/>
    </row>
    <row r="1273" spans="1:6" x14ac:dyDescent="0.25">
      <c r="A1273" s="11"/>
      <c r="B1273" s="11"/>
      <c r="C1273" s="11"/>
      <c r="D1273" s="11"/>
      <c r="E1273" s="11"/>
      <c r="F1273" s="11"/>
    </row>
    <row r="1274" spans="1:6" x14ac:dyDescent="0.25">
      <c r="A1274" s="11"/>
      <c r="B1274" s="11"/>
      <c r="C1274" s="11"/>
      <c r="D1274" s="11"/>
      <c r="E1274" s="11"/>
      <c r="F1274" s="11"/>
    </row>
    <row r="1275" spans="1:6" x14ac:dyDescent="0.25">
      <c r="A1275" s="11"/>
      <c r="B1275" s="11"/>
      <c r="C1275" s="11"/>
      <c r="D1275" s="11"/>
      <c r="E1275" s="11"/>
      <c r="F1275" s="11"/>
    </row>
    <row r="1276" spans="1:6" x14ac:dyDescent="0.25">
      <c r="A1276" s="11"/>
      <c r="B1276" s="11"/>
      <c r="C1276" s="11"/>
      <c r="D1276" s="11"/>
      <c r="E1276" s="11"/>
      <c r="F1276" s="11"/>
    </row>
    <row r="1277" spans="1:6" x14ac:dyDescent="0.25">
      <c r="A1277" s="11"/>
      <c r="B1277" s="11"/>
      <c r="C1277" s="11"/>
      <c r="D1277" s="11"/>
      <c r="E1277" s="11"/>
      <c r="F1277" s="11"/>
    </row>
    <row r="1278" spans="1:6" x14ac:dyDescent="0.25">
      <c r="A1278" s="11"/>
      <c r="B1278" s="11"/>
      <c r="C1278" s="11"/>
      <c r="D1278" s="11"/>
      <c r="E1278" s="11"/>
      <c r="F1278" s="11"/>
    </row>
    <row r="1279" spans="1:6" x14ac:dyDescent="0.25">
      <c r="A1279" s="11"/>
      <c r="B1279" s="11"/>
      <c r="C1279" s="11"/>
      <c r="D1279" s="11"/>
      <c r="E1279" s="11"/>
      <c r="F1279" s="11"/>
    </row>
    <row r="1280" spans="1:6" x14ac:dyDescent="0.25">
      <c r="A1280" s="11"/>
      <c r="B1280" s="11"/>
      <c r="C1280" s="11"/>
      <c r="D1280" s="11"/>
      <c r="E1280" s="11"/>
      <c r="F1280" s="11"/>
    </row>
    <row r="1281" spans="1:6" x14ac:dyDescent="0.25">
      <c r="A1281" s="11"/>
      <c r="B1281" s="11"/>
      <c r="C1281" s="11"/>
      <c r="D1281" s="11"/>
      <c r="E1281" s="11"/>
      <c r="F1281" s="11"/>
    </row>
    <row r="1282" spans="1:6" x14ac:dyDescent="0.25">
      <c r="A1282" s="11"/>
      <c r="B1282" s="11"/>
      <c r="C1282" s="11"/>
      <c r="D1282" s="11"/>
      <c r="E1282" s="11"/>
      <c r="F1282" s="11"/>
    </row>
    <row r="1283" spans="1:6" x14ac:dyDescent="0.25">
      <c r="A1283" s="11"/>
      <c r="B1283" s="11"/>
      <c r="C1283" s="11"/>
      <c r="D1283" s="11"/>
      <c r="E1283" s="11"/>
      <c r="F1283" s="11"/>
    </row>
    <row r="1284" spans="1:6" x14ac:dyDescent="0.25">
      <c r="A1284" s="11"/>
      <c r="B1284" s="11"/>
      <c r="C1284" s="11"/>
      <c r="D1284" s="11"/>
      <c r="E1284" s="11"/>
      <c r="F1284" s="11"/>
    </row>
    <row r="1285" spans="1:6" x14ac:dyDescent="0.25">
      <c r="A1285" s="11"/>
      <c r="B1285" s="11"/>
      <c r="C1285" s="11"/>
      <c r="D1285" s="11"/>
      <c r="E1285" s="11"/>
      <c r="F1285" s="11"/>
    </row>
    <row r="1286" spans="1:6" x14ac:dyDescent="0.25">
      <c r="A1286" s="11"/>
      <c r="B1286" s="11"/>
      <c r="C1286" s="11"/>
      <c r="D1286" s="11"/>
      <c r="E1286" s="11"/>
      <c r="F1286" s="11"/>
    </row>
    <row r="1287" spans="1:6" x14ac:dyDescent="0.25">
      <c r="A1287" s="11"/>
      <c r="B1287" s="11"/>
      <c r="C1287" s="11"/>
      <c r="D1287" s="11"/>
      <c r="E1287" s="11"/>
      <c r="F1287" s="11"/>
    </row>
    <row r="1288" spans="1:6" x14ac:dyDescent="0.25">
      <c r="A1288" s="11"/>
      <c r="B1288" s="11"/>
      <c r="C1288" s="11"/>
      <c r="D1288" s="11"/>
      <c r="E1288" s="11"/>
      <c r="F1288" s="11"/>
    </row>
    <row r="1289" spans="1:6" x14ac:dyDescent="0.25">
      <c r="A1289" s="11"/>
      <c r="B1289" s="11"/>
      <c r="C1289" s="11"/>
      <c r="D1289" s="11"/>
      <c r="E1289" s="11"/>
      <c r="F1289" s="11"/>
    </row>
    <row r="1290" spans="1:6" x14ac:dyDescent="0.25">
      <c r="A1290" s="11"/>
      <c r="B1290" s="11"/>
      <c r="C1290" s="11"/>
      <c r="D1290" s="11"/>
      <c r="E1290" s="11"/>
      <c r="F1290" s="11"/>
    </row>
    <row r="1291" spans="1:6" x14ac:dyDescent="0.25">
      <c r="A1291" s="11"/>
      <c r="B1291" s="11"/>
      <c r="C1291" s="11"/>
      <c r="D1291" s="11"/>
      <c r="E1291" s="11"/>
      <c r="F1291" s="11"/>
    </row>
    <row r="1292" spans="1:6" x14ac:dyDescent="0.25">
      <c r="A1292" s="11"/>
      <c r="B1292" s="11"/>
      <c r="C1292" s="11"/>
      <c r="D1292" s="11"/>
      <c r="E1292" s="11"/>
      <c r="F1292" s="11"/>
    </row>
    <row r="1293" spans="1:6" x14ac:dyDescent="0.25">
      <c r="A1293" s="11"/>
      <c r="B1293" s="11"/>
      <c r="C1293" s="11"/>
      <c r="D1293" s="11"/>
      <c r="E1293" s="11"/>
      <c r="F1293" s="11"/>
    </row>
    <row r="1294" spans="1:6" x14ac:dyDescent="0.25">
      <c r="A1294" s="11"/>
      <c r="B1294" s="11"/>
      <c r="C1294" s="11"/>
      <c r="D1294" s="11"/>
      <c r="E1294" s="11"/>
      <c r="F1294" s="11"/>
    </row>
    <row r="1295" spans="1:6" x14ac:dyDescent="0.25">
      <c r="A1295" s="11"/>
      <c r="B1295" s="11"/>
      <c r="C1295" s="11"/>
      <c r="D1295" s="11"/>
      <c r="E1295" s="11"/>
      <c r="F1295" s="11"/>
    </row>
    <row r="1296" spans="1:6" x14ac:dyDescent="0.25">
      <c r="A1296" s="11"/>
      <c r="B1296" s="11"/>
      <c r="C1296" s="11"/>
      <c r="D1296" s="11"/>
      <c r="E1296" s="11"/>
      <c r="F1296" s="11"/>
    </row>
    <row r="1297" spans="1:6" x14ac:dyDescent="0.25">
      <c r="A1297" s="11"/>
      <c r="B1297" s="11"/>
      <c r="C1297" s="11"/>
      <c r="D1297" s="11"/>
      <c r="E1297" s="11"/>
      <c r="F1297" s="11"/>
    </row>
    <row r="1298" spans="1:6" x14ac:dyDescent="0.25">
      <c r="A1298" s="11"/>
      <c r="B1298" s="11"/>
      <c r="C1298" s="11"/>
      <c r="D1298" s="11"/>
      <c r="E1298" s="11"/>
      <c r="F1298" s="11"/>
    </row>
    <row r="1299" spans="1:6" x14ac:dyDescent="0.25">
      <c r="A1299" s="11"/>
      <c r="B1299" s="11"/>
      <c r="C1299" s="11"/>
      <c r="D1299" s="11"/>
      <c r="E1299" s="11"/>
      <c r="F1299" s="11"/>
    </row>
    <row r="1300" spans="1:6" x14ac:dyDescent="0.25">
      <c r="A1300" s="11"/>
      <c r="B1300" s="11"/>
      <c r="C1300" s="11"/>
      <c r="D1300" s="11"/>
      <c r="E1300" s="11"/>
      <c r="F1300" s="11"/>
    </row>
    <row r="1301" spans="1:6" x14ac:dyDescent="0.25">
      <c r="A1301" s="11"/>
      <c r="B1301" s="11"/>
      <c r="C1301" s="11"/>
      <c r="D1301" s="11"/>
      <c r="E1301" s="11"/>
      <c r="F1301" s="11"/>
    </row>
    <row r="1302" spans="1:6" x14ac:dyDescent="0.25">
      <c r="A1302" s="11"/>
      <c r="B1302" s="11"/>
      <c r="C1302" s="11"/>
      <c r="D1302" s="11"/>
      <c r="E1302" s="11"/>
      <c r="F1302" s="11"/>
    </row>
    <row r="1303" spans="1:6" x14ac:dyDescent="0.25">
      <c r="A1303" s="11"/>
      <c r="B1303" s="11"/>
      <c r="C1303" s="11"/>
      <c r="D1303" s="11"/>
      <c r="E1303" s="11"/>
      <c r="F1303" s="11"/>
    </row>
    <row r="1304" spans="1:6" x14ac:dyDescent="0.25">
      <c r="A1304" s="11"/>
      <c r="B1304" s="11"/>
      <c r="C1304" s="11"/>
      <c r="D1304" s="11"/>
      <c r="E1304" s="11"/>
      <c r="F1304" s="11"/>
    </row>
    <row r="1305" spans="1:6" x14ac:dyDescent="0.25">
      <c r="A1305" s="11"/>
      <c r="B1305" s="11"/>
      <c r="C1305" s="11"/>
      <c r="D1305" s="11"/>
      <c r="E1305" s="11"/>
      <c r="F1305" s="11"/>
    </row>
    <row r="1306" spans="1:6" x14ac:dyDescent="0.25">
      <c r="A1306" s="11"/>
      <c r="B1306" s="11"/>
      <c r="C1306" s="11"/>
      <c r="D1306" s="11"/>
      <c r="E1306" s="11"/>
      <c r="F1306" s="11"/>
    </row>
    <row r="1307" spans="1:6" x14ac:dyDescent="0.25">
      <c r="A1307" s="11"/>
      <c r="B1307" s="11"/>
      <c r="C1307" s="11"/>
      <c r="D1307" s="11"/>
      <c r="E1307" s="11"/>
      <c r="F1307" s="11"/>
    </row>
    <row r="1308" spans="1:6" x14ac:dyDescent="0.25">
      <c r="A1308" s="11"/>
      <c r="B1308" s="11"/>
      <c r="C1308" s="11"/>
      <c r="D1308" s="11"/>
      <c r="E1308" s="11"/>
      <c r="F1308" s="11"/>
    </row>
    <row r="1309" spans="1:6" x14ac:dyDescent="0.25">
      <c r="A1309" s="11"/>
      <c r="B1309" s="11"/>
      <c r="C1309" s="11"/>
      <c r="D1309" s="11"/>
      <c r="E1309" s="11"/>
      <c r="F1309" s="11"/>
    </row>
    <row r="1310" spans="1:6" x14ac:dyDescent="0.25">
      <c r="A1310" s="11"/>
      <c r="B1310" s="11"/>
      <c r="C1310" s="11"/>
      <c r="D1310" s="11"/>
      <c r="E1310" s="11"/>
      <c r="F1310" s="11"/>
    </row>
    <row r="1311" spans="1:6" x14ac:dyDescent="0.25">
      <c r="A1311" s="11"/>
      <c r="B1311" s="11"/>
      <c r="C1311" s="11"/>
      <c r="D1311" s="11"/>
      <c r="E1311" s="11"/>
      <c r="F1311" s="11"/>
    </row>
    <row r="1312" spans="1:6" x14ac:dyDescent="0.25">
      <c r="A1312" s="11"/>
      <c r="B1312" s="11"/>
      <c r="C1312" s="11"/>
      <c r="D1312" s="11"/>
      <c r="E1312" s="11"/>
      <c r="F1312" s="11"/>
    </row>
    <row r="1313" spans="1:6" x14ac:dyDescent="0.25">
      <c r="A1313" s="11"/>
      <c r="B1313" s="11"/>
      <c r="C1313" s="11"/>
      <c r="D1313" s="11"/>
      <c r="E1313" s="11"/>
      <c r="F1313" s="11"/>
    </row>
    <row r="1314" spans="1:6" x14ac:dyDescent="0.25">
      <c r="A1314" s="11"/>
      <c r="B1314" s="11"/>
      <c r="C1314" s="11"/>
      <c r="D1314" s="11"/>
      <c r="E1314" s="11"/>
      <c r="F1314" s="11"/>
    </row>
    <row r="1315" spans="1:6" x14ac:dyDescent="0.25">
      <c r="A1315" s="11"/>
      <c r="B1315" s="11"/>
      <c r="C1315" s="11"/>
      <c r="D1315" s="11"/>
      <c r="E1315" s="11"/>
      <c r="F1315" s="11"/>
    </row>
    <row r="1316" spans="1:6" x14ac:dyDescent="0.25">
      <c r="A1316" s="11"/>
      <c r="B1316" s="11"/>
      <c r="C1316" s="11"/>
      <c r="D1316" s="11"/>
      <c r="E1316" s="11"/>
      <c r="F1316" s="11"/>
    </row>
    <row r="1317" spans="1:6" x14ac:dyDescent="0.25">
      <c r="A1317" s="11"/>
      <c r="B1317" s="11"/>
      <c r="C1317" s="11"/>
      <c r="D1317" s="11"/>
      <c r="E1317" s="11"/>
      <c r="F1317" s="11"/>
    </row>
    <row r="1318" spans="1:6" x14ac:dyDescent="0.25">
      <c r="A1318" s="11"/>
      <c r="B1318" s="11"/>
      <c r="C1318" s="11"/>
      <c r="D1318" s="11"/>
      <c r="E1318" s="11"/>
      <c r="F1318" s="11"/>
    </row>
    <row r="1319" spans="1:6" x14ac:dyDescent="0.25">
      <c r="A1319" s="11"/>
      <c r="B1319" s="11"/>
      <c r="C1319" s="11"/>
      <c r="D1319" s="11"/>
      <c r="E1319" s="11"/>
      <c r="F1319" s="11"/>
    </row>
    <row r="1320" spans="1:6" x14ac:dyDescent="0.25">
      <c r="A1320" s="11"/>
      <c r="B1320" s="11"/>
      <c r="C1320" s="11"/>
      <c r="D1320" s="11"/>
      <c r="E1320" s="11"/>
      <c r="F1320" s="11"/>
    </row>
    <row r="1321" spans="1:6" x14ac:dyDescent="0.25">
      <c r="A1321" s="11"/>
      <c r="B1321" s="11"/>
      <c r="C1321" s="11"/>
      <c r="D1321" s="11"/>
      <c r="E1321" s="11"/>
      <c r="F1321" s="11"/>
    </row>
    <row r="1322" spans="1:6" x14ac:dyDescent="0.25">
      <c r="A1322" s="11"/>
      <c r="B1322" s="11"/>
      <c r="C1322" s="11"/>
      <c r="D1322" s="11"/>
      <c r="E1322" s="11"/>
      <c r="F1322" s="11"/>
    </row>
    <row r="1323" spans="1:6" x14ac:dyDescent="0.25">
      <c r="A1323" s="11"/>
      <c r="B1323" s="11"/>
      <c r="C1323" s="11"/>
      <c r="D1323" s="11"/>
      <c r="E1323" s="11"/>
      <c r="F1323" s="11"/>
    </row>
    <row r="1324" spans="1:6" x14ac:dyDescent="0.25">
      <c r="A1324" s="11"/>
      <c r="B1324" s="11"/>
      <c r="C1324" s="11"/>
      <c r="D1324" s="11"/>
      <c r="E1324" s="11"/>
      <c r="F1324" s="11"/>
    </row>
    <row r="1325" spans="1:6" x14ac:dyDescent="0.25">
      <c r="A1325" s="11"/>
      <c r="B1325" s="11"/>
      <c r="C1325" s="11"/>
      <c r="D1325" s="11"/>
      <c r="E1325" s="11"/>
      <c r="F1325" s="11"/>
    </row>
    <row r="1326" spans="1:6" x14ac:dyDescent="0.25">
      <c r="A1326" s="11"/>
      <c r="B1326" s="11"/>
      <c r="C1326" s="11"/>
      <c r="D1326" s="11"/>
      <c r="E1326" s="11"/>
      <c r="F1326" s="11"/>
    </row>
    <row r="1327" spans="1:6" x14ac:dyDescent="0.25">
      <c r="A1327" s="11"/>
      <c r="B1327" s="11"/>
      <c r="C1327" s="11"/>
      <c r="D1327" s="11"/>
      <c r="E1327" s="11"/>
      <c r="F1327" s="11"/>
    </row>
    <row r="1328" spans="1:6" x14ac:dyDescent="0.25">
      <c r="A1328" s="11"/>
      <c r="B1328" s="11"/>
      <c r="C1328" s="11"/>
      <c r="D1328" s="11"/>
      <c r="E1328" s="11"/>
      <c r="F1328" s="11"/>
    </row>
    <row r="1329" spans="1:6" x14ac:dyDescent="0.25">
      <c r="A1329" s="11"/>
      <c r="B1329" s="11"/>
      <c r="C1329" s="11"/>
      <c r="D1329" s="11"/>
      <c r="E1329" s="11"/>
      <c r="F1329" s="11"/>
    </row>
    <row r="1330" spans="1:6" x14ac:dyDescent="0.25">
      <c r="A1330" s="11"/>
      <c r="B1330" s="11"/>
      <c r="C1330" s="11"/>
      <c r="D1330" s="11"/>
      <c r="E1330" s="11"/>
      <c r="F1330" s="11"/>
    </row>
    <row r="1331" spans="1:6" x14ac:dyDescent="0.25">
      <c r="A1331" s="11"/>
      <c r="B1331" s="11"/>
      <c r="C1331" s="11"/>
      <c r="D1331" s="11"/>
      <c r="E1331" s="11"/>
      <c r="F1331" s="11"/>
    </row>
    <row r="1332" spans="1:6" x14ac:dyDescent="0.25">
      <c r="A1332" s="11"/>
      <c r="B1332" s="11"/>
      <c r="C1332" s="11"/>
      <c r="D1332" s="11"/>
      <c r="E1332" s="11"/>
      <c r="F1332" s="11"/>
    </row>
    <row r="1333" spans="1:6" x14ac:dyDescent="0.25">
      <c r="A1333" s="11"/>
      <c r="B1333" s="11"/>
      <c r="C1333" s="11"/>
      <c r="D1333" s="11"/>
      <c r="E1333" s="11"/>
      <c r="F1333" s="11"/>
    </row>
    <row r="1334" spans="1:6" x14ac:dyDescent="0.25">
      <c r="A1334" s="11"/>
      <c r="B1334" s="11"/>
      <c r="C1334" s="11"/>
      <c r="D1334" s="11"/>
      <c r="E1334" s="11"/>
      <c r="F1334" s="11"/>
    </row>
    <row r="1335" spans="1:6" x14ac:dyDescent="0.25">
      <c r="A1335" s="11"/>
      <c r="B1335" s="11"/>
      <c r="C1335" s="11"/>
      <c r="D1335" s="11"/>
      <c r="E1335" s="11"/>
      <c r="F1335" s="11"/>
    </row>
    <row r="1336" spans="1:6" x14ac:dyDescent="0.25">
      <c r="A1336" s="11"/>
      <c r="B1336" s="11"/>
      <c r="C1336" s="11"/>
      <c r="D1336" s="11"/>
      <c r="E1336" s="11"/>
      <c r="F1336" s="11"/>
    </row>
    <row r="1337" spans="1:6" x14ac:dyDescent="0.25">
      <c r="A1337" s="11"/>
      <c r="B1337" s="11"/>
      <c r="C1337" s="11"/>
      <c r="D1337" s="11"/>
      <c r="E1337" s="11"/>
      <c r="F1337" s="11"/>
    </row>
    <row r="1338" spans="1:6" x14ac:dyDescent="0.25">
      <c r="A1338" s="11"/>
      <c r="B1338" s="11"/>
      <c r="C1338" s="11"/>
      <c r="D1338" s="11"/>
      <c r="E1338" s="11"/>
      <c r="F1338" s="11"/>
    </row>
    <row r="1339" spans="1:6" x14ac:dyDescent="0.25">
      <c r="A1339" s="11"/>
      <c r="B1339" s="11"/>
      <c r="C1339" s="11"/>
      <c r="D1339" s="11"/>
      <c r="E1339" s="11"/>
      <c r="F1339" s="11"/>
    </row>
    <row r="1340" spans="1:6" x14ac:dyDescent="0.25">
      <c r="A1340" s="11"/>
      <c r="B1340" s="11"/>
      <c r="C1340" s="11"/>
      <c r="D1340" s="11"/>
      <c r="E1340" s="11"/>
      <c r="F1340" s="11"/>
    </row>
    <row r="1341" spans="1:6" x14ac:dyDescent="0.25">
      <c r="A1341" s="11"/>
      <c r="B1341" s="11"/>
      <c r="C1341" s="11"/>
      <c r="D1341" s="11"/>
      <c r="E1341" s="11"/>
      <c r="F1341" s="11"/>
    </row>
    <row r="1342" spans="1:6" x14ac:dyDescent="0.25">
      <c r="A1342" s="11"/>
      <c r="B1342" s="11"/>
      <c r="C1342" s="11"/>
      <c r="D1342" s="11"/>
      <c r="E1342" s="11"/>
      <c r="F1342" s="11"/>
    </row>
    <row r="1343" spans="1:6" x14ac:dyDescent="0.25">
      <c r="A1343" s="11"/>
      <c r="B1343" s="11"/>
      <c r="C1343" s="11"/>
      <c r="D1343" s="11"/>
      <c r="E1343" s="11"/>
      <c r="F1343" s="11"/>
    </row>
    <row r="1344" spans="1:6" x14ac:dyDescent="0.25">
      <c r="A1344" s="11"/>
      <c r="B1344" s="11"/>
      <c r="C1344" s="11"/>
      <c r="D1344" s="11"/>
      <c r="E1344" s="11"/>
      <c r="F1344" s="11"/>
    </row>
    <row r="1345" spans="1:6" x14ac:dyDescent="0.25">
      <c r="A1345" s="11"/>
      <c r="B1345" s="11"/>
      <c r="C1345" s="11"/>
      <c r="D1345" s="11"/>
      <c r="E1345" s="11"/>
      <c r="F1345" s="11"/>
    </row>
    <row r="1346" spans="1:6" x14ac:dyDescent="0.25">
      <c r="A1346" s="11"/>
      <c r="B1346" s="11"/>
      <c r="C1346" s="11"/>
      <c r="D1346" s="11"/>
      <c r="E1346" s="11"/>
      <c r="F1346" s="11"/>
    </row>
    <row r="1347" spans="1:6" x14ac:dyDescent="0.25">
      <c r="A1347" s="11"/>
      <c r="B1347" s="11"/>
      <c r="C1347" s="11"/>
      <c r="D1347" s="11"/>
      <c r="E1347" s="11"/>
      <c r="F1347" s="11"/>
    </row>
    <row r="1348" spans="1:6" x14ac:dyDescent="0.25">
      <c r="A1348" s="11"/>
      <c r="B1348" s="11"/>
      <c r="C1348" s="11"/>
      <c r="D1348" s="11"/>
      <c r="E1348" s="11"/>
      <c r="F1348" s="11"/>
    </row>
    <row r="1349" spans="1:6" x14ac:dyDescent="0.25">
      <c r="A1349" s="11"/>
      <c r="B1349" s="11"/>
      <c r="C1349" s="11"/>
      <c r="D1349" s="11"/>
      <c r="E1349" s="11"/>
      <c r="F1349" s="11"/>
    </row>
    <row r="1350" spans="1:6" x14ac:dyDescent="0.25">
      <c r="A1350" s="11"/>
      <c r="B1350" s="11"/>
      <c r="C1350" s="11"/>
      <c r="D1350" s="11"/>
      <c r="E1350" s="11"/>
      <c r="F1350" s="11"/>
    </row>
    <row r="1351" spans="1:6" x14ac:dyDescent="0.25">
      <c r="A1351" s="11"/>
      <c r="B1351" s="11"/>
      <c r="C1351" s="11"/>
      <c r="D1351" s="11"/>
      <c r="E1351" s="11"/>
      <c r="F1351" s="11"/>
    </row>
    <row r="1352" spans="1:6" x14ac:dyDescent="0.25">
      <c r="A1352" s="11"/>
      <c r="B1352" s="11"/>
      <c r="C1352" s="11"/>
      <c r="D1352" s="11"/>
      <c r="E1352" s="11"/>
      <c r="F1352" s="11"/>
    </row>
    <row r="1353" spans="1:6" x14ac:dyDescent="0.25">
      <c r="A1353" s="11"/>
      <c r="B1353" s="11"/>
      <c r="C1353" s="11"/>
      <c r="D1353" s="11"/>
      <c r="E1353" s="11"/>
      <c r="F1353" s="11"/>
    </row>
    <row r="1354" spans="1:6" x14ac:dyDescent="0.25">
      <c r="A1354" s="11"/>
      <c r="B1354" s="11"/>
      <c r="C1354" s="11"/>
      <c r="D1354" s="11"/>
      <c r="E1354" s="11"/>
      <c r="F1354" s="11"/>
    </row>
    <row r="1355" spans="1:6" x14ac:dyDescent="0.25">
      <c r="A1355" s="11"/>
      <c r="B1355" s="11"/>
      <c r="C1355" s="11"/>
      <c r="D1355" s="11"/>
      <c r="E1355" s="11"/>
      <c r="F1355" s="11"/>
    </row>
    <row r="1356" spans="1:6" x14ac:dyDescent="0.25">
      <c r="A1356" s="11"/>
      <c r="B1356" s="11"/>
      <c r="C1356" s="11"/>
      <c r="D1356" s="11"/>
      <c r="E1356" s="11"/>
      <c r="F1356" s="11"/>
    </row>
    <row r="1357" spans="1:6" x14ac:dyDescent="0.25">
      <c r="A1357" s="11"/>
      <c r="B1357" s="11"/>
      <c r="C1357" s="11"/>
      <c r="D1357" s="11"/>
      <c r="E1357" s="11"/>
      <c r="F1357" s="11"/>
    </row>
    <row r="1358" spans="1:6" x14ac:dyDescent="0.25">
      <c r="A1358" s="11"/>
      <c r="B1358" s="11"/>
      <c r="C1358" s="11"/>
      <c r="D1358" s="11"/>
      <c r="E1358" s="11"/>
      <c r="F1358" s="11"/>
    </row>
    <row r="1359" spans="1:6" x14ac:dyDescent="0.25">
      <c r="A1359" s="11"/>
      <c r="B1359" s="11"/>
      <c r="C1359" s="11"/>
      <c r="D1359" s="11"/>
      <c r="E1359" s="11"/>
      <c r="F1359" s="11"/>
    </row>
    <row r="1360" spans="1:6" x14ac:dyDescent="0.25">
      <c r="A1360" s="11"/>
      <c r="B1360" s="11"/>
      <c r="C1360" s="11"/>
      <c r="D1360" s="11"/>
      <c r="E1360" s="11"/>
      <c r="F1360" s="11"/>
    </row>
    <row r="1361" spans="1:6" x14ac:dyDescent="0.25">
      <c r="A1361" s="11"/>
      <c r="B1361" s="11"/>
      <c r="C1361" s="11"/>
      <c r="D1361" s="11"/>
      <c r="E1361" s="11"/>
      <c r="F1361" s="11"/>
    </row>
    <row r="1362" spans="1:6" x14ac:dyDescent="0.25">
      <c r="A1362" s="11"/>
      <c r="B1362" s="11"/>
      <c r="C1362" s="11"/>
      <c r="D1362" s="11"/>
      <c r="E1362" s="11"/>
      <c r="F1362" s="11"/>
    </row>
    <row r="1363" spans="1:6" x14ac:dyDescent="0.25">
      <c r="A1363" s="11"/>
      <c r="B1363" s="11"/>
      <c r="C1363" s="11"/>
      <c r="D1363" s="11"/>
      <c r="E1363" s="11"/>
      <c r="F1363" s="11"/>
    </row>
    <row r="1364" spans="1:6" x14ac:dyDescent="0.25">
      <c r="A1364" s="11"/>
      <c r="B1364" s="11"/>
      <c r="C1364" s="11"/>
      <c r="D1364" s="11"/>
      <c r="E1364" s="11"/>
      <c r="F1364" s="11"/>
    </row>
    <row r="1365" spans="1:6" x14ac:dyDescent="0.25">
      <c r="A1365" s="11"/>
      <c r="B1365" s="11"/>
      <c r="C1365" s="11"/>
      <c r="D1365" s="11"/>
      <c r="E1365" s="11"/>
      <c r="F1365" s="11"/>
    </row>
    <row r="1366" spans="1:6" x14ac:dyDescent="0.25">
      <c r="A1366" s="11"/>
      <c r="B1366" s="11"/>
      <c r="C1366" s="11"/>
      <c r="D1366" s="11"/>
      <c r="E1366" s="11"/>
      <c r="F1366" s="11"/>
    </row>
    <row r="1367" spans="1:6" x14ac:dyDescent="0.25">
      <c r="A1367" s="11"/>
      <c r="B1367" s="11"/>
      <c r="C1367" s="11"/>
      <c r="D1367" s="11"/>
      <c r="E1367" s="11"/>
      <c r="F1367" s="11"/>
    </row>
    <row r="1368" spans="1:6" x14ac:dyDescent="0.25">
      <c r="A1368" s="11"/>
      <c r="B1368" s="11"/>
      <c r="C1368" s="11"/>
      <c r="D1368" s="11"/>
      <c r="E1368" s="11"/>
      <c r="F1368" s="11"/>
    </row>
    <row r="1369" spans="1:6" x14ac:dyDescent="0.25">
      <c r="A1369" s="11"/>
      <c r="B1369" s="11"/>
      <c r="C1369" s="11"/>
      <c r="D1369" s="11"/>
      <c r="E1369" s="11"/>
      <c r="F1369" s="11"/>
    </row>
    <row r="1370" spans="1:6" x14ac:dyDescent="0.25">
      <c r="A1370" s="11"/>
      <c r="B1370" s="11"/>
      <c r="C1370" s="11"/>
      <c r="D1370" s="11"/>
      <c r="E1370" s="11"/>
      <c r="F1370" s="11"/>
    </row>
    <row r="1371" spans="1:6" x14ac:dyDescent="0.25">
      <c r="A1371" s="11"/>
      <c r="B1371" s="11"/>
      <c r="C1371" s="11"/>
      <c r="D1371" s="11"/>
      <c r="E1371" s="11"/>
      <c r="F1371" s="11"/>
    </row>
    <row r="1372" spans="1:6" x14ac:dyDescent="0.25">
      <c r="A1372" s="11"/>
      <c r="B1372" s="11"/>
      <c r="C1372" s="11"/>
      <c r="D1372" s="11"/>
      <c r="E1372" s="11"/>
      <c r="F1372" s="11"/>
    </row>
    <row r="1373" spans="1:6" x14ac:dyDescent="0.25">
      <c r="A1373" s="11"/>
      <c r="B1373" s="11"/>
      <c r="C1373" s="11"/>
      <c r="D1373" s="11"/>
      <c r="E1373" s="11"/>
      <c r="F1373" s="11"/>
    </row>
    <row r="1374" spans="1:6" x14ac:dyDescent="0.25">
      <c r="A1374" s="11"/>
      <c r="B1374" s="11"/>
      <c r="C1374" s="11"/>
      <c r="D1374" s="11"/>
      <c r="E1374" s="11"/>
      <c r="F1374" s="11"/>
    </row>
    <row r="1375" spans="1:6" x14ac:dyDescent="0.25">
      <c r="A1375" s="11"/>
      <c r="B1375" s="11"/>
      <c r="C1375" s="11"/>
      <c r="D1375" s="11"/>
      <c r="E1375" s="11"/>
      <c r="F1375" s="11"/>
    </row>
    <row r="1376" spans="1:6" x14ac:dyDescent="0.25">
      <c r="A1376" s="11"/>
      <c r="B1376" s="11"/>
      <c r="C1376" s="11"/>
      <c r="D1376" s="11"/>
      <c r="E1376" s="11"/>
      <c r="F1376" s="11"/>
    </row>
    <row r="1377" spans="1:6" x14ac:dyDescent="0.25">
      <c r="A1377" s="11"/>
      <c r="B1377" s="11"/>
      <c r="C1377" s="11"/>
      <c r="D1377" s="11"/>
      <c r="E1377" s="11"/>
      <c r="F1377" s="11"/>
    </row>
    <row r="1378" spans="1:6" x14ac:dyDescent="0.25">
      <c r="A1378" s="11"/>
      <c r="B1378" s="11"/>
      <c r="C1378" s="11"/>
      <c r="D1378" s="11"/>
      <c r="E1378" s="11"/>
      <c r="F1378" s="11"/>
    </row>
    <row r="1379" spans="1:6" x14ac:dyDescent="0.25">
      <c r="A1379" s="11"/>
      <c r="B1379" s="11"/>
      <c r="C1379" s="11"/>
      <c r="D1379" s="11"/>
      <c r="E1379" s="11"/>
      <c r="F1379" s="11"/>
    </row>
    <row r="1380" spans="1:6" x14ac:dyDescent="0.25">
      <c r="A1380" s="11"/>
      <c r="B1380" s="11"/>
      <c r="C1380" s="11"/>
      <c r="D1380" s="11"/>
      <c r="E1380" s="11"/>
      <c r="F1380" s="11"/>
    </row>
    <row r="1381" spans="1:6" x14ac:dyDescent="0.25">
      <c r="A1381" s="11"/>
      <c r="B1381" s="11"/>
      <c r="C1381" s="11"/>
      <c r="D1381" s="11"/>
      <c r="E1381" s="11"/>
      <c r="F1381" s="11"/>
    </row>
    <row r="1382" spans="1:6" x14ac:dyDescent="0.25">
      <c r="A1382" s="11"/>
      <c r="B1382" s="11"/>
      <c r="C1382" s="11"/>
      <c r="D1382" s="11"/>
      <c r="E1382" s="11"/>
      <c r="F1382" s="11"/>
    </row>
    <row r="1383" spans="1:6" x14ac:dyDescent="0.25">
      <c r="A1383" s="11"/>
      <c r="B1383" s="11"/>
      <c r="C1383" s="11"/>
      <c r="D1383" s="11"/>
      <c r="E1383" s="11"/>
      <c r="F1383" s="11"/>
    </row>
    <row r="1384" spans="1:6" x14ac:dyDescent="0.25">
      <c r="A1384" s="11"/>
      <c r="B1384" s="11"/>
      <c r="C1384" s="11"/>
      <c r="D1384" s="11"/>
      <c r="E1384" s="11"/>
      <c r="F1384" s="11"/>
    </row>
    <row r="1385" spans="1:6" x14ac:dyDescent="0.25">
      <c r="A1385" s="11"/>
      <c r="B1385" s="11"/>
      <c r="C1385" s="11"/>
      <c r="D1385" s="11"/>
      <c r="E1385" s="11"/>
      <c r="F1385" s="11"/>
    </row>
    <row r="1386" spans="1:6" x14ac:dyDescent="0.25">
      <c r="A1386" s="11"/>
      <c r="B1386" s="11"/>
      <c r="C1386" s="11"/>
      <c r="D1386" s="11"/>
      <c r="E1386" s="11"/>
      <c r="F1386" s="11"/>
    </row>
    <row r="1387" spans="1:6" x14ac:dyDescent="0.25">
      <c r="A1387" s="11"/>
      <c r="B1387" s="11"/>
      <c r="C1387" s="11"/>
      <c r="D1387" s="11"/>
      <c r="E1387" s="11"/>
      <c r="F1387" s="11"/>
    </row>
    <row r="1388" spans="1:6" x14ac:dyDescent="0.25">
      <c r="A1388" s="11"/>
      <c r="B1388" s="11"/>
      <c r="C1388" s="11"/>
      <c r="D1388" s="11"/>
      <c r="E1388" s="11"/>
      <c r="F1388" s="11"/>
    </row>
    <row r="1389" spans="1:6" x14ac:dyDescent="0.25">
      <c r="A1389" s="11"/>
      <c r="B1389" s="11"/>
      <c r="C1389" s="11"/>
      <c r="D1389" s="11"/>
      <c r="E1389" s="11"/>
      <c r="F1389" s="11"/>
    </row>
    <row r="1390" spans="1:6" x14ac:dyDescent="0.25">
      <c r="A1390" s="11"/>
      <c r="B1390" s="11"/>
      <c r="C1390" s="11"/>
      <c r="D1390" s="11"/>
      <c r="E1390" s="11"/>
      <c r="F1390" s="11"/>
    </row>
    <row r="1391" spans="1:6" x14ac:dyDescent="0.25">
      <c r="A1391" s="11"/>
      <c r="B1391" s="11"/>
      <c r="C1391" s="11"/>
      <c r="D1391" s="11"/>
      <c r="E1391" s="11"/>
      <c r="F1391" s="11"/>
    </row>
    <row r="1392" spans="1:6" x14ac:dyDescent="0.25">
      <c r="A1392" s="11"/>
      <c r="B1392" s="11"/>
      <c r="C1392" s="11"/>
      <c r="D1392" s="11"/>
      <c r="E1392" s="11"/>
      <c r="F1392" s="11"/>
    </row>
    <row r="1393" spans="1:6" x14ac:dyDescent="0.25">
      <c r="A1393" s="11"/>
      <c r="B1393" s="11"/>
      <c r="C1393" s="11"/>
      <c r="D1393" s="11"/>
      <c r="E1393" s="11"/>
      <c r="F1393" s="11"/>
    </row>
    <row r="1394" spans="1:6" x14ac:dyDescent="0.25">
      <c r="A1394" s="11"/>
      <c r="B1394" s="11"/>
      <c r="C1394" s="11"/>
      <c r="D1394" s="11"/>
      <c r="E1394" s="11"/>
      <c r="F1394" s="11"/>
    </row>
    <row r="1395" spans="1:6" x14ac:dyDescent="0.25">
      <c r="A1395" s="11"/>
      <c r="B1395" s="11"/>
      <c r="C1395" s="11"/>
      <c r="D1395" s="11"/>
      <c r="E1395" s="11"/>
      <c r="F1395" s="11"/>
    </row>
    <row r="1396" spans="1:6" x14ac:dyDescent="0.25">
      <c r="A1396" s="11"/>
      <c r="B1396" s="11"/>
      <c r="C1396" s="11"/>
      <c r="D1396" s="11"/>
      <c r="E1396" s="11"/>
      <c r="F1396" s="11"/>
    </row>
    <row r="1397" spans="1:6" x14ac:dyDescent="0.25">
      <c r="A1397" s="11"/>
      <c r="B1397" s="11"/>
      <c r="C1397" s="11"/>
      <c r="D1397" s="11"/>
      <c r="E1397" s="11"/>
      <c r="F1397" s="11"/>
    </row>
    <row r="1398" spans="1:6" x14ac:dyDescent="0.25">
      <c r="A1398" s="11"/>
      <c r="B1398" s="11"/>
      <c r="C1398" s="11"/>
      <c r="D1398" s="11"/>
      <c r="E1398" s="11"/>
      <c r="F1398" s="11"/>
    </row>
    <row r="1399" spans="1:6" x14ac:dyDescent="0.25">
      <c r="A1399" s="11"/>
      <c r="B1399" s="11"/>
      <c r="C1399" s="11"/>
      <c r="D1399" s="11"/>
      <c r="E1399" s="11"/>
      <c r="F1399" s="11"/>
    </row>
    <row r="1400" spans="1:6" x14ac:dyDescent="0.25">
      <c r="A1400" s="11"/>
      <c r="B1400" s="11"/>
      <c r="C1400" s="11"/>
      <c r="D1400" s="11"/>
      <c r="E1400" s="11"/>
      <c r="F1400" s="11"/>
    </row>
    <row r="1401" spans="1:6" x14ac:dyDescent="0.25">
      <c r="A1401" s="11"/>
      <c r="B1401" s="11"/>
      <c r="C1401" s="11"/>
      <c r="D1401" s="11"/>
      <c r="E1401" s="11"/>
      <c r="F1401" s="11"/>
    </row>
    <row r="1402" spans="1:6" x14ac:dyDescent="0.25">
      <c r="A1402" s="11"/>
      <c r="B1402" s="11"/>
      <c r="C1402" s="11"/>
      <c r="D1402" s="11"/>
      <c r="E1402" s="11"/>
      <c r="F1402" s="11"/>
    </row>
    <row r="1403" spans="1:6" x14ac:dyDescent="0.25">
      <c r="A1403" s="11"/>
      <c r="B1403" s="11"/>
      <c r="C1403" s="11"/>
      <c r="D1403" s="11"/>
      <c r="E1403" s="11"/>
      <c r="F1403" s="11"/>
    </row>
    <row r="1404" spans="1:6" x14ac:dyDescent="0.25">
      <c r="A1404" s="11"/>
      <c r="B1404" s="11"/>
      <c r="C1404" s="11"/>
      <c r="D1404" s="11"/>
      <c r="E1404" s="11"/>
      <c r="F1404" s="11"/>
    </row>
    <row r="1405" spans="1:6" x14ac:dyDescent="0.25">
      <c r="A1405" s="11"/>
      <c r="B1405" s="11"/>
      <c r="C1405" s="11"/>
      <c r="D1405" s="11"/>
      <c r="E1405" s="11"/>
      <c r="F1405" s="11"/>
    </row>
    <row r="1406" spans="1:6" x14ac:dyDescent="0.25">
      <c r="A1406" s="11"/>
      <c r="B1406" s="11"/>
      <c r="C1406" s="11"/>
      <c r="D1406" s="11"/>
      <c r="E1406" s="11"/>
      <c r="F1406" s="11"/>
    </row>
    <row r="1407" spans="1:6" x14ac:dyDescent="0.25">
      <c r="A1407" s="11"/>
      <c r="B1407" s="11"/>
      <c r="C1407" s="11"/>
      <c r="D1407" s="11"/>
      <c r="E1407" s="11"/>
      <c r="F1407" s="11"/>
    </row>
    <row r="1408" spans="1:6" x14ac:dyDescent="0.25">
      <c r="A1408" s="11"/>
      <c r="B1408" s="11"/>
      <c r="C1408" s="11"/>
      <c r="D1408" s="11"/>
      <c r="E1408" s="11"/>
      <c r="F1408" s="11"/>
    </row>
    <row r="1409" spans="1:6" x14ac:dyDescent="0.25">
      <c r="A1409" s="11"/>
      <c r="B1409" s="11"/>
      <c r="C1409" s="11"/>
      <c r="D1409" s="11"/>
      <c r="E1409" s="11"/>
      <c r="F1409" s="11"/>
    </row>
    <row r="1410" spans="1:6" x14ac:dyDescent="0.25">
      <c r="A1410" s="11"/>
      <c r="B1410" s="11"/>
      <c r="C1410" s="11"/>
      <c r="D1410" s="11"/>
      <c r="E1410" s="11"/>
      <c r="F1410" s="11"/>
    </row>
    <row r="1411" spans="1:6" x14ac:dyDescent="0.25">
      <c r="A1411" s="11"/>
      <c r="B1411" s="11"/>
      <c r="C1411" s="11"/>
      <c r="D1411" s="11"/>
      <c r="E1411" s="11"/>
      <c r="F1411" s="11"/>
    </row>
    <row r="1412" spans="1:6" x14ac:dyDescent="0.25">
      <c r="A1412" s="11"/>
      <c r="B1412" s="11"/>
      <c r="C1412" s="11"/>
      <c r="D1412" s="11"/>
      <c r="E1412" s="11"/>
      <c r="F1412" s="11"/>
    </row>
    <row r="1413" spans="1:6" x14ac:dyDescent="0.25">
      <c r="A1413" s="11"/>
      <c r="B1413" s="11"/>
      <c r="C1413" s="11"/>
      <c r="D1413" s="11"/>
      <c r="E1413" s="11"/>
      <c r="F1413" s="11"/>
    </row>
    <row r="1414" spans="1:6" x14ac:dyDescent="0.25">
      <c r="A1414" s="11"/>
      <c r="B1414" s="11"/>
      <c r="C1414" s="11"/>
      <c r="D1414" s="11"/>
      <c r="E1414" s="11"/>
      <c r="F1414" s="11"/>
    </row>
    <row r="1415" spans="1:6" x14ac:dyDescent="0.25">
      <c r="A1415" s="11"/>
      <c r="B1415" s="11"/>
      <c r="C1415" s="11"/>
      <c r="D1415" s="11"/>
      <c r="E1415" s="11"/>
      <c r="F1415" s="11"/>
    </row>
    <row r="1416" spans="1:6" x14ac:dyDescent="0.25">
      <c r="A1416" s="11"/>
      <c r="B1416" s="11"/>
      <c r="C1416" s="11"/>
      <c r="D1416" s="11"/>
      <c r="E1416" s="11"/>
      <c r="F1416" s="11"/>
    </row>
    <row r="1417" spans="1:6" x14ac:dyDescent="0.25">
      <c r="A1417" s="11"/>
      <c r="B1417" s="11"/>
      <c r="C1417" s="11"/>
      <c r="D1417" s="11"/>
      <c r="E1417" s="11"/>
      <c r="F1417" s="11"/>
    </row>
    <row r="1418" spans="1:6" x14ac:dyDescent="0.25">
      <c r="A1418" s="11"/>
      <c r="B1418" s="11"/>
      <c r="C1418" s="11"/>
      <c r="D1418" s="11"/>
      <c r="E1418" s="11"/>
      <c r="F1418" s="11"/>
    </row>
    <row r="1419" spans="1:6" x14ac:dyDescent="0.25">
      <c r="A1419" s="11"/>
      <c r="B1419" s="11"/>
      <c r="C1419" s="11"/>
      <c r="D1419" s="11"/>
      <c r="E1419" s="11"/>
      <c r="F1419" s="11"/>
    </row>
    <row r="1420" spans="1:6" x14ac:dyDescent="0.25">
      <c r="A1420" s="11"/>
      <c r="B1420" s="11"/>
      <c r="C1420" s="11"/>
      <c r="D1420" s="11"/>
      <c r="E1420" s="11"/>
      <c r="F1420" s="11"/>
    </row>
    <row r="1421" spans="1:6" x14ac:dyDescent="0.25">
      <c r="A1421" s="11"/>
      <c r="B1421" s="11"/>
      <c r="C1421" s="11"/>
      <c r="D1421" s="11"/>
      <c r="E1421" s="11"/>
      <c r="F1421" s="11"/>
    </row>
    <row r="1422" spans="1:6" x14ac:dyDescent="0.25">
      <c r="A1422" s="11"/>
      <c r="B1422" s="11"/>
      <c r="C1422" s="11"/>
      <c r="D1422" s="11"/>
      <c r="E1422" s="11"/>
      <c r="F1422" s="11"/>
    </row>
    <row r="1423" spans="1:6" x14ac:dyDescent="0.25">
      <c r="A1423" s="11"/>
      <c r="B1423" s="11"/>
      <c r="C1423" s="11"/>
      <c r="D1423" s="11"/>
      <c r="E1423" s="11"/>
      <c r="F1423" s="11"/>
    </row>
    <row r="1424" spans="1:6" x14ac:dyDescent="0.25">
      <c r="A1424" s="11"/>
      <c r="B1424" s="11"/>
      <c r="C1424" s="11"/>
      <c r="D1424" s="11"/>
      <c r="E1424" s="11"/>
      <c r="F1424" s="11"/>
    </row>
    <row r="1425" spans="1:6" x14ac:dyDescent="0.25">
      <c r="A1425" s="11"/>
      <c r="B1425" s="11"/>
      <c r="C1425" s="11"/>
      <c r="D1425" s="11"/>
      <c r="E1425" s="11"/>
      <c r="F1425" s="11"/>
    </row>
    <row r="1426" spans="1:6" x14ac:dyDescent="0.25">
      <c r="A1426" s="11"/>
      <c r="B1426" s="11"/>
      <c r="C1426" s="11"/>
      <c r="D1426" s="11"/>
      <c r="E1426" s="11"/>
      <c r="F1426" s="11"/>
    </row>
    <row r="1427" spans="1:6" x14ac:dyDescent="0.25">
      <c r="A1427" s="11"/>
      <c r="B1427" s="11"/>
      <c r="C1427" s="11"/>
      <c r="D1427" s="11"/>
      <c r="E1427" s="11"/>
      <c r="F1427" s="11"/>
    </row>
    <row r="1428" spans="1:6" x14ac:dyDescent="0.25">
      <c r="A1428" s="11"/>
      <c r="B1428" s="11"/>
      <c r="C1428" s="11"/>
      <c r="D1428" s="11"/>
      <c r="E1428" s="11"/>
      <c r="F1428" s="11"/>
    </row>
    <row r="1429" spans="1:6" x14ac:dyDescent="0.25">
      <c r="A1429" s="11"/>
      <c r="B1429" s="11"/>
      <c r="C1429" s="11"/>
      <c r="D1429" s="11"/>
      <c r="E1429" s="11"/>
      <c r="F1429" s="11"/>
    </row>
    <row r="1430" spans="1:6" x14ac:dyDescent="0.25">
      <c r="A1430" s="11"/>
      <c r="B1430" s="11"/>
      <c r="C1430" s="11"/>
      <c r="D1430" s="11"/>
      <c r="E1430" s="11"/>
      <c r="F1430" s="11"/>
    </row>
    <row r="1431" spans="1:6" x14ac:dyDescent="0.25">
      <c r="A1431" s="11"/>
      <c r="B1431" s="11"/>
      <c r="C1431" s="11"/>
      <c r="D1431" s="11"/>
      <c r="E1431" s="11"/>
      <c r="F1431" s="11"/>
    </row>
    <row r="1432" spans="1:6" x14ac:dyDescent="0.25">
      <c r="A1432" s="11"/>
      <c r="B1432" s="11"/>
      <c r="C1432" s="11"/>
      <c r="D1432" s="11"/>
      <c r="E1432" s="11"/>
      <c r="F1432" s="11"/>
    </row>
    <row r="1433" spans="1:6" x14ac:dyDescent="0.25">
      <c r="A1433" s="11"/>
      <c r="B1433" s="11"/>
      <c r="C1433" s="11"/>
      <c r="D1433" s="11"/>
      <c r="E1433" s="11"/>
      <c r="F1433" s="11"/>
    </row>
    <row r="1434" spans="1:6" x14ac:dyDescent="0.25">
      <c r="A1434" s="11"/>
      <c r="B1434" s="11"/>
      <c r="C1434" s="11"/>
      <c r="D1434" s="11"/>
      <c r="E1434" s="11"/>
      <c r="F1434" s="11"/>
    </row>
    <row r="1435" spans="1:6" x14ac:dyDescent="0.25">
      <c r="A1435" s="11"/>
      <c r="B1435" s="11"/>
      <c r="C1435" s="11"/>
      <c r="D1435" s="11"/>
      <c r="E1435" s="11"/>
      <c r="F1435" s="11"/>
    </row>
    <row r="1436" spans="1:6" x14ac:dyDescent="0.25">
      <c r="A1436" s="11"/>
      <c r="B1436" s="11"/>
      <c r="C1436" s="11"/>
      <c r="D1436" s="11"/>
      <c r="E1436" s="11"/>
      <c r="F1436" s="11"/>
    </row>
    <row r="1437" spans="1:6" x14ac:dyDescent="0.25">
      <c r="A1437" s="11"/>
      <c r="B1437" s="11"/>
      <c r="C1437" s="11"/>
      <c r="D1437" s="11"/>
      <c r="E1437" s="11"/>
      <c r="F1437" s="11"/>
    </row>
    <row r="1438" spans="1:6" x14ac:dyDescent="0.25">
      <c r="A1438" s="11"/>
      <c r="B1438" s="11"/>
      <c r="C1438" s="11"/>
      <c r="D1438" s="11"/>
      <c r="E1438" s="11"/>
      <c r="F1438" s="11"/>
    </row>
    <row r="1439" spans="1:6" x14ac:dyDescent="0.25">
      <c r="A1439" s="11"/>
      <c r="B1439" s="11"/>
      <c r="C1439" s="11"/>
      <c r="D1439" s="11"/>
      <c r="E1439" s="11"/>
      <c r="F1439" s="11"/>
    </row>
    <row r="1440" spans="1:6" x14ac:dyDescent="0.25">
      <c r="A1440" s="11"/>
      <c r="B1440" s="11"/>
      <c r="C1440" s="11"/>
      <c r="D1440" s="11"/>
      <c r="E1440" s="11"/>
      <c r="F1440" s="11"/>
    </row>
    <row r="1441" spans="1:6" x14ac:dyDescent="0.25">
      <c r="A1441" s="11"/>
      <c r="B1441" s="11"/>
      <c r="C1441" s="11"/>
      <c r="D1441" s="11"/>
      <c r="E1441" s="11"/>
      <c r="F1441" s="11"/>
    </row>
    <row r="1442" spans="1:6" x14ac:dyDescent="0.25">
      <c r="A1442" s="11"/>
      <c r="B1442" s="11"/>
      <c r="C1442" s="11"/>
      <c r="D1442" s="11"/>
      <c r="E1442" s="11"/>
      <c r="F1442" s="11"/>
    </row>
    <row r="1443" spans="1:6" x14ac:dyDescent="0.25">
      <c r="A1443" s="11"/>
      <c r="B1443" s="11"/>
      <c r="C1443" s="11"/>
      <c r="D1443" s="11"/>
      <c r="E1443" s="11"/>
      <c r="F1443" s="11"/>
    </row>
    <row r="1444" spans="1:6" x14ac:dyDescent="0.25">
      <c r="A1444" s="11"/>
      <c r="B1444" s="11"/>
      <c r="C1444" s="11"/>
      <c r="D1444" s="11"/>
      <c r="E1444" s="11"/>
      <c r="F1444" s="11"/>
    </row>
    <row r="1445" spans="1:6" x14ac:dyDescent="0.25">
      <c r="A1445" s="11"/>
      <c r="B1445" s="11"/>
      <c r="C1445" s="11"/>
      <c r="D1445" s="11"/>
      <c r="E1445" s="11"/>
      <c r="F1445" s="11"/>
    </row>
    <row r="1446" spans="1:6" x14ac:dyDescent="0.25">
      <c r="A1446" s="11"/>
      <c r="B1446" s="11"/>
      <c r="C1446" s="11"/>
      <c r="D1446" s="11"/>
      <c r="E1446" s="11"/>
      <c r="F1446" s="11"/>
    </row>
    <row r="1447" spans="1:6" x14ac:dyDescent="0.25">
      <c r="A1447" s="11"/>
      <c r="B1447" s="11"/>
      <c r="C1447" s="11"/>
      <c r="D1447" s="11"/>
      <c r="E1447" s="11"/>
      <c r="F1447" s="11"/>
    </row>
    <row r="1448" spans="1:6" x14ac:dyDescent="0.25">
      <c r="A1448" s="11"/>
      <c r="B1448" s="11"/>
      <c r="C1448" s="11"/>
      <c r="D1448" s="11"/>
      <c r="E1448" s="11"/>
      <c r="F1448" s="11"/>
    </row>
    <row r="1449" spans="1:6" x14ac:dyDescent="0.25">
      <c r="A1449" s="11"/>
      <c r="B1449" s="11"/>
      <c r="C1449" s="11"/>
      <c r="D1449" s="11"/>
      <c r="E1449" s="11"/>
      <c r="F1449" s="11"/>
    </row>
    <row r="1450" spans="1:6" x14ac:dyDescent="0.25">
      <c r="A1450" s="11"/>
      <c r="B1450" s="11"/>
      <c r="C1450" s="11"/>
      <c r="D1450" s="11"/>
      <c r="E1450" s="11"/>
      <c r="F1450" s="11"/>
    </row>
    <row r="1451" spans="1:6" x14ac:dyDescent="0.25">
      <c r="A1451" s="11"/>
      <c r="B1451" s="11"/>
      <c r="C1451" s="11"/>
      <c r="D1451" s="11"/>
      <c r="E1451" s="11"/>
      <c r="F1451" s="11"/>
    </row>
    <row r="1452" spans="1:6" x14ac:dyDescent="0.25">
      <c r="A1452" s="11"/>
      <c r="B1452" s="11"/>
      <c r="C1452" s="11"/>
      <c r="D1452" s="11"/>
      <c r="E1452" s="11"/>
      <c r="F1452" s="11"/>
    </row>
    <row r="1453" spans="1:6" x14ac:dyDescent="0.25">
      <c r="A1453" s="11"/>
      <c r="B1453" s="11"/>
      <c r="C1453" s="11"/>
      <c r="D1453" s="11"/>
      <c r="E1453" s="11"/>
      <c r="F1453" s="11"/>
    </row>
    <row r="1454" spans="1:6" x14ac:dyDescent="0.25">
      <c r="A1454" s="11"/>
      <c r="B1454" s="11"/>
      <c r="C1454" s="11"/>
      <c r="D1454" s="11"/>
      <c r="E1454" s="11"/>
      <c r="F1454" s="11"/>
    </row>
    <row r="1455" spans="1:6" x14ac:dyDescent="0.25">
      <c r="A1455" s="11"/>
      <c r="B1455" s="11"/>
      <c r="C1455" s="11"/>
      <c r="D1455" s="11"/>
      <c r="E1455" s="11"/>
      <c r="F1455" s="11"/>
    </row>
    <row r="1456" spans="1:6" x14ac:dyDescent="0.25">
      <c r="A1456" s="11"/>
      <c r="B1456" s="11"/>
      <c r="C1456" s="11"/>
      <c r="D1456" s="11"/>
      <c r="E1456" s="11"/>
      <c r="F1456" s="11"/>
    </row>
    <row r="1457" spans="1:6" x14ac:dyDescent="0.25">
      <c r="A1457" s="11"/>
      <c r="B1457" s="11"/>
      <c r="C1457" s="11"/>
      <c r="D1457" s="11"/>
      <c r="E1457" s="11"/>
      <c r="F1457" s="11"/>
    </row>
    <row r="1458" spans="1:6" x14ac:dyDescent="0.25">
      <c r="A1458" s="11"/>
      <c r="B1458" s="11"/>
      <c r="C1458" s="11"/>
      <c r="D1458" s="11"/>
      <c r="E1458" s="11"/>
      <c r="F1458" s="11"/>
    </row>
    <row r="1459" spans="1:6" x14ac:dyDescent="0.25">
      <c r="A1459" s="11"/>
      <c r="B1459" s="11"/>
      <c r="C1459" s="11"/>
      <c r="D1459" s="11"/>
      <c r="E1459" s="11"/>
      <c r="F1459" s="11"/>
    </row>
    <row r="1460" spans="1:6" x14ac:dyDescent="0.25">
      <c r="A1460" s="11"/>
      <c r="B1460" s="11"/>
      <c r="C1460" s="11"/>
      <c r="D1460" s="11"/>
      <c r="E1460" s="11"/>
      <c r="F1460" s="11"/>
    </row>
    <row r="1461" spans="1:6" x14ac:dyDescent="0.25">
      <c r="A1461" s="11"/>
      <c r="B1461" s="11"/>
      <c r="C1461" s="11"/>
      <c r="D1461" s="11"/>
      <c r="E1461" s="11"/>
      <c r="F1461" s="11"/>
    </row>
    <row r="1462" spans="1:6" x14ac:dyDescent="0.25">
      <c r="A1462" s="11"/>
      <c r="B1462" s="11"/>
      <c r="C1462" s="11"/>
      <c r="D1462" s="11"/>
      <c r="E1462" s="11"/>
      <c r="F1462" s="11"/>
    </row>
    <row r="1463" spans="1:6" x14ac:dyDescent="0.25">
      <c r="A1463" s="11"/>
      <c r="B1463" s="11"/>
      <c r="C1463" s="11"/>
      <c r="D1463" s="11"/>
      <c r="E1463" s="11"/>
      <c r="F1463" s="11"/>
    </row>
    <row r="1464" spans="1:6" x14ac:dyDescent="0.25">
      <c r="A1464" s="11"/>
      <c r="B1464" s="11"/>
      <c r="C1464" s="11"/>
      <c r="D1464" s="11"/>
      <c r="E1464" s="11"/>
      <c r="F1464" s="11"/>
    </row>
    <row r="1465" spans="1:6" x14ac:dyDescent="0.25">
      <c r="A1465" s="11"/>
      <c r="B1465" s="11"/>
      <c r="C1465" s="11"/>
      <c r="D1465" s="11"/>
      <c r="E1465" s="11"/>
      <c r="F1465" s="11"/>
    </row>
    <row r="1466" spans="1:6" x14ac:dyDescent="0.25">
      <c r="A1466" s="11"/>
      <c r="B1466" s="11"/>
      <c r="C1466" s="11"/>
      <c r="D1466" s="11"/>
      <c r="E1466" s="11"/>
      <c r="F1466" s="11"/>
    </row>
    <row r="1467" spans="1:6" x14ac:dyDescent="0.25">
      <c r="A1467" s="11"/>
      <c r="B1467" s="11"/>
      <c r="C1467" s="11"/>
      <c r="D1467" s="11"/>
      <c r="E1467" s="11"/>
      <c r="F1467" s="11"/>
    </row>
    <row r="1468" spans="1:6" x14ac:dyDescent="0.25">
      <c r="A1468" s="11"/>
      <c r="B1468" s="11"/>
      <c r="C1468" s="11"/>
      <c r="D1468" s="11"/>
      <c r="E1468" s="11"/>
      <c r="F1468" s="11"/>
    </row>
    <row r="1469" spans="1:6" x14ac:dyDescent="0.25">
      <c r="A1469" s="11"/>
      <c r="B1469" s="11"/>
      <c r="C1469" s="11"/>
      <c r="D1469" s="11"/>
      <c r="E1469" s="11"/>
      <c r="F1469" s="11"/>
    </row>
    <row r="1470" spans="1:6" x14ac:dyDescent="0.25">
      <c r="A1470" s="11"/>
      <c r="B1470" s="11"/>
      <c r="C1470" s="11"/>
      <c r="D1470" s="11"/>
      <c r="E1470" s="11"/>
      <c r="F1470" s="11"/>
    </row>
    <row r="1471" spans="1:6" x14ac:dyDescent="0.25">
      <c r="A1471" s="11"/>
      <c r="B1471" s="11"/>
      <c r="C1471" s="11"/>
      <c r="D1471" s="11"/>
      <c r="E1471" s="11"/>
      <c r="F1471" s="11"/>
    </row>
    <row r="1472" spans="1:6" x14ac:dyDescent="0.25">
      <c r="A1472" s="11"/>
      <c r="B1472" s="11"/>
      <c r="C1472" s="11"/>
      <c r="D1472" s="11"/>
      <c r="E1472" s="11"/>
      <c r="F1472" s="11"/>
    </row>
    <row r="1473" spans="1:6" x14ac:dyDescent="0.25">
      <c r="A1473" s="11"/>
      <c r="B1473" s="11"/>
      <c r="C1473" s="11"/>
      <c r="D1473" s="11"/>
      <c r="E1473" s="11"/>
      <c r="F1473" s="11"/>
    </row>
    <row r="1474" spans="1:6" x14ac:dyDescent="0.25">
      <c r="A1474" s="11"/>
      <c r="B1474" s="11"/>
      <c r="C1474" s="11"/>
      <c r="D1474" s="11"/>
      <c r="E1474" s="11"/>
      <c r="F1474" s="11"/>
    </row>
    <row r="1475" spans="1:6" x14ac:dyDescent="0.25">
      <c r="A1475" s="11"/>
      <c r="B1475" s="11"/>
      <c r="C1475" s="11"/>
      <c r="D1475" s="11"/>
      <c r="E1475" s="11"/>
      <c r="F1475" s="11"/>
    </row>
    <row r="1476" spans="1:6" x14ac:dyDescent="0.25">
      <c r="A1476" s="11"/>
      <c r="B1476" s="11"/>
      <c r="C1476" s="11"/>
      <c r="D1476" s="11"/>
      <c r="E1476" s="11"/>
      <c r="F1476" s="11"/>
    </row>
    <row r="1477" spans="1:6" x14ac:dyDescent="0.25">
      <c r="A1477" s="11"/>
      <c r="B1477" s="11"/>
      <c r="C1477" s="11"/>
      <c r="D1477" s="11"/>
      <c r="E1477" s="11"/>
      <c r="F1477" s="11"/>
    </row>
    <row r="1478" spans="1:6" x14ac:dyDescent="0.25">
      <c r="A1478" s="11"/>
      <c r="B1478" s="11"/>
      <c r="C1478" s="11"/>
      <c r="D1478" s="11"/>
      <c r="E1478" s="11"/>
      <c r="F1478" s="11"/>
    </row>
    <row r="1479" spans="1:6" x14ac:dyDescent="0.25">
      <c r="A1479" s="11"/>
      <c r="B1479" s="11"/>
      <c r="C1479" s="11"/>
      <c r="D1479" s="11"/>
      <c r="E1479" s="11"/>
      <c r="F1479" s="11"/>
    </row>
    <row r="1480" spans="1:6" x14ac:dyDescent="0.25">
      <c r="A1480" s="11"/>
      <c r="B1480" s="11"/>
      <c r="C1480" s="11"/>
      <c r="D1480" s="11"/>
      <c r="E1480" s="11"/>
      <c r="F1480" s="11"/>
    </row>
    <row r="1481" spans="1:6" x14ac:dyDescent="0.25">
      <c r="A1481" s="11"/>
      <c r="B1481" s="11"/>
      <c r="C1481" s="11"/>
      <c r="D1481" s="11"/>
      <c r="E1481" s="11"/>
      <c r="F1481" s="11"/>
    </row>
    <row r="1482" spans="1:6" x14ac:dyDescent="0.25">
      <c r="A1482" s="11"/>
      <c r="B1482" s="11"/>
      <c r="C1482" s="11"/>
      <c r="D1482" s="11"/>
      <c r="E1482" s="11"/>
      <c r="F1482" s="11"/>
    </row>
    <row r="1483" spans="1:6" x14ac:dyDescent="0.25">
      <c r="A1483" s="11"/>
      <c r="B1483" s="11"/>
      <c r="C1483" s="11"/>
      <c r="D1483" s="11"/>
      <c r="E1483" s="11"/>
      <c r="F1483" s="11"/>
    </row>
    <row r="1484" spans="1:6" x14ac:dyDescent="0.25">
      <c r="A1484" s="11"/>
      <c r="B1484" s="11"/>
      <c r="C1484" s="11"/>
      <c r="D1484" s="11"/>
      <c r="E1484" s="11"/>
      <c r="F1484" s="11"/>
    </row>
    <row r="1485" spans="1:6" x14ac:dyDescent="0.25">
      <c r="A1485" s="11"/>
      <c r="B1485" s="11"/>
      <c r="C1485" s="11"/>
      <c r="D1485" s="11"/>
      <c r="E1485" s="11"/>
      <c r="F1485" s="11"/>
    </row>
    <row r="1486" spans="1:6" x14ac:dyDescent="0.25">
      <c r="A1486" s="11"/>
      <c r="B1486" s="11"/>
      <c r="C1486" s="11"/>
      <c r="D1486" s="11"/>
      <c r="E1486" s="11"/>
      <c r="F1486" s="11"/>
    </row>
    <row r="1487" spans="1:6" x14ac:dyDescent="0.25">
      <c r="A1487" s="11"/>
      <c r="B1487" s="11"/>
      <c r="C1487" s="11"/>
      <c r="D1487" s="11"/>
      <c r="E1487" s="11"/>
      <c r="F1487" s="11"/>
    </row>
    <row r="1488" spans="1:6" x14ac:dyDescent="0.25">
      <c r="A1488" s="11"/>
      <c r="B1488" s="11"/>
      <c r="C1488" s="11"/>
      <c r="D1488" s="11"/>
      <c r="E1488" s="11"/>
      <c r="F1488" s="11"/>
    </row>
    <row r="1489" spans="1:6" x14ac:dyDescent="0.25">
      <c r="A1489" s="11"/>
      <c r="B1489" s="11"/>
      <c r="C1489" s="11"/>
      <c r="D1489" s="11"/>
      <c r="E1489" s="11"/>
      <c r="F1489" s="11"/>
    </row>
    <row r="1490" spans="1:6" x14ac:dyDescent="0.25">
      <c r="A1490" s="11"/>
      <c r="B1490" s="11"/>
      <c r="C1490" s="11"/>
      <c r="D1490" s="11"/>
      <c r="E1490" s="11"/>
      <c r="F1490" s="11"/>
    </row>
    <row r="1491" spans="1:6" x14ac:dyDescent="0.25">
      <c r="A1491" s="11"/>
      <c r="B1491" s="11"/>
      <c r="C1491" s="11"/>
      <c r="D1491" s="11"/>
      <c r="E1491" s="11"/>
      <c r="F1491" s="11"/>
    </row>
    <row r="1492" spans="1:6" x14ac:dyDescent="0.25">
      <c r="A1492" s="11"/>
      <c r="B1492" s="11"/>
      <c r="C1492" s="11"/>
      <c r="D1492" s="11"/>
      <c r="E1492" s="11"/>
      <c r="F1492" s="11"/>
    </row>
    <row r="1493" spans="1:6" x14ac:dyDescent="0.25">
      <c r="A1493" s="11"/>
      <c r="B1493" s="11"/>
      <c r="C1493" s="11"/>
      <c r="D1493" s="11"/>
      <c r="E1493" s="11"/>
      <c r="F1493" s="11"/>
    </row>
    <row r="1494" spans="1:6" x14ac:dyDescent="0.25">
      <c r="A1494" s="11"/>
      <c r="B1494" s="11"/>
      <c r="C1494" s="11"/>
      <c r="D1494" s="11"/>
      <c r="E1494" s="11"/>
      <c r="F1494" s="11"/>
    </row>
    <row r="1495" spans="1:6" x14ac:dyDescent="0.25">
      <c r="A1495" s="11"/>
      <c r="B1495" s="11"/>
      <c r="C1495" s="11"/>
      <c r="D1495" s="11"/>
      <c r="E1495" s="11"/>
      <c r="F1495" s="11"/>
    </row>
    <row r="1496" spans="1:6" x14ac:dyDescent="0.25">
      <c r="A1496" s="11"/>
      <c r="B1496" s="11"/>
      <c r="C1496" s="11"/>
      <c r="D1496" s="11"/>
      <c r="E1496" s="11"/>
      <c r="F1496" s="11"/>
    </row>
    <row r="1497" spans="1:6" x14ac:dyDescent="0.25">
      <c r="A1497" s="11"/>
      <c r="B1497" s="11"/>
      <c r="C1497" s="11"/>
      <c r="D1497" s="11"/>
      <c r="E1497" s="11"/>
      <c r="F1497" s="11"/>
    </row>
    <row r="1498" spans="1:6" x14ac:dyDescent="0.25">
      <c r="A1498" s="11"/>
      <c r="B1498" s="11"/>
      <c r="C1498" s="11"/>
      <c r="D1498" s="11"/>
      <c r="E1498" s="11"/>
      <c r="F1498" s="11"/>
    </row>
    <row r="1499" spans="1:6" x14ac:dyDescent="0.25">
      <c r="A1499" s="11"/>
      <c r="B1499" s="11"/>
      <c r="C1499" s="11"/>
      <c r="D1499" s="11"/>
      <c r="E1499" s="11"/>
      <c r="F1499" s="11"/>
    </row>
    <row r="1500" spans="1:6" x14ac:dyDescent="0.25">
      <c r="A1500" s="11"/>
      <c r="B1500" s="11"/>
      <c r="C1500" s="11"/>
      <c r="D1500" s="11"/>
      <c r="E1500" s="11"/>
      <c r="F1500" s="11"/>
    </row>
    <row r="1501" spans="1:6" x14ac:dyDescent="0.25">
      <c r="A1501" s="11"/>
      <c r="B1501" s="11"/>
      <c r="C1501" s="11"/>
      <c r="D1501" s="11"/>
      <c r="E1501" s="11"/>
      <c r="F1501" s="11"/>
    </row>
    <row r="1502" spans="1:6" x14ac:dyDescent="0.25">
      <c r="A1502" s="11"/>
      <c r="B1502" s="11"/>
      <c r="C1502" s="11"/>
      <c r="D1502" s="11"/>
      <c r="E1502" s="11"/>
      <c r="F1502" s="11"/>
    </row>
    <row r="1503" spans="1:6" x14ac:dyDescent="0.25">
      <c r="A1503" s="11"/>
      <c r="B1503" s="11"/>
      <c r="C1503" s="11"/>
      <c r="D1503" s="11"/>
      <c r="E1503" s="11"/>
      <c r="F1503" s="11"/>
    </row>
    <row r="1504" spans="1:6" x14ac:dyDescent="0.25">
      <c r="A1504" s="11"/>
      <c r="B1504" s="11"/>
      <c r="C1504" s="11"/>
      <c r="D1504" s="11"/>
      <c r="E1504" s="11"/>
      <c r="F1504" s="11"/>
    </row>
    <row r="1505" spans="1:6" x14ac:dyDescent="0.25">
      <c r="A1505" s="11"/>
      <c r="B1505" s="11"/>
      <c r="C1505" s="11"/>
      <c r="D1505" s="11"/>
      <c r="E1505" s="11"/>
      <c r="F1505" s="11"/>
    </row>
    <row r="1506" spans="1:6" x14ac:dyDescent="0.25">
      <c r="A1506" s="11"/>
      <c r="B1506" s="11"/>
      <c r="C1506" s="11"/>
      <c r="D1506" s="11"/>
      <c r="E1506" s="11"/>
      <c r="F1506" s="11"/>
    </row>
    <row r="1507" spans="1:6" x14ac:dyDescent="0.25">
      <c r="A1507" s="11"/>
      <c r="B1507" s="11"/>
      <c r="C1507" s="11"/>
      <c r="D1507" s="11"/>
      <c r="E1507" s="11"/>
      <c r="F1507" s="11"/>
    </row>
    <row r="1508" spans="1:6" x14ac:dyDescent="0.25">
      <c r="A1508" s="11"/>
      <c r="B1508" s="11"/>
      <c r="C1508" s="11"/>
      <c r="D1508" s="11"/>
      <c r="E1508" s="11"/>
      <c r="F1508" s="11"/>
    </row>
  </sheetData>
  <mergeCells count="1">
    <mergeCell ref="A4:C4"/>
  </mergeCells>
  <pageMargins left="0.70866141732283472" right="0.70866141732283472" top="0.74803149606299213" bottom="0.74803149606299213" header="0.31496062992125984" footer="0.31496062992125984"/>
  <pageSetup paperSize="9" scale="90" orientation="portrait" r:id="rId1"/>
  <headerFooter>
    <oddHeader xml:space="preserve">&amp;C
</oddHeader>
    <oddFooter>Página &amp;P</oddFooter>
  </headerFooter>
  <rowBreaks count="1" manualBreakCount="1">
    <brk id="42" max="5"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484"/>
  <sheetViews>
    <sheetView view="pageBreakPreview" zoomScale="130" zoomScaleNormal="100" zoomScaleSheetLayoutView="130" workbookViewId="0">
      <selection activeCell="H9" sqref="H9"/>
    </sheetView>
  </sheetViews>
  <sheetFormatPr baseColWidth="10" defaultRowHeight="15" x14ac:dyDescent="0.25"/>
  <cols>
    <col min="1" max="2" width="6.7109375" customWidth="1"/>
    <col min="3" max="3" width="46.7109375" style="36" customWidth="1"/>
    <col min="4" max="6" width="11.42578125" customWidth="1"/>
    <col min="9" max="11" width="11.5703125" bestFit="1" customWidth="1"/>
  </cols>
  <sheetData>
    <row r="2" spans="1:8" x14ac:dyDescent="0.25">
      <c r="A2" s="3" t="s">
        <v>305</v>
      </c>
    </row>
    <row r="4" spans="1:8" x14ac:dyDescent="0.25">
      <c r="A4" s="161" t="s">
        <v>46</v>
      </c>
      <c r="B4" s="162"/>
      <c r="C4" s="162"/>
    </row>
    <row r="5" spans="1:8" x14ac:dyDescent="0.25">
      <c r="A5" s="1"/>
    </row>
    <row r="6" spans="1:8" s="23" customFormat="1" ht="13.5" x14ac:dyDescent="0.25">
      <c r="A6" s="5" t="s">
        <v>41</v>
      </c>
      <c r="B6" s="24" t="s">
        <v>42</v>
      </c>
      <c r="C6" s="37" t="s">
        <v>43</v>
      </c>
      <c r="D6" s="24" t="s">
        <v>44</v>
      </c>
      <c r="E6" s="5" t="s">
        <v>45</v>
      </c>
      <c r="F6" s="5" t="s">
        <v>64</v>
      </c>
      <c r="G6" s="164" t="s">
        <v>886</v>
      </c>
      <c r="H6" s="165">
        <v>0.97499999999999998</v>
      </c>
    </row>
    <row r="7" spans="1:8" s="23" customFormat="1" ht="12.75" x14ac:dyDescent="0.25">
      <c r="A7" s="21"/>
      <c r="B7" s="46"/>
      <c r="C7" s="68"/>
      <c r="D7" s="46"/>
      <c r="E7" s="21"/>
      <c r="F7" s="21"/>
    </row>
    <row r="8" spans="1:8" s="23" customFormat="1" ht="25.5" x14ac:dyDescent="0.25">
      <c r="A8" s="70">
        <v>2.1</v>
      </c>
      <c r="B8" s="10" t="s">
        <v>1</v>
      </c>
      <c r="C8" s="90" t="s">
        <v>190</v>
      </c>
      <c r="D8" s="81"/>
      <c r="E8" s="21"/>
      <c r="F8" s="21"/>
    </row>
    <row r="9" spans="1:8" s="23" customFormat="1" ht="109.5" customHeight="1" x14ac:dyDescent="0.25">
      <c r="A9" s="21"/>
      <c r="B9" s="8"/>
      <c r="C9" s="26" t="s">
        <v>191</v>
      </c>
      <c r="D9" s="28">
        <v>103.5</v>
      </c>
      <c r="E9" s="28">
        <f>H6*41.55</f>
        <v>40.511249999999997</v>
      </c>
      <c r="F9" s="17">
        <f>D9*E9</f>
        <v>4192.9143749999994</v>
      </c>
      <c r="G9" s="17"/>
    </row>
    <row r="10" spans="1:8" s="23" customFormat="1" ht="13.5" x14ac:dyDescent="0.25">
      <c r="A10" s="21"/>
      <c r="B10" s="8"/>
      <c r="C10" s="26"/>
      <c r="D10" s="28"/>
      <c r="E10" s="21"/>
      <c r="F10" s="21"/>
    </row>
    <row r="11" spans="1:8" s="23" customFormat="1" ht="13.5" x14ac:dyDescent="0.25">
      <c r="A11" s="70">
        <v>2.2000000000000002</v>
      </c>
      <c r="B11" s="10" t="s">
        <v>1</v>
      </c>
      <c r="C11" s="90" t="s">
        <v>192</v>
      </c>
      <c r="D11" s="28"/>
      <c r="E11" s="21"/>
      <c r="F11" s="21"/>
    </row>
    <row r="12" spans="1:8" s="23" customFormat="1" ht="149.25" customHeight="1" x14ac:dyDescent="0.25">
      <c r="A12" s="21"/>
      <c r="B12" s="8"/>
      <c r="C12" s="26" t="s">
        <v>193</v>
      </c>
      <c r="D12" s="28">
        <v>2.59</v>
      </c>
      <c r="E12" s="28">
        <f>H6*2.22</f>
        <v>2.1645000000000003</v>
      </c>
      <c r="F12" s="17">
        <f>D12*E12</f>
        <v>5.6060550000000005</v>
      </c>
      <c r="G12" s="126"/>
    </row>
    <row r="13" spans="1:8" s="23" customFormat="1" ht="13.5" x14ac:dyDescent="0.25">
      <c r="A13" s="21"/>
      <c r="B13" s="8"/>
      <c r="C13" s="26"/>
      <c r="D13" s="28"/>
      <c r="E13" s="21"/>
      <c r="F13" s="21"/>
    </row>
    <row r="14" spans="1:8" s="23" customFormat="1" ht="13.5" x14ac:dyDescent="0.25">
      <c r="A14" s="70">
        <v>2.2999999999999998</v>
      </c>
      <c r="B14" s="10" t="s">
        <v>1</v>
      </c>
      <c r="C14" s="90" t="s">
        <v>111</v>
      </c>
      <c r="D14" s="81"/>
      <c r="E14" s="28"/>
      <c r="F14" s="21"/>
    </row>
    <row r="15" spans="1:8" s="23" customFormat="1" ht="175.5" x14ac:dyDescent="0.25">
      <c r="A15" s="21"/>
      <c r="B15" s="8"/>
      <c r="C15" s="26" t="s">
        <v>188</v>
      </c>
      <c r="D15" s="28">
        <v>29.03</v>
      </c>
      <c r="E15" s="28">
        <v>21.28</v>
      </c>
      <c r="F15" s="17">
        <f>D15*E15</f>
        <v>617.75840000000005</v>
      </c>
    </row>
    <row r="16" spans="1:8" x14ac:dyDescent="0.25">
      <c r="C16" s="91"/>
      <c r="D16" s="42"/>
      <c r="E16" s="28"/>
    </row>
    <row r="17" spans="1:6" x14ac:dyDescent="0.25">
      <c r="A17" s="70">
        <v>2.4</v>
      </c>
      <c r="B17" s="10" t="s">
        <v>1</v>
      </c>
      <c r="C17" s="90" t="s">
        <v>275</v>
      </c>
      <c r="D17" s="42"/>
      <c r="E17" s="28"/>
    </row>
    <row r="18" spans="1:6" ht="137.25" customHeight="1" x14ac:dyDescent="0.25">
      <c r="A18" s="21"/>
      <c r="B18" s="8"/>
      <c r="C18" s="26" t="s">
        <v>276</v>
      </c>
      <c r="D18" s="28">
        <v>11.4</v>
      </c>
      <c r="E18" s="28">
        <f>H6*2.22</f>
        <v>2.1645000000000003</v>
      </c>
      <c r="F18" s="17">
        <f>D18*E18</f>
        <v>24.675300000000004</v>
      </c>
    </row>
    <row r="19" spans="1:6" x14ac:dyDescent="0.25">
      <c r="C19" s="91"/>
      <c r="D19" s="42"/>
      <c r="E19" s="28"/>
    </row>
    <row r="20" spans="1:6" x14ac:dyDescent="0.25">
      <c r="C20" s="91"/>
      <c r="D20" s="42"/>
      <c r="E20" s="28"/>
    </row>
    <row r="21" spans="1:6" x14ac:dyDescent="0.25">
      <c r="C21" s="91"/>
      <c r="D21" s="42"/>
      <c r="E21" s="28"/>
    </row>
    <row r="22" spans="1:6" x14ac:dyDescent="0.25">
      <c r="C22" s="91"/>
      <c r="D22" s="42"/>
      <c r="E22" s="28"/>
    </row>
    <row r="23" spans="1:6" x14ac:dyDescent="0.25">
      <c r="C23" s="91"/>
      <c r="D23" s="42"/>
      <c r="E23" s="28"/>
    </row>
    <row r="24" spans="1:6" x14ac:dyDescent="0.25">
      <c r="C24" s="91"/>
      <c r="D24" s="42"/>
      <c r="E24" s="28"/>
    </row>
    <row r="25" spans="1:6" x14ac:dyDescent="0.25">
      <c r="A25" s="70">
        <v>2.5</v>
      </c>
      <c r="B25" s="10" t="s">
        <v>1</v>
      </c>
      <c r="C25" s="90" t="s">
        <v>112</v>
      </c>
      <c r="D25" s="28"/>
      <c r="E25" s="28"/>
      <c r="F25" s="17"/>
    </row>
    <row r="26" spans="1:6" ht="54.75" customHeight="1" x14ac:dyDescent="0.25">
      <c r="A26" s="8"/>
      <c r="B26" s="10"/>
      <c r="C26" s="26" t="s">
        <v>47</v>
      </c>
      <c r="D26" s="28">
        <v>10.88</v>
      </c>
      <c r="E26" s="28">
        <f>H6*6.42</f>
        <v>6.2595000000000001</v>
      </c>
      <c r="F26" s="17">
        <f>D26*E26</f>
        <v>68.103360000000009</v>
      </c>
    </row>
    <row r="27" spans="1:6" x14ac:dyDescent="0.25">
      <c r="A27" s="8"/>
      <c r="B27" s="8"/>
      <c r="C27" s="69"/>
      <c r="D27" s="28"/>
      <c r="E27" s="28"/>
      <c r="F27" s="17"/>
    </row>
    <row r="28" spans="1:6" x14ac:dyDescent="0.25">
      <c r="A28" s="70">
        <v>2.6</v>
      </c>
      <c r="B28" s="10" t="s">
        <v>1</v>
      </c>
      <c r="C28" s="90" t="s">
        <v>67</v>
      </c>
      <c r="D28" s="28"/>
      <c r="E28" s="28"/>
      <c r="F28" s="19"/>
    </row>
    <row r="29" spans="1:6" ht="40.5" x14ac:dyDescent="0.25">
      <c r="A29" s="8"/>
      <c r="B29" s="10"/>
      <c r="C29" s="69" t="s">
        <v>66</v>
      </c>
      <c r="D29" s="28">
        <f>(D9+D12+D15+D18+D35)-D26</f>
        <v>142.09</v>
      </c>
      <c r="E29" s="28">
        <f>H6*3.75</f>
        <v>3.65625</v>
      </c>
      <c r="F29" s="17">
        <f>D29*E29</f>
        <v>519.51656249999996</v>
      </c>
    </row>
    <row r="30" spans="1:6" x14ac:dyDescent="0.25">
      <c r="A30" s="8"/>
      <c r="B30" s="10"/>
      <c r="C30" s="69"/>
      <c r="D30" s="28"/>
      <c r="E30" s="28"/>
      <c r="F30" s="17"/>
    </row>
    <row r="31" spans="1:6" x14ac:dyDescent="0.25">
      <c r="A31" s="70">
        <v>2.7</v>
      </c>
      <c r="B31" s="10" t="s">
        <v>1</v>
      </c>
      <c r="C31" s="92" t="s">
        <v>116</v>
      </c>
      <c r="D31" s="28"/>
      <c r="E31" s="28"/>
      <c r="F31" s="17"/>
    </row>
    <row r="32" spans="1:6" ht="148.5" x14ac:dyDescent="0.25">
      <c r="A32" s="8"/>
      <c r="B32" s="10"/>
      <c r="C32" s="69" t="s">
        <v>117</v>
      </c>
      <c r="D32" s="28">
        <f>D9+D12+D15+D26</f>
        <v>146</v>
      </c>
      <c r="E32" s="28">
        <f>H6*0.84</f>
        <v>0.81899999999999995</v>
      </c>
      <c r="F32" s="17">
        <f>D32*E32</f>
        <v>119.574</v>
      </c>
    </row>
    <row r="33" spans="1:6" x14ac:dyDescent="0.25">
      <c r="A33" s="8"/>
      <c r="B33" s="10"/>
      <c r="C33" s="69"/>
      <c r="D33" s="28"/>
      <c r="E33" s="28"/>
      <c r="F33" s="17"/>
    </row>
    <row r="34" spans="1:6" ht="25.5" x14ac:dyDescent="0.25">
      <c r="A34" s="70">
        <v>2.8</v>
      </c>
      <c r="B34" s="10" t="s">
        <v>1</v>
      </c>
      <c r="C34" s="90" t="s">
        <v>403</v>
      </c>
      <c r="D34" s="81"/>
      <c r="E34" s="28"/>
      <c r="F34" s="21"/>
    </row>
    <row r="35" spans="1:6" ht="143.25" customHeight="1" x14ac:dyDescent="0.25">
      <c r="A35" s="21"/>
      <c r="B35" s="8"/>
      <c r="C35" s="72" t="s">
        <v>402</v>
      </c>
      <c r="D35" s="28">
        <v>6.45</v>
      </c>
      <c r="E35" s="28">
        <f>H6*23.28</f>
        <v>22.698</v>
      </c>
      <c r="F35" s="17">
        <f>D35*E35</f>
        <v>146.40210000000002</v>
      </c>
    </row>
    <row r="36" spans="1:6" x14ac:dyDescent="0.25">
      <c r="A36" s="8"/>
      <c r="B36" s="10"/>
      <c r="C36" s="32"/>
      <c r="D36" s="28"/>
      <c r="E36" s="39"/>
      <c r="F36" s="17"/>
    </row>
    <row r="37" spans="1:6" ht="15" customHeight="1" thickBot="1" x14ac:dyDescent="0.3">
      <c r="A37" s="13"/>
      <c r="B37" s="13"/>
      <c r="C37" s="38" t="s">
        <v>13</v>
      </c>
      <c r="D37" s="13"/>
      <c r="E37" s="18">
        <f>SUM(E8:E35)</f>
        <v>99.552999999999997</v>
      </c>
      <c r="F37" s="18">
        <f>SUM(F8:F35)</f>
        <v>5694.5501524999991</v>
      </c>
    </row>
    <row r="38" spans="1:6" x14ac:dyDescent="0.25">
      <c r="A38" s="8"/>
      <c r="B38" s="8"/>
      <c r="C38" s="33"/>
      <c r="D38" s="8"/>
      <c r="E38" s="8"/>
      <c r="F38" s="8"/>
    </row>
    <row r="39" spans="1:6" ht="15" customHeight="1" x14ac:dyDescent="0.25">
      <c r="A39" s="8"/>
      <c r="B39" s="8"/>
      <c r="C39" s="33"/>
      <c r="D39" s="8"/>
      <c r="E39" s="8"/>
      <c r="F39" s="8"/>
    </row>
    <row r="40" spans="1:6" ht="15" customHeight="1" x14ac:dyDescent="0.25">
      <c r="A40" s="8"/>
      <c r="B40" s="8"/>
      <c r="C40" s="33"/>
      <c r="D40" s="8"/>
      <c r="E40" s="8"/>
      <c r="F40" s="8"/>
    </row>
    <row r="41" spans="1:6" ht="15" customHeight="1" x14ac:dyDescent="0.25">
      <c r="A41" s="8"/>
      <c r="B41" s="8"/>
      <c r="C41" s="33"/>
      <c r="D41" s="8"/>
      <c r="E41" s="8"/>
      <c r="F41" s="8"/>
    </row>
    <row r="42" spans="1:6" ht="150" customHeight="1" x14ac:dyDescent="0.25">
      <c r="A42" s="8"/>
      <c r="B42" s="8"/>
      <c r="C42" s="33"/>
      <c r="D42" s="8"/>
      <c r="E42" s="8"/>
      <c r="F42" s="8"/>
    </row>
    <row r="43" spans="1:6" x14ac:dyDescent="0.25">
      <c r="A43" s="8"/>
      <c r="B43" s="8"/>
      <c r="C43" s="33"/>
      <c r="D43" s="8"/>
      <c r="E43" s="8"/>
      <c r="F43" s="8"/>
    </row>
    <row r="44" spans="1:6" x14ac:dyDescent="0.25">
      <c r="A44" s="8"/>
      <c r="B44" s="8"/>
      <c r="C44" s="33"/>
      <c r="D44" s="8"/>
      <c r="E44" s="8"/>
      <c r="F44" s="8"/>
    </row>
    <row r="45" spans="1:6" x14ac:dyDescent="0.25">
      <c r="A45" s="8"/>
      <c r="B45" s="8"/>
      <c r="C45" s="33"/>
      <c r="D45" s="8"/>
      <c r="E45" s="8"/>
      <c r="F45" s="8"/>
    </row>
    <row r="46" spans="1:6" x14ac:dyDescent="0.25">
      <c r="A46" s="8"/>
      <c r="B46" s="8"/>
      <c r="C46" s="33"/>
      <c r="D46" s="8"/>
      <c r="E46" s="8"/>
      <c r="F46" s="8"/>
    </row>
    <row r="47" spans="1:6" x14ac:dyDescent="0.25">
      <c r="A47" s="8"/>
      <c r="B47" s="8"/>
      <c r="C47" s="33"/>
      <c r="D47" s="8"/>
      <c r="E47" s="8"/>
      <c r="F47" s="8"/>
    </row>
    <row r="48" spans="1:6" x14ac:dyDescent="0.25">
      <c r="A48" s="8"/>
      <c r="B48" s="8"/>
      <c r="C48" s="33"/>
      <c r="D48" s="8"/>
      <c r="E48" s="8"/>
      <c r="F48" s="8"/>
    </row>
    <row r="49" spans="1:6" x14ac:dyDescent="0.25">
      <c r="A49" s="8"/>
      <c r="B49" s="8"/>
      <c r="C49" s="33"/>
      <c r="D49" s="8"/>
      <c r="E49" s="8"/>
      <c r="F49" s="8"/>
    </row>
    <row r="50" spans="1:6" x14ac:dyDescent="0.25">
      <c r="A50" s="8"/>
      <c r="B50" s="8"/>
      <c r="C50" s="33"/>
      <c r="D50" s="8"/>
      <c r="E50" s="8"/>
      <c r="F50" s="8"/>
    </row>
    <row r="51" spans="1:6" x14ac:dyDescent="0.25">
      <c r="A51" s="8"/>
      <c r="B51" s="8"/>
      <c r="C51" s="33"/>
      <c r="D51" s="8"/>
      <c r="E51" s="8"/>
      <c r="F51" s="8"/>
    </row>
    <row r="52" spans="1:6" x14ac:dyDescent="0.25">
      <c r="A52" s="8"/>
      <c r="B52" s="8"/>
      <c r="C52" s="33"/>
      <c r="D52" s="8"/>
      <c r="E52" s="8"/>
      <c r="F52" s="8"/>
    </row>
    <row r="53" spans="1:6" x14ac:dyDescent="0.25">
      <c r="A53" s="8"/>
      <c r="B53" s="8"/>
      <c r="C53" s="33"/>
      <c r="D53" s="8"/>
      <c r="E53" s="8"/>
      <c r="F53" s="8"/>
    </row>
    <row r="54" spans="1:6" x14ac:dyDescent="0.25">
      <c r="A54" s="8"/>
      <c r="B54" s="8"/>
      <c r="C54" s="33"/>
      <c r="D54" s="8"/>
      <c r="E54" s="8"/>
      <c r="F54" s="8"/>
    </row>
    <row r="55" spans="1:6" x14ac:dyDescent="0.25">
      <c r="A55" s="8"/>
      <c r="B55" s="8"/>
      <c r="C55" s="33"/>
      <c r="D55" s="8"/>
      <c r="E55" s="8"/>
      <c r="F55" s="8"/>
    </row>
    <row r="56" spans="1:6" x14ac:dyDescent="0.25">
      <c r="A56" s="8"/>
      <c r="B56" s="8"/>
      <c r="C56" s="33"/>
      <c r="D56" s="8"/>
      <c r="E56" s="8"/>
      <c r="F56" s="8"/>
    </row>
    <row r="57" spans="1:6" x14ac:dyDescent="0.25">
      <c r="A57" s="8"/>
      <c r="B57" s="8"/>
      <c r="C57" s="33"/>
      <c r="D57" s="8"/>
      <c r="E57" s="8"/>
      <c r="F57" s="8"/>
    </row>
    <row r="58" spans="1:6" x14ac:dyDescent="0.25">
      <c r="A58" s="8"/>
      <c r="B58" s="8"/>
      <c r="C58" s="33"/>
      <c r="D58" s="8"/>
      <c r="E58" s="8"/>
      <c r="F58" s="8"/>
    </row>
    <row r="59" spans="1:6" x14ac:dyDescent="0.25">
      <c r="A59" s="8"/>
      <c r="B59" s="8"/>
      <c r="C59" s="33"/>
      <c r="D59" s="8"/>
      <c r="E59" s="8"/>
      <c r="F59" s="8"/>
    </row>
    <row r="60" spans="1:6" x14ac:dyDescent="0.25">
      <c r="A60" s="8"/>
      <c r="B60" s="8"/>
      <c r="C60" s="33"/>
      <c r="D60" s="8"/>
      <c r="E60" s="8"/>
      <c r="F60" s="8"/>
    </row>
    <row r="61" spans="1:6" x14ac:dyDescent="0.25">
      <c r="A61" s="8"/>
      <c r="B61" s="8"/>
      <c r="C61" s="33"/>
      <c r="D61" s="8"/>
      <c r="E61" s="8"/>
      <c r="F61" s="8"/>
    </row>
    <row r="62" spans="1:6" x14ac:dyDescent="0.25">
      <c r="A62" s="8"/>
      <c r="B62" s="8"/>
      <c r="C62" s="33"/>
      <c r="D62" s="8"/>
      <c r="E62" s="8"/>
      <c r="F62" s="8"/>
    </row>
    <row r="63" spans="1:6" x14ac:dyDescent="0.25">
      <c r="A63" s="8"/>
      <c r="B63" s="8"/>
      <c r="C63" s="33"/>
      <c r="D63" s="8"/>
      <c r="E63" s="8"/>
      <c r="F63" s="8"/>
    </row>
    <row r="64" spans="1:6" x14ac:dyDescent="0.25">
      <c r="A64" s="8"/>
      <c r="B64" s="8"/>
      <c r="C64" s="33"/>
      <c r="D64" s="8"/>
      <c r="E64" s="8"/>
      <c r="F64" s="8"/>
    </row>
    <row r="65" spans="1:6" x14ac:dyDescent="0.25">
      <c r="A65" s="8"/>
      <c r="B65" s="8"/>
      <c r="C65" s="33"/>
      <c r="D65" s="8"/>
      <c r="E65" s="8"/>
      <c r="F65" s="8"/>
    </row>
    <row r="66" spans="1:6" x14ac:dyDescent="0.25">
      <c r="A66" s="8"/>
      <c r="B66" s="8"/>
      <c r="C66" s="33"/>
      <c r="D66" s="8"/>
      <c r="E66" s="8"/>
      <c r="F66" s="8"/>
    </row>
    <row r="67" spans="1:6" x14ac:dyDescent="0.25">
      <c r="A67" s="8"/>
      <c r="B67" s="8"/>
      <c r="C67" s="33"/>
      <c r="D67" s="8"/>
      <c r="E67" s="8"/>
      <c r="F67" s="8"/>
    </row>
    <row r="68" spans="1:6" x14ac:dyDescent="0.25">
      <c r="A68" s="8"/>
      <c r="B68" s="8"/>
      <c r="C68" s="33"/>
      <c r="D68" s="8"/>
      <c r="E68" s="8"/>
      <c r="F68" s="8"/>
    </row>
    <row r="69" spans="1:6" x14ac:dyDescent="0.25">
      <c r="A69" s="8"/>
      <c r="B69" s="8"/>
      <c r="C69" s="33"/>
      <c r="D69" s="8"/>
      <c r="E69" s="8"/>
      <c r="F69" s="8"/>
    </row>
    <row r="70" spans="1:6" x14ac:dyDescent="0.25">
      <c r="A70" s="8"/>
      <c r="B70" s="8"/>
      <c r="C70" s="33"/>
      <c r="D70" s="8"/>
      <c r="E70" s="8"/>
      <c r="F70" s="8"/>
    </row>
    <row r="71" spans="1:6" x14ac:dyDescent="0.25">
      <c r="A71" s="8"/>
      <c r="B71" s="8"/>
      <c r="C71" s="33"/>
      <c r="D71" s="8"/>
      <c r="E71" s="8"/>
      <c r="F71" s="8"/>
    </row>
    <row r="72" spans="1:6" x14ac:dyDescent="0.25">
      <c r="A72" s="8"/>
      <c r="B72" s="8"/>
      <c r="C72" s="33"/>
      <c r="D72" s="8"/>
      <c r="E72" s="8"/>
      <c r="F72" s="8"/>
    </row>
    <row r="73" spans="1:6" x14ac:dyDescent="0.25">
      <c r="A73" s="8"/>
      <c r="B73" s="8"/>
      <c r="C73" s="33"/>
      <c r="D73" s="8"/>
      <c r="E73" s="8"/>
      <c r="F73" s="8"/>
    </row>
    <row r="74" spans="1:6" x14ac:dyDescent="0.25">
      <c r="A74" s="8"/>
      <c r="B74" s="8"/>
      <c r="C74" s="33"/>
      <c r="D74" s="8"/>
      <c r="E74" s="8"/>
      <c r="F74" s="8"/>
    </row>
    <row r="75" spans="1:6" x14ac:dyDescent="0.25">
      <c r="A75" s="8"/>
      <c r="B75" s="8"/>
      <c r="C75" s="33"/>
      <c r="D75" s="8"/>
      <c r="E75" s="8"/>
      <c r="F75" s="8"/>
    </row>
    <row r="76" spans="1:6" x14ac:dyDescent="0.25">
      <c r="A76" s="8"/>
      <c r="B76" s="8"/>
      <c r="C76" s="33"/>
      <c r="D76" s="8"/>
      <c r="E76" s="8"/>
      <c r="F76" s="8"/>
    </row>
    <row r="77" spans="1:6" x14ac:dyDescent="0.25">
      <c r="A77" s="8"/>
      <c r="B77" s="8"/>
      <c r="C77" s="33"/>
      <c r="D77" s="8"/>
      <c r="E77" s="8"/>
      <c r="F77" s="8"/>
    </row>
    <row r="78" spans="1:6" x14ac:dyDescent="0.25">
      <c r="A78" s="8"/>
      <c r="B78" s="8"/>
      <c r="C78" s="33"/>
      <c r="D78" s="8"/>
      <c r="E78" s="8"/>
      <c r="F78" s="8"/>
    </row>
    <row r="79" spans="1:6" x14ac:dyDescent="0.25">
      <c r="A79" s="8"/>
      <c r="B79" s="8"/>
      <c r="C79" s="33"/>
      <c r="D79" s="8"/>
      <c r="E79" s="8"/>
      <c r="F79" s="8"/>
    </row>
    <row r="80" spans="1:6" x14ac:dyDescent="0.25">
      <c r="A80" s="8"/>
      <c r="B80" s="8"/>
      <c r="C80" s="33"/>
      <c r="D80" s="8"/>
      <c r="E80" s="8"/>
      <c r="F80" s="8"/>
    </row>
    <row r="81" spans="1:6" x14ac:dyDescent="0.25">
      <c r="A81" s="8"/>
      <c r="B81" s="8"/>
      <c r="C81" s="33"/>
      <c r="D81" s="8"/>
      <c r="E81" s="8"/>
      <c r="F81" s="8"/>
    </row>
    <row r="82" spans="1:6" x14ac:dyDescent="0.25">
      <c r="A82" s="8"/>
      <c r="B82" s="8"/>
      <c r="C82" s="33"/>
      <c r="D82" s="8"/>
      <c r="E82" s="8"/>
      <c r="F82" s="8"/>
    </row>
    <row r="83" spans="1:6" x14ac:dyDescent="0.25">
      <c r="A83" s="8"/>
      <c r="B83" s="8"/>
      <c r="C83" s="33"/>
      <c r="D83" s="8"/>
      <c r="E83" s="8"/>
      <c r="F83" s="8"/>
    </row>
    <row r="84" spans="1:6" x14ac:dyDescent="0.25">
      <c r="A84" s="8"/>
      <c r="B84" s="8"/>
      <c r="C84" s="33"/>
      <c r="D84" s="8"/>
      <c r="E84" s="8"/>
      <c r="F84" s="8"/>
    </row>
    <row r="85" spans="1:6" x14ac:dyDescent="0.25">
      <c r="A85" s="8"/>
      <c r="B85" s="8"/>
      <c r="C85" s="33"/>
      <c r="D85" s="8"/>
      <c r="E85" s="8"/>
      <c r="F85" s="8"/>
    </row>
    <row r="86" spans="1:6" x14ac:dyDescent="0.25">
      <c r="A86" s="8"/>
      <c r="B86" s="8"/>
      <c r="C86" s="33"/>
      <c r="D86" s="8"/>
      <c r="E86" s="8"/>
      <c r="F86" s="8"/>
    </row>
    <row r="87" spans="1:6" x14ac:dyDescent="0.25">
      <c r="A87" s="8"/>
      <c r="B87" s="8"/>
      <c r="C87" s="33"/>
      <c r="D87" s="8"/>
      <c r="E87" s="8"/>
      <c r="F87" s="8"/>
    </row>
    <row r="88" spans="1:6" x14ac:dyDescent="0.25">
      <c r="A88" s="8"/>
      <c r="B88" s="8"/>
      <c r="C88" s="33"/>
      <c r="D88" s="8"/>
      <c r="E88" s="8"/>
      <c r="F88" s="8"/>
    </row>
    <row r="89" spans="1:6" x14ac:dyDescent="0.25">
      <c r="A89" s="8"/>
      <c r="B89" s="8"/>
      <c r="C89" s="33"/>
      <c r="D89" s="8"/>
      <c r="E89" s="8"/>
      <c r="F89" s="8"/>
    </row>
    <row r="90" spans="1:6" x14ac:dyDescent="0.25">
      <c r="A90" s="8"/>
      <c r="B90" s="8"/>
      <c r="C90" s="33"/>
      <c r="D90" s="8"/>
      <c r="E90" s="8"/>
      <c r="F90" s="8"/>
    </row>
    <row r="91" spans="1:6" x14ac:dyDescent="0.25">
      <c r="A91" s="8"/>
      <c r="B91" s="8"/>
      <c r="C91" s="33"/>
      <c r="D91" s="8"/>
      <c r="E91" s="8"/>
      <c r="F91" s="8"/>
    </row>
    <row r="92" spans="1:6" x14ac:dyDescent="0.25">
      <c r="A92" s="8"/>
      <c r="B92" s="8"/>
      <c r="C92" s="33"/>
      <c r="D92" s="8"/>
      <c r="E92" s="8"/>
      <c r="F92" s="8"/>
    </row>
    <row r="93" spans="1:6" x14ac:dyDescent="0.25">
      <c r="A93" s="8"/>
      <c r="B93" s="8"/>
      <c r="C93" s="33"/>
      <c r="D93" s="8"/>
      <c r="E93" s="8"/>
      <c r="F93" s="8"/>
    </row>
    <row r="94" spans="1:6" x14ac:dyDescent="0.25">
      <c r="A94" s="8"/>
      <c r="B94" s="8"/>
      <c r="C94" s="33"/>
      <c r="D94" s="8"/>
      <c r="E94" s="8"/>
      <c r="F94" s="8"/>
    </row>
    <row r="95" spans="1:6" x14ac:dyDescent="0.25">
      <c r="A95" s="8"/>
      <c r="B95" s="8"/>
      <c r="C95" s="33"/>
      <c r="D95" s="8"/>
      <c r="E95" s="8"/>
      <c r="F95" s="8"/>
    </row>
    <row r="96" spans="1:6" x14ac:dyDescent="0.25">
      <c r="A96" s="8"/>
      <c r="B96" s="8"/>
      <c r="C96" s="33"/>
      <c r="D96" s="8"/>
      <c r="E96" s="8"/>
      <c r="F96" s="8"/>
    </row>
    <row r="97" spans="1:6" x14ac:dyDescent="0.25">
      <c r="A97" s="8"/>
      <c r="B97" s="8"/>
      <c r="C97" s="33"/>
      <c r="D97" s="8"/>
      <c r="E97" s="8"/>
      <c r="F97" s="8"/>
    </row>
    <row r="98" spans="1:6" x14ac:dyDescent="0.25">
      <c r="A98" s="8"/>
      <c r="B98" s="8"/>
      <c r="C98" s="33"/>
      <c r="D98" s="8"/>
      <c r="E98" s="8"/>
      <c r="F98" s="8"/>
    </row>
    <row r="99" spans="1:6" x14ac:dyDescent="0.25">
      <c r="A99" s="8"/>
      <c r="B99" s="8"/>
      <c r="C99" s="33"/>
      <c r="D99" s="8"/>
      <c r="E99" s="8"/>
      <c r="F99" s="8"/>
    </row>
    <row r="100" spans="1:6" x14ac:dyDescent="0.25">
      <c r="A100" s="8"/>
      <c r="B100" s="8"/>
      <c r="C100" s="33"/>
      <c r="D100" s="8"/>
      <c r="E100" s="8"/>
      <c r="F100" s="8"/>
    </row>
    <row r="101" spans="1:6" x14ac:dyDescent="0.25">
      <c r="A101" s="8"/>
      <c r="B101" s="8"/>
      <c r="C101" s="33"/>
      <c r="D101" s="8"/>
      <c r="E101" s="8"/>
      <c r="F101" s="8"/>
    </row>
    <row r="102" spans="1:6" x14ac:dyDescent="0.25">
      <c r="A102" s="8"/>
      <c r="B102" s="8"/>
      <c r="C102" s="33"/>
      <c r="D102" s="8"/>
      <c r="E102" s="8"/>
      <c r="F102" s="8"/>
    </row>
    <row r="103" spans="1:6" x14ac:dyDescent="0.25">
      <c r="A103" s="8"/>
      <c r="B103" s="8"/>
      <c r="C103" s="33"/>
      <c r="D103" s="8"/>
      <c r="E103" s="8"/>
      <c r="F103" s="8"/>
    </row>
    <row r="104" spans="1:6" x14ac:dyDescent="0.25">
      <c r="A104" s="8"/>
      <c r="B104" s="8"/>
      <c r="C104" s="33"/>
      <c r="D104" s="8"/>
      <c r="E104" s="8"/>
      <c r="F104" s="8"/>
    </row>
    <row r="105" spans="1:6" x14ac:dyDescent="0.25">
      <c r="A105" s="8"/>
      <c r="B105" s="8"/>
      <c r="C105" s="33"/>
      <c r="D105" s="8"/>
      <c r="E105" s="8"/>
      <c r="F105" s="8"/>
    </row>
    <row r="106" spans="1:6" x14ac:dyDescent="0.25">
      <c r="A106" s="8"/>
      <c r="B106" s="8"/>
      <c r="C106" s="33"/>
      <c r="D106" s="8"/>
      <c r="E106" s="8"/>
      <c r="F106" s="8"/>
    </row>
    <row r="107" spans="1:6" x14ac:dyDescent="0.25">
      <c r="A107" s="8"/>
      <c r="B107" s="8"/>
      <c r="C107" s="33"/>
      <c r="D107" s="8"/>
      <c r="E107" s="8"/>
      <c r="F107" s="8"/>
    </row>
    <row r="108" spans="1:6" x14ac:dyDescent="0.25">
      <c r="A108" s="8"/>
      <c r="B108" s="8"/>
      <c r="C108" s="33"/>
      <c r="D108" s="8"/>
      <c r="E108" s="8"/>
      <c r="F108" s="8"/>
    </row>
    <row r="109" spans="1:6" x14ac:dyDescent="0.25">
      <c r="A109" s="8"/>
      <c r="B109" s="8"/>
      <c r="C109" s="33"/>
      <c r="D109" s="8"/>
      <c r="E109" s="8"/>
      <c r="F109" s="8"/>
    </row>
    <row r="110" spans="1:6" x14ac:dyDescent="0.25">
      <c r="A110" s="8"/>
      <c r="B110" s="8"/>
      <c r="C110" s="33"/>
      <c r="D110" s="8"/>
      <c r="E110" s="8"/>
      <c r="F110" s="8"/>
    </row>
    <row r="111" spans="1:6" x14ac:dyDescent="0.25">
      <c r="A111" s="8"/>
      <c r="B111" s="8"/>
      <c r="C111" s="33"/>
      <c r="D111" s="8"/>
      <c r="E111" s="8"/>
      <c r="F111" s="8"/>
    </row>
    <row r="112" spans="1:6" x14ac:dyDescent="0.25">
      <c r="A112" s="8"/>
      <c r="B112" s="8"/>
      <c r="C112" s="33"/>
      <c r="D112" s="8"/>
      <c r="E112" s="8"/>
      <c r="F112" s="8"/>
    </row>
    <row r="113" spans="1:6" x14ac:dyDescent="0.25">
      <c r="A113" s="8"/>
      <c r="B113" s="8"/>
      <c r="C113" s="33"/>
      <c r="D113" s="8"/>
      <c r="E113" s="8"/>
      <c r="F113" s="8"/>
    </row>
    <row r="114" spans="1:6" x14ac:dyDescent="0.25">
      <c r="A114" s="8"/>
      <c r="B114" s="8"/>
      <c r="C114" s="33"/>
      <c r="D114" s="8"/>
      <c r="E114" s="8"/>
      <c r="F114" s="8"/>
    </row>
    <row r="115" spans="1:6" x14ac:dyDescent="0.25">
      <c r="A115" s="8"/>
      <c r="B115" s="8"/>
      <c r="C115" s="33"/>
      <c r="D115" s="8"/>
      <c r="E115" s="8"/>
      <c r="F115" s="8"/>
    </row>
    <row r="116" spans="1:6" x14ac:dyDescent="0.25">
      <c r="A116" s="8"/>
      <c r="B116" s="8"/>
      <c r="C116" s="33"/>
      <c r="D116" s="8"/>
      <c r="E116" s="8"/>
      <c r="F116" s="8"/>
    </row>
    <row r="117" spans="1:6" x14ac:dyDescent="0.25">
      <c r="A117" s="8"/>
      <c r="B117" s="8"/>
      <c r="C117" s="33"/>
      <c r="D117" s="8"/>
      <c r="E117" s="8"/>
      <c r="F117" s="8"/>
    </row>
    <row r="118" spans="1:6" x14ac:dyDescent="0.25">
      <c r="A118" s="8"/>
      <c r="B118" s="8"/>
      <c r="C118" s="33"/>
      <c r="D118" s="8"/>
      <c r="E118" s="8"/>
      <c r="F118" s="8"/>
    </row>
    <row r="119" spans="1:6" x14ac:dyDescent="0.25">
      <c r="A119" s="8"/>
      <c r="B119" s="8"/>
      <c r="C119" s="33"/>
      <c r="D119" s="8"/>
      <c r="E119" s="8"/>
      <c r="F119" s="8"/>
    </row>
    <row r="120" spans="1:6" x14ac:dyDescent="0.25">
      <c r="A120" s="8"/>
      <c r="B120" s="8"/>
      <c r="C120" s="33"/>
      <c r="D120" s="8"/>
      <c r="E120" s="8"/>
      <c r="F120" s="8"/>
    </row>
    <row r="121" spans="1:6" x14ac:dyDescent="0.25">
      <c r="A121" s="8"/>
      <c r="B121" s="8"/>
      <c r="C121" s="33"/>
      <c r="D121" s="8"/>
      <c r="E121" s="8"/>
      <c r="F121" s="8"/>
    </row>
    <row r="122" spans="1:6" x14ac:dyDescent="0.25">
      <c r="A122" s="8"/>
      <c r="B122" s="8"/>
      <c r="C122" s="33"/>
      <c r="D122" s="8"/>
      <c r="E122" s="8"/>
      <c r="F122" s="8"/>
    </row>
    <row r="123" spans="1:6" x14ac:dyDescent="0.25">
      <c r="A123" s="8"/>
      <c r="B123" s="8"/>
      <c r="C123" s="33"/>
      <c r="D123" s="8"/>
      <c r="E123" s="8"/>
      <c r="F123" s="8"/>
    </row>
    <row r="124" spans="1:6" x14ac:dyDescent="0.25">
      <c r="A124" s="8"/>
      <c r="B124" s="8"/>
      <c r="C124" s="33"/>
      <c r="D124" s="8"/>
      <c r="E124" s="8"/>
      <c r="F124" s="8"/>
    </row>
    <row r="125" spans="1:6" x14ac:dyDescent="0.25">
      <c r="A125" s="8"/>
      <c r="B125" s="8"/>
      <c r="C125" s="33"/>
      <c r="D125" s="8"/>
      <c r="E125" s="8"/>
      <c r="F125" s="8"/>
    </row>
    <row r="126" spans="1:6" x14ac:dyDescent="0.25">
      <c r="A126" s="8"/>
      <c r="B126" s="8"/>
      <c r="C126" s="33"/>
      <c r="D126" s="8"/>
      <c r="E126" s="8"/>
      <c r="F126" s="8"/>
    </row>
    <row r="127" spans="1:6" x14ac:dyDescent="0.25">
      <c r="A127" s="8"/>
      <c r="B127" s="8"/>
      <c r="C127" s="33"/>
      <c r="D127" s="8"/>
      <c r="E127" s="8"/>
      <c r="F127" s="8"/>
    </row>
    <row r="128" spans="1:6" x14ac:dyDescent="0.25">
      <c r="A128" s="8"/>
      <c r="B128" s="8"/>
      <c r="C128" s="33"/>
      <c r="D128" s="8"/>
      <c r="E128" s="8"/>
      <c r="F128" s="8"/>
    </row>
    <row r="129" spans="1:6" x14ac:dyDescent="0.25">
      <c r="A129" s="8"/>
      <c r="B129" s="8"/>
      <c r="C129" s="33"/>
      <c r="D129" s="8"/>
      <c r="E129" s="8"/>
      <c r="F129" s="8"/>
    </row>
    <row r="130" spans="1:6" x14ac:dyDescent="0.25">
      <c r="A130" s="8"/>
      <c r="B130" s="8"/>
      <c r="C130" s="33"/>
      <c r="D130" s="8"/>
      <c r="E130" s="8"/>
      <c r="F130" s="8"/>
    </row>
    <row r="131" spans="1:6" x14ac:dyDescent="0.25">
      <c r="A131" s="8"/>
      <c r="B131" s="8"/>
      <c r="C131" s="33"/>
      <c r="D131" s="8"/>
      <c r="E131" s="8"/>
      <c r="F131" s="8"/>
    </row>
    <row r="132" spans="1:6" x14ac:dyDescent="0.25">
      <c r="A132" s="8"/>
      <c r="B132" s="8"/>
      <c r="C132" s="33"/>
      <c r="D132" s="8"/>
      <c r="E132" s="8"/>
      <c r="F132" s="8"/>
    </row>
    <row r="133" spans="1:6" x14ac:dyDescent="0.25">
      <c r="A133" s="8"/>
      <c r="B133" s="8"/>
      <c r="C133" s="33"/>
      <c r="D133" s="8"/>
      <c r="E133" s="8"/>
      <c r="F133" s="8"/>
    </row>
    <row r="134" spans="1:6" x14ac:dyDescent="0.25">
      <c r="A134" s="8"/>
      <c r="B134" s="8"/>
      <c r="C134" s="33"/>
      <c r="D134" s="8"/>
      <c r="E134" s="8"/>
      <c r="F134" s="8"/>
    </row>
    <row r="135" spans="1:6" x14ac:dyDescent="0.25">
      <c r="A135" s="8"/>
      <c r="B135" s="8"/>
      <c r="C135" s="33"/>
      <c r="D135" s="8"/>
      <c r="E135" s="8"/>
      <c r="F135" s="8"/>
    </row>
    <row r="136" spans="1:6" x14ac:dyDescent="0.25">
      <c r="A136" s="8"/>
      <c r="B136" s="8"/>
      <c r="C136" s="33"/>
      <c r="D136" s="8"/>
      <c r="E136" s="8"/>
      <c r="F136" s="8"/>
    </row>
    <row r="137" spans="1:6" x14ac:dyDescent="0.25">
      <c r="A137" s="8"/>
      <c r="B137" s="8"/>
      <c r="C137" s="33"/>
      <c r="D137" s="8"/>
      <c r="E137" s="8"/>
      <c r="F137" s="8"/>
    </row>
    <row r="138" spans="1:6" x14ac:dyDescent="0.25">
      <c r="A138" s="8"/>
      <c r="B138" s="8"/>
      <c r="C138" s="33"/>
      <c r="D138" s="8"/>
      <c r="E138" s="8"/>
      <c r="F138" s="8"/>
    </row>
    <row r="139" spans="1:6" x14ac:dyDescent="0.25">
      <c r="A139" s="8"/>
      <c r="B139" s="8"/>
      <c r="C139" s="33"/>
      <c r="D139" s="8"/>
      <c r="E139" s="8"/>
      <c r="F139" s="8"/>
    </row>
    <row r="140" spans="1:6" x14ac:dyDescent="0.25">
      <c r="A140" s="8"/>
      <c r="B140" s="8"/>
      <c r="C140" s="33"/>
      <c r="D140" s="8"/>
      <c r="E140" s="8"/>
      <c r="F140" s="8"/>
    </row>
    <row r="141" spans="1:6" x14ac:dyDescent="0.25">
      <c r="A141" s="8"/>
      <c r="B141" s="8"/>
      <c r="C141" s="33"/>
      <c r="D141" s="8"/>
      <c r="E141" s="8"/>
      <c r="F141" s="8"/>
    </row>
    <row r="142" spans="1:6" x14ac:dyDescent="0.25">
      <c r="A142" s="8"/>
      <c r="B142" s="8"/>
      <c r="C142" s="33"/>
      <c r="D142" s="8"/>
      <c r="E142" s="8"/>
      <c r="F142" s="8"/>
    </row>
    <row r="143" spans="1:6" x14ac:dyDescent="0.25">
      <c r="A143" s="8"/>
      <c r="B143" s="8"/>
      <c r="C143" s="33"/>
      <c r="D143" s="8"/>
      <c r="E143" s="8"/>
      <c r="F143" s="8"/>
    </row>
    <row r="144" spans="1:6" x14ac:dyDescent="0.25">
      <c r="A144" s="8"/>
      <c r="B144" s="8"/>
      <c r="C144" s="33"/>
      <c r="D144" s="8"/>
      <c r="E144" s="8"/>
      <c r="F144" s="8"/>
    </row>
    <row r="145" spans="1:6" x14ac:dyDescent="0.25">
      <c r="A145" s="8"/>
      <c r="B145" s="8"/>
      <c r="C145" s="33"/>
      <c r="D145" s="8"/>
      <c r="E145" s="8"/>
      <c r="F145" s="8"/>
    </row>
    <row r="146" spans="1:6" x14ac:dyDescent="0.25">
      <c r="A146" s="8"/>
      <c r="B146" s="8"/>
      <c r="C146" s="33"/>
      <c r="D146" s="8"/>
      <c r="E146" s="8"/>
      <c r="F146" s="8"/>
    </row>
    <row r="147" spans="1:6" x14ac:dyDescent="0.25">
      <c r="A147" s="8"/>
      <c r="B147" s="8"/>
      <c r="C147" s="33"/>
      <c r="D147" s="8"/>
      <c r="E147" s="8"/>
      <c r="F147" s="8"/>
    </row>
    <row r="148" spans="1:6" x14ac:dyDescent="0.25">
      <c r="A148" s="8"/>
      <c r="B148" s="8"/>
      <c r="C148" s="33"/>
      <c r="D148" s="8"/>
      <c r="E148" s="8"/>
      <c r="F148" s="8"/>
    </row>
    <row r="149" spans="1:6" x14ac:dyDescent="0.25">
      <c r="A149" s="8"/>
      <c r="B149" s="8"/>
      <c r="C149" s="33"/>
      <c r="D149" s="8"/>
      <c r="E149" s="8"/>
      <c r="F149" s="8"/>
    </row>
    <row r="150" spans="1:6" x14ac:dyDescent="0.25">
      <c r="A150" s="8"/>
      <c r="B150" s="8"/>
      <c r="C150" s="33"/>
      <c r="D150" s="8"/>
      <c r="E150" s="8"/>
      <c r="F150" s="8"/>
    </row>
    <row r="151" spans="1:6" x14ac:dyDescent="0.25">
      <c r="A151" s="8"/>
      <c r="B151" s="8"/>
      <c r="C151" s="33"/>
      <c r="D151" s="8"/>
      <c r="E151" s="8"/>
      <c r="F151" s="8"/>
    </row>
    <row r="152" spans="1:6" x14ac:dyDescent="0.25">
      <c r="A152" s="8"/>
      <c r="B152" s="8"/>
      <c r="C152" s="33"/>
      <c r="D152" s="8"/>
      <c r="E152" s="8"/>
      <c r="F152" s="8"/>
    </row>
    <row r="153" spans="1:6" x14ac:dyDescent="0.25">
      <c r="A153" s="8"/>
      <c r="B153" s="8"/>
      <c r="C153" s="33"/>
      <c r="D153" s="8"/>
      <c r="E153" s="8"/>
      <c r="F153" s="8"/>
    </row>
    <row r="154" spans="1:6" x14ac:dyDescent="0.25">
      <c r="A154" s="8"/>
      <c r="B154" s="8"/>
      <c r="C154" s="33"/>
      <c r="D154" s="8"/>
      <c r="E154" s="8"/>
      <c r="F154" s="8"/>
    </row>
    <row r="155" spans="1:6" x14ac:dyDescent="0.25">
      <c r="A155" s="8"/>
      <c r="B155" s="8"/>
      <c r="C155" s="33"/>
      <c r="D155" s="8"/>
      <c r="E155" s="8"/>
      <c r="F155" s="8"/>
    </row>
    <row r="156" spans="1:6" x14ac:dyDescent="0.25">
      <c r="A156" s="8"/>
      <c r="B156" s="8"/>
      <c r="C156" s="33"/>
      <c r="D156" s="8"/>
      <c r="E156" s="8"/>
      <c r="F156" s="8"/>
    </row>
    <row r="157" spans="1:6" x14ac:dyDescent="0.25">
      <c r="A157" s="8"/>
      <c r="B157" s="8"/>
      <c r="C157" s="33"/>
      <c r="D157" s="8"/>
      <c r="E157" s="8"/>
      <c r="F157" s="8"/>
    </row>
    <row r="158" spans="1:6" x14ac:dyDescent="0.25">
      <c r="A158" s="8"/>
      <c r="B158" s="8"/>
      <c r="C158" s="33"/>
      <c r="D158" s="8"/>
      <c r="E158" s="8"/>
      <c r="F158" s="8"/>
    </row>
    <row r="159" spans="1:6" x14ac:dyDescent="0.25">
      <c r="A159" s="8"/>
      <c r="B159" s="8"/>
      <c r="C159" s="33"/>
      <c r="D159" s="8"/>
      <c r="E159" s="8"/>
      <c r="F159" s="8"/>
    </row>
    <row r="160" spans="1:6" x14ac:dyDescent="0.25">
      <c r="A160" s="8"/>
      <c r="B160" s="8"/>
      <c r="C160" s="33"/>
      <c r="D160" s="8"/>
      <c r="E160" s="8"/>
      <c r="F160" s="8"/>
    </row>
    <row r="161" spans="1:6" x14ac:dyDescent="0.25">
      <c r="A161" s="8"/>
      <c r="B161" s="8"/>
      <c r="C161" s="33"/>
      <c r="D161" s="8"/>
      <c r="E161" s="8"/>
      <c r="F161" s="8"/>
    </row>
    <row r="162" spans="1:6" x14ac:dyDescent="0.25">
      <c r="A162" s="8"/>
      <c r="B162" s="8"/>
      <c r="C162" s="33"/>
      <c r="D162" s="8"/>
      <c r="E162" s="8"/>
      <c r="F162" s="8"/>
    </row>
    <row r="163" spans="1:6" x14ac:dyDescent="0.25">
      <c r="A163" s="8"/>
      <c r="B163" s="8"/>
      <c r="C163" s="33"/>
      <c r="D163" s="8"/>
      <c r="E163" s="8"/>
      <c r="F163" s="8"/>
    </row>
    <row r="164" spans="1:6" x14ac:dyDescent="0.25">
      <c r="A164" s="8"/>
      <c r="B164" s="8"/>
      <c r="C164" s="33"/>
      <c r="D164" s="8"/>
      <c r="E164" s="8"/>
      <c r="F164" s="8"/>
    </row>
    <row r="165" spans="1:6" x14ac:dyDescent="0.25">
      <c r="A165" s="8"/>
      <c r="B165" s="8"/>
      <c r="C165" s="33"/>
      <c r="D165" s="8"/>
      <c r="E165" s="8"/>
      <c r="F165" s="8"/>
    </row>
    <row r="166" spans="1:6" x14ac:dyDescent="0.25">
      <c r="A166" s="8"/>
      <c r="B166" s="8"/>
      <c r="C166" s="33"/>
      <c r="D166" s="8"/>
      <c r="E166" s="8"/>
      <c r="F166" s="8"/>
    </row>
    <row r="167" spans="1:6" x14ac:dyDescent="0.25">
      <c r="A167" s="8"/>
      <c r="B167" s="8"/>
      <c r="C167" s="33"/>
      <c r="D167" s="8"/>
      <c r="E167" s="8"/>
      <c r="F167" s="8"/>
    </row>
    <row r="168" spans="1:6" x14ac:dyDescent="0.25">
      <c r="A168" s="8"/>
      <c r="B168" s="8"/>
      <c r="C168" s="33"/>
      <c r="D168" s="8"/>
      <c r="E168" s="8"/>
      <c r="F168" s="8"/>
    </row>
    <row r="169" spans="1:6" x14ac:dyDescent="0.25">
      <c r="A169" s="8"/>
      <c r="B169" s="8"/>
      <c r="C169" s="33"/>
      <c r="D169" s="8"/>
      <c r="E169" s="8"/>
      <c r="F169" s="8"/>
    </row>
    <row r="170" spans="1:6" x14ac:dyDescent="0.25">
      <c r="A170" s="8"/>
      <c r="B170" s="8"/>
      <c r="C170" s="33"/>
      <c r="D170" s="8"/>
      <c r="E170" s="8"/>
      <c r="F170" s="8"/>
    </row>
    <row r="171" spans="1:6" x14ac:dyDescent="0.25">
      <c r="A171" s="8"/>
      <c r="B171" s="8"/>
      <c r="C171" s="33"/>
      <c r="D171" s="8"/>
      <c r="E171" s="8"/>
      <c r="F171" s="8"/>
    </row>
    <row r="172" spans="1:6" x14ac:dyDescent="0.25">
      <c r="A172" s="8"/>
      <c r="B172" s="8"/>
      <c r="C172" s="33"/>
      <c r="D172" s="8"/>
      <c r="E172" s="8"/>
      <c r="F172" s="8"/>
    </row>
    <row r="173" spans="1:6" x14ac:dyDescent="0.25">
      <c r="A173" s="8"/>
      <c r="B173" s="8"/>
      <c r="C173" s="33"/>
      <c r="D173" s="8"/>
      <c r="E173" s="8"/>
      <c r="F173" s="8"/>
    </row>
    <row r="174" spans="1:6" x14ac:dyDescent="0.25">
      <c r="A174" s="8"/>
      <c r="B174" s="8"/>
      <c r="C174" s="33"/>
      <c r="D174" s="8"/>
      <c r="E174" s="8"/>
      <c r="F174" s="8"/>
    </row>
    <row r="175" spans="1:6" x14ac:dyDescent="0.25">
      <c r="A175" s="8"/>
      <c r="B175" s="8"/>
      <c r="C175" s="33"/>
      <c r="D175" s="8"/>
      <c r="E175" s="8"/>
      <c r="F175" s="8"/>
    </row>
    <row r="176" spans="1:6" x14ac:dyDescent="0.25">
      <c r="A176" s="8"/>
      <c r="B176" s="8"/>
      <c r="C176" s="33"/>
      <c r="D176" s="8"/>
      <c r="E176" s="8"/>
      <c r="F176" s="8"/>
    </row>
    <row r="177" spans="1:6" x14ac:dyDescent="0.25">
      <c r="A177" s="8"/>
      <c r="B177" s="8"/>
      <c r="C177" s="33"/>
      <c r="D177" s="8"/>
      <c r="E177" s="8"/>
      <c r="F177" s="8"/>
    </row>
    <row r="178" spans="1:6" x14ac:dyDescent="0.25">
      <c r="A178" s="8"/>
      <c r="B178" s="8"/>
      <c r="C178" s="33"/>
      <c r="D178" s="8"/>
      <c r="E178" s="8"/>
      <c r="F178" s="8"/>
    </row>
    <row r="179" spans="1:6" x14ac:dyDescent="0.25">
      <c r="A179" s="8"/>
      <c r="B179" s="8"/>
      <c r="C179" s="33"/>
      <c r="D179" s="8"/>
      <c r="E179" s="8"/>
      <c r="F179" s="8"/>
    </row>
    <row r="180" spans="1:6" x14ac:dyDescent="0.25">
      <c r="A180" s="8"/>
      <c r="B180" s="8"/>
      <c r="C180" s="33"/>
      <c r="D180" s="8"/>
      <c r="E180" s="8"/>
      <c r="F180" s="8"/>
    </row>
    <row r="181" spans="1:6" x14ac:dyDescent="0.25">
      <c r="A181" s="8"/>
      <c r="B181" s="8"/>
      <c r="C181" s="33"/>
      <c r="D181" s="8"/>
      <c r="E181" s="8"/>
      <c r="F181" s="8"/>
    </row>
    <row r="182" spans="1:6" x14ac:dyDescent="0.25">
      <c r="A182" s="8"/>
      <c r="B182" s="8"/>
      <c r="C182" s="33"/>
      <c r="D182" s="8"/>
      <c r="E182" s="8"/>
      <c r="F182" s="8"/>
    </row>
    <row r="183" spans="1:6" x14ac:dyDescent="0.25">
      <c r="A183" s="8"/>
      <c r="B183" s="8"/>
      <c r="C183" s="33"/>
      <c r="D183" s="8"/>
      <c r="E183" s="8"/>
      <c r="F183" s="8"/>
    </row>
    <row r="184" spans="1:6" x14ac:dyDescent="0.25">
      <c r="A184" s="8"/>
      <c r="B184" s="8"/>
      <c r="C184" s="33"/>
      <c r="D184" s="8"/>
      <c r="E184" s="8"/>
      <c r="F184" s="8"/>
    </row>
    <row r="185" spans="1:6" x14ac:dyDescent="0.25">
      <c r="A185" s="8"/>
      <c r="B185" s="8"/>
      <c r="C185" s="33"/>
      <c r="D185" s="8"/>
      <c r="E185" s="8"/>
      <c r="F185" s="8"/>
    </row>
    <row r="186" spans="1:6" x14ac:dyDescent="0.25">
      <c r="A186" s="8"/>
      <c r="B186" s="8"/>
      <c r="C186" s="33"/>
      <c r="D186" s="8"/>
      <c r="E186" s="8"/>
      <c r="F186" s="8"/>
    </row>
    <row r="187" spans="1:6" x14ac:dyDescent="0.25">
      <c r="A187" s="8"/>
      <c r="B187" s="8"/>
      <c r="C187" s="33"/>
      <c r="D187" s="8"/>
      <c r="E187" s="8"/>
      <c r="F187" s="8"/>
    </row>
    <row r="188" spans="1:6" x14ac:dyDescent="0.25">
      <c r="A188" s="8"/>
      <c r="B188" s="8"/>
      <c r="C188" s="33"/>
      <c r="D188" s="8"/>
      <c r="E188" s="8"/>
      <c r="F188" s="8"/>
    </row>
    <row r="189" spans="1:6" x14ac:dyDescent="0.25">
      <c r="A189" s="8"/>
      <c r="B189" s="8"/>
      <c r="C189" s="33"/>
      <c r="D189" s="8"/>
      <c r="E189" s="8"/>
      <c r="F189" s="8"/>
    </row>
    <row r="190" spans="1:6" x14ac:dyDescent="0.25">
      <c r="A190" s="8"/>
      <c r="B190" s="8"/>
      <c r="C190" s="33"/>
      <c r="D190" s="8"/>
      <c r="E190" s="8"/>
      <c r="F190" s="8"/>
    </row>
    <row r="191" spans="1:6" x14ac:dyDescent="0.25">
      <c r="A191" s="8"/>
      <c r="B191" s="8"/>
      <c r="C191" s="33"/>
      <c r="D191" s="8"/>
      <c r="E191" s="8"/>
      <c r="F191" s="8"/>
    </row>
    <row r="192" spans="1:6" x14ac:dyDescent="0.25">
      <c r="A192" s="8"/>
      <c r="B192" s="8"/>
      <c r="C192" s="33"/>
      <c r="D192" s="8"/>
      <c r="E192" s="8"/>
      <c r="F192" s="8"/>
    </row>
    <row r="193" spans="1:6" x14ac:dyDescent="0.25">
      <c r="A193" s="8"/>
      <c r="B193" s="8"/>
      <c r="C193" s="33"/>
      <c r="D193" s="8"/>
      <c r="E193" s="8"/>
      <c r="F193" s="8"/>
    </row>
    <row r="194" spans="1:6" x14ac:dyDescent="0.25">
      <c r="A194" s="8"/>
      <c r="B194" s="8"/>
      <c r="C194" s="33"/>
      <c r="D194" s="8"/>
      <c r="E194" s="8"/>
      <c r="F194" s="8"/>
    </row>
    <row r="195" spans="1:6" x14ac:dyDescent="0.25">
      <c r="A195" s="8"/>
      <c r="B195" s="8"/>
      <c r="C195" s="33"/>
      <c r="D195" s="8"/>
      <c r="E195" s="8"/>
      <c r="F195" s="8"/>
    </row>
    <row r="196" spans="1:6" x14ac:dyDescent="0.25">
      <c r="A196" s="8"/>
      <c r="B196" s="8"/>
      <c r="C196" s="33"/>
      <c r="D196" s="8"/>
      <c r="E196" s="8"/>
      <c r="F196" s="8"/>
    </row>
    <row r="197" spans="1:6" x14ac:dyDescent="0.25">
      <c r="A197" s="8"/>
      <c r="B197" s="8"/>
      <c r="C197" s="33"/>
      <c r="D197" s="8"/>
      <c r="E197" s="8"/>
      <c r="F197" s="8"/>
    </row>
    <row r="198" spans="1:6" x14ac:dyDescent="0.25">
      <c r="A198" s="8"/>
      <c r="B198" s="8"/>
      <c r="C198" s="33"/>
      <c r="D198" s="8"/>
      <c r="E198" s="8"/>
      <c r="F198" s="8"/>
    </row>
    <row r="199" spans="1:6" x14ac:dyDescent="0.25">
      <c r="A199" s="8"/>
      <c r="B199" s="8"/>
      <c r="C199" s="33"/>
      <c r="D199" s="8"/>
      <c r="E199" s="8"/>
      <c r="F199" s="8"/>
    </row>
    <row r="200" spans="1:6" x14ac:dyDescent="0.25">
      <c r="A200" s="8"/>
      <c r="B200" s="8"/>
      <c r="C200" s="33"/>
      <c r="D200" s="8"/>
      <c r="E200" s="8"/>
      <c r="F200" s="8"/>
    </row>
    <row r="201" spans="1:6" x14ac:dyDescent="0.25">
      <c r="A201" s="8"/>
      <c r="B201" s="8"/>
      <c r="C201" s="33"/>
      <c r="D201" s="8"/>
      <c r="E201" s="8"/>
      <c r="F201" s="8"/>
    </row>
    <row r="202" spans="1:6" x14ac:dyDescent="0.25">
      <c r="A202" s="8"/>
      <c r="B202" s="8"/>
      <c r="C202" s="33"/>
      <c r="D202" s="8"/>
      <c r="E202" s="8"/>
      <c r="F202" s="8"/>
    </row>
    <row r="203" spans="1:6" x14ac:dyDescent="0.25">
      <c r="A203" s="8"/>
      <c r="B203" s="8"/>
      <c r="C203" s="33"/>
      <c r="D203" s="8"/>
      <c r="E203" s="8"/>
      <c r="F203" s="8"/>
    </row>
    <row r="204" spans="1:6" x14ac:dyDescent="0.25">
      <c r="A204" s="8"/>
      <c r="B204" s="8"/>
      <c r="C204" s="33"/>
      <c r="D204" s="8"/>
      <c r="E204" s="8"/>
      <c r="F204" s="8"/>
    </row>
    <row r="205" spans="1:6" x14ac:dyDescent="0.25">
      <c r="A205" s="8"/>
      <c r="B205" s="8"/>
      <c r="C205" s="33"/>
      <c r="D205" s="8"/>
      <c r="E205" s="8"/>
      <c r="F205" s="8"/>
    </row>
    <row r="206" spans="1:6" x14ac:dyDescent="0.25">
      <c r="A206" s="8"/>
      <c r="B206" s="8"/>
      <c r="C206" s="33"/>
      <c r="D206" s="8"/>
      <c r="E206" s="8"/>
      <c r="F206" s="8"/>
    </row>
    <row r="207" spans="1:6" x14ac:dyDescent="0.25">
      <c r="A207" s="8"/>
      <c r="B207" s="8"/>
      <c r="C207" s="33"/>
      <c r="D207" s="8"/>
      <c r="E207" s="8"/>
      <c r="F207" s="8"/>
    </row>
    <row r="208" spans="1:6" x14ac:dyDescent="0.25">
      <c r="A208" s="8"/>
      <c r="B208" s="8"/>
      <c r="C208" s="33"/>
      <c r="D208" s="8"/>
      <c r="E208" s="8"/>
      <c r="F208" s="8"/>
    </row>
    <row r="209" spans="1:6" x14ac:dyDescent="0.25">
      <c r="A209" s="8"/>
      <c r="B209" s="8"/>
      <c r="C209" s="33"/>
      <c r="D209" s="8"/>
      <c r="E209" s="8"/>
      <c r="F209" s="8"/>
    </row>
    <row r="210" spans="1:6" x14ac:dyDescent="0.25">
      <c r="A210" s="8"/>
      <c r="B210" s="8"/>
      <c r="C210" s="33"/>
      <c r="D210" s="8"/>
      <c r="E210" s="8"/>
      <c r="F210" s="8"/>
    </row>
    <row r="211" spans="1:6" x14ac:dyDescent="0.25">
      <c r="A211" s="8"/>
      <c r="B211" s="8"/>
      <c r="C211" s="33"/>
      <c r="D211" s="8"/>
      <c r="E211" s="8"/>
      <c r="F211" s="8"/>
    </row>
    <row r="212" spans="1:6" x14ac:dyDescent="0.25">
      <c r="A212" s="8"/>
      <c r="B212" s="8"/>
      <c r="C212" s="33"/>
      <c r="D212" s="8"/>
      <c r="E212" s="8"/>
      <c r="F212" s="8"/>
    </row>
    <row r="213" spans="1:6" x14ac:dyDescent="0.25">
      <c r="A213" s="8"/>
      <c r="B213" s="8"/>
      <c r="C213" s="33"/>
      <c r="D213" s="8"/>
      <c r="E213" s="8"/>
      <c r="F213" s="8"/>
    </row>
    <row r="214" spans="1:6" x14ac:dyDescent="0.25">
      <c r="A214" s="8"/>
      <c r="B214" s="8"/>
      <c r="C214" s="33"/>
      <c r="D214" s="8"/>
      <c r="E214" s="8"/>
      <c r="F214" s="8"/>
    </row>
    <row r="215" spans="1:6" x14ac:dyDescent="0.25">
      <c r="A215" s="8"/>
      <c r="B215" s="8"/>
      <c r="C215" s="33"/>
      <c r="D215" s="8"/>
      <c r="E215" s="8"/>
      <c r="F215" s="8"/>
    </row>
    <row r="216" spans="1:6" x14ac:dyDescent="0.25">
      <c r="A216" s="8"/>
      <c r="B216" s="8"/>
      <c r="C216" s="33"/>
      <c r="D216" s="8"/>
      <c r="E216" s="8"/>
      <c r="F216" s="8"/>
    </row>
    <row r="217" spans="1:6" x14ac:dyDescent="0.25">
      <c r="A217" s="8"/>
      <c r="B217" s="8"/>
      <c r="C217" s="33"/>
      <c r="D217" s="8"/>
      <c r="E217" s="8"/>
      <c r="F217" s="8"/>
    </row>
    <row r="218" spans="1:6" x14ac:dyDescent="0.25">
      <c r="A218" s="8"/>
      <c r="B218" s="8"/>
      <c r="C218" s="33"/>
      <c r="D218" s="8"/>
      <c r="E218" s="8"/>
      <c r="F218" s="8"/>
    </row>
    <row r="219" spans="1:6" x14ac:dyDescent="0.25">
      <c r="A219" s="8"/>
      <c r="B219" s="8"/>
      <c r="C219" s="33"/>
      <c r="D219" s="8"/>
      <c r="E219" s="8"/>
      <c r="F219" s="8"/>
    </row>
    <row r="220" spans="1:6" x14ac:dyDescent="0.25">
      <c r="A220" s="8"/>
      <c r="B220" s="8"/>
      <c r="C220" s="33"/>
      <c r="D220" s="8"/>
      <c r="E220" s="8"/>
      <c r="F220" s="8"/>
    </row>
    <row r="221" spans="1:6" x14ac:dyDescent="0.25">
      <c r="A221" s="8"/>
      <c r="B221" s="8"/>
      <c r="C221" s="33"/>
      <c r="D221" s="8"/>
      <c r="E221" s="8"/>
      <c r="F221" s="8"/>
    </row>
    <row r="222" spans="1:6" x14ac:dyDescent="0.25">
      <c r="A222" s="8"/>
      <c r="B222" s="8"/>
      <c r="C222" s="33"/>
      <c r="D222" s="8"/>
      <c r="E222" s="8"/>
      <c r="F222" s="8"/>
    </row>
    <row r="223" spans="1:6" x14ac:dyDescent="0.25">
      <c r="A223" s="8"/>
      <c r="B223" s="8"/>
      <c r="C223" s="33"/>
      <c r="D223" s="8"/>
      <c r="E223" s="8"/>
      <c r="F223" s="8"/>
    </row>
    <row r="224" spans="1:6" x14ac:dyDescent="0.25">
      <c r="A224" s="8"/>
      <c r="B224" s="8"/>
      <c r="C224" s="33"/>
      <c r="D224" s="8"/>
      <c r="E224" s="8"/>
      <c r="F224" s="8"/>
    </row>
    <row r="225" spans="1:6" x14ac:dyDescent="0.25">
      <c r="A225" s="8"/>
      <c r="B225" s="8"/>
      <c r="C225" s="33"/>
      <c r="D225" s="8"/>
      <c r="E225" s="8"/>
      <c r="F225" s="8"/>
    </row>
    <row r="226" spans="1:6" x14ac:dyDescent="0.25">
      <c r="A226" s="8"/>
      <c r="B226" s="8"/>
      <c r="C226" s="33"/>
      <c r="D226" s="8"/>
      <c r="E226" s="8"/>
      <c r="F226" s="8"/>
    </row>
    <row r="227" spans="1:6" x14ac:dyDescent="0.25">
      <c r="A227" s="8"/>
      <c r="B227" s="8"/>
      <c r="C227" s="33"/>
      <c r="D227" s="8"/>
      <c r="E227" s="8"/>
      <c r="F227" s="8"/>
    </row>
    <row r="228" spans="1:6" x14ac:dyDescent="0.25">
      <c r="A228" s="8"/>
      <c r="B228" s="8"/>
      <c r="C228" s="33"/>
      <c r="D228" s="8"/>
      <c r="E228" s="8"/>
      <c r="F228" s="8"/>
    </row>
    <row r="229" spans="1:6" x14ac:dyDescent="0.25">
      <c r="A229" s="8"/>
      <c r="B229" s="8"/>
      <c r="C229" s="33"/>
      <c r="D229" s="8"/>
      <c r="E229" s="8"/>
      <c r="F229" s="8"/>
    </row>
    <row r="230" spans="1:6" x14ac:dyDescent="0.25">
      <c r="A230" s="8"/>
      <c r="B230" s="8"/>
      <c r="C230" s="33"/>
      <c r="D230" s="8"/>
      <c r="E230" s="8"/>
      <c r="F230" s="8"/>
    </row>
    <row r="231" spans="1:6" x14ac:dyDescent="0.25">
      <c r="A231" s="8"/>
      <c r="B231" s="8"/>
      <c r="C231" s="33"/>
      <c r="D231" s="8"/>
      <c r="E231" s="8"/>
      <c r="F231" s="8"/>
    </row>
    <row r="232" spans="1:6" x14ac:dyDescent="0.25">
      <c r="A232" s="8"/>
      <c r="B232" s="8"/>
      <c r="C232" s="33"/>
      <c r="D232" s="8"/>
      <c r="E232" s="8"/>
      <c r="F232" s="8"/>
    </row>
    <row r="233" spans="1:6" x14ac:dyDescent="0.25">
      <c r="A233" s="8"/>
      <c r="B233" s="8"/>
      <c r="C233" s="33"/>
      <c r="D233" s="8"/>
      <c r="E233" s="8"/>
      <c r="F233" s="8"/>
    </row>
    <row r="234" spans="1:6" x14ac:dyDescent="0.25">
      <c r="A234" s="8"/>
      <c r="B234" s="8"/>
      <c r="C234" s="33"/>
      <c r="D234" s="8"/>
      <c r="E234" s="8"/>
      <c r="F234" s="8"/>
    </row>
    <row r="235" spans="1:6" x14ac:dyDescent="0.25">
      <c r="A235" s="8"/>
      <c r="B235" s="8"/>
      <c r="C235" s="33"/>
      <c r="D235" s="8"/>
      <c r="E235" s="8"/>
      <c r="F235" s="8"/>
    </row>
    <row r="236" spans="1:6" x14ac:dyDescent="0.25">
      <c r="A236" s="8"/>
      <c r="B236" s="8"/>
      <c r="C236" s="33"/>
      <c r="D236" s="8"/>
      <c r="E236" s="8"/>
      <c r="F236" s="8"/>
    </row>
    <row r="237" spans="1:6" x14ac:dyDescent="0.25">
      <c r="A237" s="8"/>
      <c r="B237" s="8"/>
      <c r="C237" s="33"/>
      <c r="D237" s="8"/>
      <c r="E237" s="8"/>
      <c r="F237" s="8"/>
    </row>
    <row r="238" spans="1:6" x14ac:dyDescent="0.25">
      <c r="A238" s="8"/>
      <c r="B238" s="8"/>
      <c r="C238" s="33"/>
      <c r="D238" s="8"/>
      <c r="E238" s="8"/>
      <c r="F238" s="8"/>
    </row>
    <row r="239" spans="1:6" x14ac:dyDescent="0.25">
      <c r="A239" s="8"/>
      <c r="B239" s="8"/>
      <c r="C239" s="33"/>
      <c r="D239" s="8"/>
      <c r="E239" s="8"/>
      <c r="F239" s="8"/>
    </row>
    <row r="240" spans="1:6" x14ac:dyDescent="0.25">
      <c r="A240" s="8"/>
      <c r="B240" s="8"/>
      <c r="C240" s="33"/>
      <c r="D240" s="8"/>
      <c r="E240" s="8"/>
      <c r="F240" s="8"/>
    </row>
    <row r="241" spans="1:6" x14ac:dyDescent="0.25">
      <c r="A241" s="8"/>
      <c r="B241" s="8"/>
      <c r="C241" s="33"/>
      <c r="D241" s="8"/>
      <c r="E241" s="8"/>
      <c r="F241" s="8"/>
    </row>
    <row r="242" spans="1:6" x14ac:dyDescent="0.25">
      <c r="A242" s="8"/>
      <c r="B242" s="8"/>
      <c r="C242" s="33"/>
      <c r="D242" s="8"/>
      <c r="E242" s="8"/>
      <c r="F242" s="8"/>
    </row>
    <row r="243" spans="1:6" x14ac:dyDescent="0.25">
      <c r="A243" s="8"/>
      <c r="B243" s="8"/>
      <c r="C243" s="33"/>
      <c r="D243" s="8"/>
      <c r="E243" s="8"/>
      <c r="F243" s="8"/>
    </row>
    <row r="244" spans="1:6" x14ac:dyDescent="0.25">
      <c r="A244" s="8"/>
      <c r="B244" s="8"/>
      <c r="C244" s="33"/>
      <c r="D244" s="8"/>
      <c r="E244" s="8"/>
      <c r="F244" s="8"/>
    </row>
    <row r="245" spans="1:6" x14ac:dyDescent="0.25">
      <c r="A245" s="8"/>
      <c r="B245" s="8"/>
      <c r="C245" s="33"/>
      <c r="D245" s="8"/>
      <c r="E245" s="8"/>
      <c r="F245" s="8"/>
    </row>
    <row r="246" spans="1:6" x14ac:dyDescent="0.25">
      <c r="A246" s="8"/>
      <c r="B246" s="8"/>
      <c r="C246" s="33"/>
      <c r="D246" s="8"/>
      <c r="E246" s="8"/>
      <c r="F246" s="8"/>
    </row>
    <row r="247" spans="1:6" x14ac:dyDescent="0.25">
      <c r="A247" s="8"/>
      <c r="B247" s="8"/>
      <c r="C247" s="33"/>
      <c r="D247" s="8"/>
      <c r="E247" s="8"/>
      <c r="F247" s="8"/>
    </row>
    <row r="248" spans="1:6" x14ac:dyDescent="0.25">
      <c r="A248" s="8"/>
      <c r="B248" s="8"/>
      <c r="C248" s="33"/>
      <c r="D248" s="8"/>
      <c r="E248" s="8"/>
      <c r="F248" s="8"/>
    </row>
    <row r="249" spans="1:6" x14ac:dyDescent="0.25">
      <c r="A249" s="8"/>
      <c r="B249" s="8"/>
      <c r="C249" s="33"/>
      <c r="D249" s="8"/>
      <c r="E249" s="8"/>
      <c r="F249" s="8"/>
    </row>
    <row r="250" spans="1:6" x14ac:dyDescent="0.25">
      <c r="A250" s="8"/>
      <c r="B250" s="8"/>
      <c r="C250" s="33"/>
      <c r="D250" s="8"/>
      <c r="E250" s="8"/>
      <c r="F250" s="8"/>
    </row>
    <row r="251" spans="1:6" x14ac:dyDescent="0.25">
      <c r="A251" s="8"/>
      <c r="B251" s="8"/>
      <c r="C251" s="33"/>
      <c r="D251" s="8"/>
      <c r="E251" s="8"/>
      <c r="F251" s="8"/>
    </row>
    <row r="252" spans="1:6" x14ac:dyDescent="0.25">
      <c r="A252" s="8"/>
      <c r="B252" s="8"/>
      <c r="C252" s="33"/>
      <c r="D252" s="8"/>
      <c r="E252" s="8"/>
      <c r="F252" s="8"/>
    </row>
    <row r="253" spans="1:6" x14ac:dyDescent="0.25">
      <c r="A253" s="8"/>
      <c r="B253" s="8"/>
      <c r="C253" s="33"/>
      <c r="D253" s="8"/>
      <c r="E253" s="8"/>
      <c r="F253" s="8"/>
    </row>
    <row r="254" spans="1:6" x14ac:dyDescent="0.25">
      <c r="A254" s="8"/>
      <c r="B254" s="8"/>
      <c r="C254" s="33"/>
      <c r="D254" s="8"/>
      <c r="E254" s="8"/>
      <c r="F254" s="8"/>
    </row>
    <row r="255" spans="1:6" x14ac:dyDescent="0.25">
      <c r="A255" s="8"/>
      <c r="B255" s="8"/>
      <c r="C255" s="33"/>
      <c r="D255" s="8"/>
      <c r="E255" s="8"/>
      <c r="F255" s="8"/>
    </row>
    <row r="256" spans="1:6" x14ac:dyDescent="0.25">
      <c r="A256" s="8"/>
      <c r="B256" s="8"/>
      <c r="C256" s="33"/>
      <c r="D256" s="8"/>
      <c r="E256" s="8"/>
      <c r="F256" s="8"/>
    </row>
    <row r="257" spans="1:6" x14ac:dyDescent="0.25">
      <c r="A257" s="8"/>
      <c r="B257" s="8"/>
      <c r="C257" s="33"/>
      <c r="D257" s="8"/>
      <c r="E257" s="8"/>
      <c r="F257" s="8"/>
    </row>
    <row r="258" spans="1:6" x14ac:dyDescent="0.25">
      <c r="A258" s="8"/>
      <c r="B258" s="8"/>
      <c r="C258" s="33"/>
      <c r="D258" s="8"/>
      <c r="E258" s="8"/>
      <c r="F258" s="8"/>
    </row>
    <row r="259" spans="1:6" x14ac:dyDescent="0.25">
      <c r="A259" s="8"/>
      <c r="B259" s="8"/>
      <c r="C259" s="33"/>
      <c r="D259" s="8"/>
      <c r="E259" s="8"/>
      <c r="F259" s="8"/>
    </row>
    <row r="260" spans="1:6" x14ac:dyDescent="0.25">
      <c r="A260" s="8"/>
      <c r="B260" s="8"/>
      <c r="C260" s="33"/>
      <c r="D260" s="8"/>
      <c r="E260" s="8"/>
      <c r="F260" s="8"/>
    </row>
    <row r="261" spans="1:6" x14ac:dyDescent="0.25">
      <c r="A261" s="8"/>
      <c r="B261" s="8"/>
      <c r="C261" s="33"/>
      <c r="D261" s="8"/>
      <c r="E261" s="8"/>
      <c r="F261" s="8"/>
    </row>
    <row r="262" spans="1:6" x14ac:dyDescent="0.25">
      <c r="A262" s="8"/>
      <c r="B262" s="8"/>
      <c r="C262" s="33"/>
      <c r="D262" s="8"/>
      <c r="E262" s="8"/>
      <c r="F262" s="8"/>
    </row>
    <row r="263" spans="1:6" x14ac:dyDescent="0.25">
      <c r="A263" s="8"/>
      <c r="B263" s="8"/>
      <c r="C263" s="33"/>
      <c r="D263" s="8"/>
      <c r="E263" s="8"/>
      <c r="F263" s="8"/>
    </row>
    <row r="264" spans="1:6" x14ac:dyDescent="0.25">
      <c r="A264" s="8"/>
      <c r="B264" s="8"/>
      <c r="C264" s="33"/>
      <c r="D264" s="8"/>
      <c r="E264" s="8"/>
      <c r="F264" s="8"/>
    </row>
    <row r="265" spans="1:6" x14ac:dyDescent="0.25">
      <c r="A265" s="8"/>
      <c r="B265" s="8"/>
      <c r="C265" s="33"/>
      <c r="D265" s="8"/>
      <c r="E265" s="8"/>
      <c r="F265" s="8"/>
    </row>
    <row r="266" spans="1:6" x14ac:dyDescent="0.25">
      <c r="A266" s="8"/>
      <c r="B266" s="8"/>
      <c r="C266" s="33"/>
      <c r="D266" s="8"/>
      <c r="E266" s="8"/>
      <c r="F266" s="8"/>
    </row>
    <row r="267" spans="1:6" x14ac:dyDescent="0.25">
      <c r="A267" s="8"/>
      <c r="B267" s="8"/>
      <c r="C267" s="33"/>
      <c r="D267" s="8"/>
      <c r="E267" s="8"/>
      <c r="F267" s="8"/>
    </row>
    <row r="268" spans="1:6" x14ac:dyDescent="0.25">
      <c r="A268" s="8"/>
      <c r="B268" s="8"/>
      <c r="C268" s="33"/>
      <c r="D268" s="8"/>
      <c r="E268" s="8"/>
      <c r="F268" s="8"/>
    </row>
    <row r="269" spans="1:6" x14ac:dyDescent="0.25">
      <c r="A269" s="8"/>
      <c r="B269" s="8"/>
      <c r="C269" s="33"/>
      <c r="D269" s="8"/>
      <c r="E269" s="8"/>
      <c r="F269" s="8"/>
    </row>
    <row r="270" spans="1:6" x14ac:dyDescent="0.25">
      <c r="A270" s="8"/>
      <c r="B270" s="8"/>
      <c r="C270" s="33"/>
      <c r="D270" s="8"/>
      <c r="E270" s="8"/>
      <c r="F270" s="8"/>
    </row>
    <row r="271" spans="1:6" x14ac:dyDescent="0.25">
      <c r="A271" s="8"/>
      <c r="B271" s="8"/>
      <c r="C271" s="33"/>
      <c r="D271" s="8"/>
      <c r="E271" s="8"/>
      <c r="F271" s="8"/>
    </row>
    <row r="272" spans="1:6" x14ac:dyDescent="0.25">
      <c r="A272" s="8"/>
      <c r="B272" s="8"/>
      <c r="C272" s="33"/>
      <c r="D272" s="8"/>
      <c r="E272" s="8"/>
      <c r="F272" s="8"/>
    </row>
    <row r="273" spans="1:6" x14ac:dyDescent="0.25">
      <c r="A273" s="8"/>
      <c r="B273" s="8"/>
      <c r="C273" s="33"/>
      <c r="D273" s="8"/>
      <c r="E273" s="8"/>
      <c r="F273" s="8"/>
    </row>
    <row r="274" spans="1:6" x14ac:dyDescent="0.25">
      <c r="A274" s="8"/>
      <c r="B274" s="8"/>
      <c r="C274" s="33"/>
      <c r="D274" s="8"/>
      <c r="E274" s="8"/>
      <c r="F274" s="8"/>
    </row>
    <row r="275" spans="1:6" x14ac:dyDescent="0.25">
      <c r="A275" s="8"/>
      <c r="B275" s="8"/>
      <c r="C275" s="33"/>
      <c r="D275" s="8"/>
      <c r="E275" s="8"/>
      <c r="F275" s="8"/>
    </row>
    <row r="276" spans="1:6" x14ac:dyDescent="0.25">
      <c r="A276" s="8"/>
      <c r="B276" s="8"/>
      <c r="C276" s="33"/>
      <c r="D276" s="8"/>
      <c r="E276" s="8"/>
      <c r="F276" s="8"/>
    </row>
    <row r="277" spans="1:6" x14ac:dyDescent="0.25">
      <c r="A277" s="8"/>
      <c r="B277" s="8"/>
      <c r="C277" s="33"/>
      <c r="D277" s="8"/>
      <c r="E277" s="8"/>
      <c r="F277" s="8"/>
    </row>
    <row r="278" spans="1:6" x14ac:dyDescent="0.25">
      <c r="A278" s="8"/>
      <c r="B278" s="8"/>
      <c r="C278" s="33"/>
      <c r="D278" s="8"/>
      <c r="E278" s="8"/>
      <c r="F278" s="8"/>
    </row>
    <row r="279" spans="1:6" x14ac:dyDescent="0.25">
      <c r="A279" s="8"/>
      <c r="B279" s="8"/>
      <c r="C279" s="33"/>
      <c r="D279" s="8"/>
      <c r="E279" s="8"/>
      <c r="F279" s="8"/>
    </row>
    <row r="280" spans="1:6" x14ac:dyDescent="0.25">
      <c r="A280" s="8"/>
      <c r="B280" s="8"/>
      <c r="C280" s="33"/>
      <c r="D280" s="8"/>
      <c r="E280" s="8"/>
      <c r="F280" s="8"/>
    </row>
    <row r="281" spans="1:6" x14ac:dyDescent="0.25">
      <c r="A281" s="8"/>
      <c r="B281" s="8"/>
      <c r="C281" s="33"/>
      <c r="D281" s="8"/>
      <c r="E281" s="8"/>
      <c r="F281" s="8"/>
    </row>
    <row r="282" spans="1:6" x14ac:dyDescent="0.25">
      <c r="A282" s="8"/>
      <c r="B282" s="8"/>
      <c r="C282" s="33"/>
      <c r="D282" s="8"/>
      <c r="E282" s="8"/>
      <c r="F282" s="8"/>
    </row>
    <row r="283" spans="1:6" x14ac:dyDescent="0.25">
      <c r="A283" s="8"/>
      <c r="B283" s="8"/>
      <c r="C283" s="33"/>
      <c r="D283" s="8"/>
      <c r="E283" s="8"/>
      <c r="F283" s="8"/>
    </row>
    <row r="284" spans="1:6" x14ac:dyDescent="0.25">
      <c r="A284" s="8"/>
      <c r="B284" s="8"/>
      <c r="C284" s="33"/>
      <c r="D284" s="8"/>
      <c r="E284" s="8"/>
      <c r="F284" s="8"/>
    </row>
    <row r="285" spans="1:6" x14ac:dyDescent="0.25">
      <c r="A285" s="8"/>
      <c r="B285" s="8"/>
      <c r="C285" s="33"/>
      <c r="D285" s="8"/>
      <c r="E285" s="8"/>
      <c r="F285" s="8"/>
    </row>
    <row r="286" spans="1:6" x14ac:dyDescent="0.25">
      <c r="A286" s="8"/>
      <c r="B286" s="8"/>
      <c r="C286" s="33"/>
      <c r="D286" s="8"/>
      <c r="E286" s="8"/>
      <c r="F286" s="8"/>
    </row>
    <row r="287" spans="1:6" x14ac:dyDescent="0.25">
      <c r="A287" s="8"/>
      <c r="B287" s="8"/>
      <c r="C287" s="33"/>
      <c r="D287" s="8"/>
      <c r="E287" s="8"/>
      <c r="F287" s="8"/>
    </row>
    <row r="288" spans="1:6" x14ac:dyDescent="0.25">
      <c r="A288" s="8"/>
      <c r="B288" s="8"/>
      <c r="C288" s="33"/>
      <c r="D288" s="8"/>
      <c r="E288" s="8"/>
      <c r="F288" s="8"/>
    </row>
    <row r="289" spans="1:6" x14ac:dyDescent="0.25">
      <c r="A289" s="8"/>
      <c r="B289" s="8"/>
      <c r="C289" s="33"/>
      <c r="D289" s="8"/>
      <c r="E289" s="8"/>
      <c r="F289" s="8"/>
    </row>
    <row r="290" spans="1:6" x14ac:dyDescent="0.25">
      <c r="A290" s="8"/>
      <c r="B290" s="8"/>
      <c r="C290" s="33"/>
      <c r="D290" s="8"/>
      <c r="E290" s="8"/>
      <c r="F290" s="8"/>
    </row>
    <row r="291" spans="1:6" x14ac:dyDescent="0.25">
      <c r="A291" s="8"/>
      <c r="B291" s="8"/>
      <c r="C291" s="33"/>
      <c r="D291" s="8"/>
      <c r="E291" s="8"/>
      <c r="F291" s="8"/>
    </row>
    <row r="292" spans="1:6" x14ac:dyDescent="0.25">
      <c r="A292" s="8"/>
      <c r="B292" s="8"/>
      <c r="C292" s="33"/>
      <c r="D292" s="8"/>
      <c r="E292" s="8"/>
      <c r="F292" s="8"/>
    </row>
    <row r="293" spans="1:6" x14ac:dyDescent="0.25">
      <c r="A293" s="8"/>
      <c r="B293" s="8"/>
      <c r="C293" s="33"/>
      <c r="D293" s="8"/>
      <c r="E293" s="8"/>
      <c r="F293" s="8"/>
    </row>
    <row r="294" spans="1:6" x14ac:dyDescent="0.25">
      <c r="A294" s="8"/>
      <c r="B294" s="8"/>
      <c r="C294" s="33"/>
      <c r="D294" s="8"/>
      <c r="E294" s="8"/>
      <c r="F294" s="8"/>
    </row>
    <row r="295" spans="1:6" x14ac:dyDescent="0.25">
      <c r="A295" s="8"/>
      <c r="B295" s="8"/>
      <c r="C295" s="33"/>
      <c r="D295" s="8"/>
      <c r="E295" s="8"/>
      <c r="F295" s="8"/>
    </row>
    <row r="296" spans="1:6" x14ac:dyDescent="0.25">
      <c r="A296" s="8"/>
      <c r="B296" s="8"/>
      <c r="C296" s="33"/>
      <c r="D296" s="8"/>
      <c r="E296" s="8"/>
      <c r="F296" s="8"/>
    </row>
    <row r="297" spans="1:6" x14ac:dyDescent="0.25">
      <c r="A297" s="8"/>
      <c r="B297" s="8"/>
      <c r="C297" s="33"/>
      <c r="D297" s="8"/>
      <c r="E297" s="8"/>
      <c r="F297" s="8"/>
    </row>
    <row r="298" spans="1:6" x14ac:dyDescent="0.25">
      <c r="A298" s="8"/>
      <c r="B298" s="8"/>
      <c r="C298" s="33"/>
      <c r="D298" s="8"/>
      <c r="E298" s="8"/>
      <c r="F298" s="8"/>
    </row>
    <row r="299" spans="1:6" x14ac:dyDescent="0.25">
      <c r="A299" s="8"/>
      <c r="B299" s="8"/>
      <c r="C299" s="33"/>
      <c r="D299" s="8"/>
      <c r="E299" s="8"/>
      <c r="F299" s="8"/>
    </row>
    <row r="300" spans="1:6" x14ac:dyDescent="0.25">
      <c r="A300" s="8"/>
      <c r="B300" s="8"/>
      <c r="C300" s="33"/>
      <c r="D300" s="8"/>
      <c r="E300" s="8"/>
      <c r="F300" s="8"/>
    </row>
    <row r="301" spans="1:6" x14ac:dyDescent="0.25">
      <c r="A301" s="8"/>
      <c r="B301" s="8"/>
      <c r="C301" s="33"/>
      <c r="D301" s="8"/>
      <c r="E301" s="8"/>
      <c r="F301" s="8"/>
    </row>
    <row r="302" spans="1:6" x14ac:dyDescent="0.25">
      <c r="A302" s="8"/>
      <c r="B302" s="8"/>
      <c r="C302" s="33"/>
      <c r="D302" s="8"/>
      <c r="E302" s="8"/>
      <c r="F302" s="8"/>
    </row>
    <row r="303" spans="1:6" x14ac:dyDescent="0.25">
      <c r="A303" s="8"/>
      <c r="B303" s="8"/>
      <c r="C303" s="33"/>
      <c r="D303" s="8"/>
      <c r="E303" s="8"/>
      <c r="F303" s="8"/>
    </row>
    <row r="304" spans="1:6" x14ac:dyDescent="0.25">
      <c r="A304" s="8"/>
      <c r="B304" s="8"/>
      <c r="C304" s="33"/>
      <c r="D304" s="8"/>
      <c r="E304" s="8"/>
      <c r="F304" s="8"/>
    </row>
    <row r="305" spans="1:6" x14ac:dyDescent="0.25">
      <c r="A305" s="8"/>
      <c r="B305" s="8"/>
      <c r="C305" s="33"/>
      <c r="D305" s="8"/>
      <c r="E305" s="8"/>
      <c r="F305" s="8"/>
    </row>
    <row r="306" spans="1:6" x14ac:dyDescent="0.25">
      <c r="A306" s="8"/>
      <c r="B306" s="8"/>
      <c r="C306" s="33"/>
      <c r="D306" s="8"/>
      <c r="E306" s="8"/>
      <c r="F306" s="8"/>
    </row>
    <row r="307" spans="1:6" x14ac:dyDescent="0.25">
      <c r="A307" s="8"/>
      <c r="B307" s="8"/>
      <c r="C307" s="33"/>
      <c r="D307" s="8"/>
      <c r="E307" s="8"/>
      <c r="F307" s="8"/>
    </row>
    <row r="308" spans="1:6" x14ac:dyDescent="0.25">
      <c r="A308" s="8"/>
      <c r="B308" s="8"/>
      <c r="C308" s="33"/>
      <c r="D308" s="8"/>
      <c r="E308" s="8"/>
      <c r="F308" s="8"/>
    </row>
    <row r="309" spans="1:6" x14ac:dyDescent="0.25">
      <c r="A309" s="8"/>
      <c r="B309" s="8"/>
      <c r="C309" s="33"/>
      <c r="D309" s="8"/>
      <c r="E309" s="8"/>
      <c r="F309" s="8"/>
    </row>
    <row r="310" spans="1:6" x14ac:dyDescent="0.25">
      <c r="A310" s="8"/>
      <c r="B310" s="8"/>
      <c r="C310" s="33"/>
      <c r="D310" s="8"/>
      <c r="E310" s="8"/>
      <c r="F310" s="8"/>
    </row>
    <row r="311" spans="1:6" x14ac:dyDescent="0.25">
      <c r="A311" s="8"/>
      <c r="B311" s="8"/>
      <c r="C311" s="33"/>
      <c r="D311" s="8"/>
      <c r="E311" s="8"/>
      <c r="F311" s="8"/>
    </row>
    <row r="312" spans="1:6" x14ac:dyDescent="0.25">
      <c r="A312" s="8"/>
      <c r="B312" s="8"/>
      <c r="C312" s="33"/>
      <c r="D312" s="8"/>
      <c r="E312" s="8"/>
      <c r="F312" s="8"/>
    </row>
    <row r="313" spans="1:6" x14ac:dyDescent="0.25">
      <c r="A313" s="8"/>
      <c r="B313" s="8"/>
      <c r="C313" s="33"/>
      <c r="D313" s="8"/>
      <c r="E313" s="8"/>
      <c r="F313" s="8"/>
    </row>
    <row r="314" spans="1:6" x14ac:dyDescent="0.25">
      <c r="A314" s="8"/>
      <c r="B314" s="8"/>
      <c r="C314" s="33"/>
      <c r="D314" s="8"/>
      <c r="E314" s="8"/>
      <c r="F314" s="8"/>
    </row>
    <row r="315" spans="1:6" x14ac:dyDescent="0.25">
      <c r="A315" s="8"/>
      <c r="B315" s="8"/>
      <c r="C315" s="33"/>
      <c r="D315" s="8"/>
      <c r="E315" s="8"/>
      <c r="F315" s="8"/>
    </row>
    <row r="316" spans="1:6" x14ac:dyDescent="0.25">
      <c r="A316" s="8"/>
      <c r="B316" s="8"/>
      <c r="C316" s="33"/>
      <c r="D316" s="8"/>
      <c r="E316" s="8"/>
      <c r="F316" s="8"/>
    </row>
    <row r="317" spans="1:6" x14ac:dyDescent="0.25">
      <c r="A317" s="8"/>
      <c r="B317" s="8"/>
      <c r="C317" s="33"/>
      <c r="D317" s="8"/>
      <c r="E317" s="8"/>
      <c r="F317" s="8"/>
    </row>
    <row r="318" spans="1:6" x14ac:dyDescent="0.25">
      <c r="A318" s="8"/>
      <c r="B318" s="8"/>
      <c r="C318" s="33"/>
      <c r="D318" s="8"/>
      <c r="E318" s="8"/>
      <c r="F318" s="8"/>
    </row>
    <row r="319" spans="1:6" x14ac:dyDescent="0.25">
      <c r="A319" s="8"/>
      <c r="B319" s="8"/>
      <c r="C319" s="33"/>
      <c r="D319" s="8"/>
      <c r="E319" s="8"/>
      <c r="F319" s="8"/>
    </row>
    <row r="320" spans="1:6" x14ac:dyDescent="0.25">
      <c r="A320" s="8"/>
      <c r="B320" s="8"/>
      <c r="C320" s="33"/>
      <c r="D320" s="8"/>
      <c r="E320" s="8"/>
      <c r="F320" s="8"/>
    </row>
    <row r="321" spans="1:6" x14ac:dyDescent="0.25">
      <c r="A321" s="8"/>
      <c r="B321" s="8"/>
      <c r="C321" s="33"/>
      <c r="D321" s="8"/>
      <c r="E321" s="8"/>
      <c r="F321" s="8"/>
    </row>
    <row r="322" spans="1:6" x14ac:dyDescent="0.25">
      <c r="A322" s="8"/>
      <c r="B322" s="8"/>
      <c r="C322" s="33"/>
      <c r="D322" s="8"/>
      <c r="E322" s="8"/>
      <c r="F322" s="8"/>
    </row>
    <row r="323" spans="1:6" x14ac:dyDescent="0.25">
      <c r="A323" s="8"/>
      <c r="B323" s="8"/>
      <c r="C323" s="33"/>
      <c r="D323" s="8"/>
      <c r="E323" s="8"/>
      <c r="F323" s="8"/>
    </row>
    <row r="324" spans="1:6" x14ac:dyDescent="0.25">
      <c r="A324" s="8"/>
      <c r="B324" s="8"/>
      <c r="C324" s="33"/>
      <c r="D324" s="8"/>
      <c r="E324" s="8"/>
      <c r="F324" s="8"/>
    </row>
    <row r="325" spans="1:6" x14ac:dyDescent="0.25">
      <c r="A325" s="8"/>
      <c r="B325" s="8"/>
      <c r="C325" s="33"/>
      <c r="D325" s="8"/>
      <c r="E325" s="8"/>
      <c r="F325" s="8"/>
    </row>
    <row r="326" spans="1:6" x14ac:dyDescent="0.25">
      <c r="A326" s="8"/>
      <c r="B326" s="8"/>
      <c r="C326" s="33"/>
      <c r="D326" s="8"/>
      <c r="E326" s="8"/>
      <c r="F326" s="8"/>
    </row>
    <row r="327" spans="1:6" x14ac:dyDescent="0.25">
      <c r="A327" s="8"/>
      <c r="B327" s="8"/>
      <c r="C327" s="33"/>
      <c r="D327" s="8"/>
      <c r="E327" s="8"/>
      <c r="F327" s="8"/>
    </row>
    <row r="328" spans="1:6" x14ac:dyDescent="0.25">
      <c r="A328" s="8"/>
      <c r="B328" s="8"/>
      <c r="C328" s="33"/>
      <c r="D328" s="8"/>
      <c r="E328" s="8"/>
      <c r="F328" s="8"/>
    </row>
    <row r="329" spans="1:6" x14ac:dyDescent="0.25">
      <c r="A329" s="8"/>
      <c r="B329" s="8"/>
      <c r="C329" s="33"/>
      <c r="D329" s="8"/>
      <c r="E329" s="8"/>
      <c r="F329" s="8"/>
    </row>
    <row r="330" spans="1:6" x14ac:dyDescent="0.25">
      <c r="A330" s="8"/>
      <c r="B330" s="8"/>
      <c r="C330" s="33"/>
      <c r="D330" s="8"/>
      <c r="E330" s="8"/>
      <c r="F330" s="8"/>
    </row>
    <row r="331" spans="1:6" x14ac:dyDescent="0.25">
      <c r="A331" s="8"/>
      <c r="B331" s="8"/>
      <c r="C331" s="33"/>
      <c r="D331" s="8"/>
      <c r="E331" s="8"/>
      <c r="F331" s="8"/>
    </row>
    <row r="332" spans="1:6" x14ac:dyDescent="0.25">
      <c r="A332" s="8"/>
      <c r="B332" s="8"/>
      <c r="C332" s="33"/>
      <c r="D332" s="8"/>
      <c r="E332" s="8"/>
      <c r="F332" s="8"/>
    </row>
    <row r="333" spans="1:6" x14ac:dyDescent="0.25">
      <c r="A333" s="8"/>
      <c r="B333" s="8"/>
      <c r="C333" s="33"/>
      <c r="D333" s="8"/>
      <c r="E333" s="8"/>
      <c r="F333" s="8"/>
    </row>
    <row r="334" spans="1:6" x14ac:dyDescent="0.25">
      <c r="A334" s="8"/>
      <c r="B334" s="8"/>
      <c r="C334" s="33"/>
      <c r="D334" s="8"/>
      <c r="E334" s="8"/>
      <c r="F334" s="8"/>
    </row>
    <row r="335" spans="1:6" x14ac:dyDescent="0.25">
      <c r="A335" s="8"/>
      <c r="B335" s="8"/>
      <c r="C335" s="33"/>
      <c r="D335" s="8"/>
      <c r="E335" s="8"/>
      <c r="F335" s="8"/>
    </row>
    <row r="336" spans="1:6" x14ac:dyDescent="0.25">
      <c r="A336" s="8"/>
      <c r="B336" s="8"/>
      <c r="C336" s="33"/>
      <c r="D336" s="8"/>
      <c r="E336" s="8"/>
      <c r="F336" s="8"/>
    </row>
    <row r="337" spans="1:6" x14ac:dyDescent="0.25">
      <c r="A337" s="8"/>
      <c r="B337" s="8"/>
      <c r="C337" s="33"/>
      <c r="D337" s="8"/>
      <c r="E337" s="8"/>
      <c r="F337" s="8"/>
    </row>
    <row r="338" spans="1:6" x14ac:dyDescent="0.25">
      <c r="A338" s="8"/>
      <c r="B338" s="8"/>
      <c r="C338" s="33"/>
      <c r="D338" s="8"/>
      <c r="E338" s="8"/>
      <c r="F338" s="8"/>
    </row>
    <row r="339" spans="1:6" x14ac:dyDescent="0.25">
      <c r="A339" s="8"/>
      <c r="B339" s="8"/>
      <c r="C339" s="33"/>
      <c r="D339" s="8"/>
      <c r="E339" s="8"/>
      <c r="F339" s="8"/>
    </row>
    <row r="340" spans="1:6" x14ac:dyDescent="0.25">
      <c r="A340" s="8"/>
      <c r="B340" s="8"/>
      <c r="C340" s="33"/>
      <c r="D340" s="8"/>
      <c r="E340" s="8"/>
      <c r="F340" s="8"/>
    </row>
    <row r="341" spans="1:6" x14ac:dyDescent="0.25">
      <c r="A341" s="8"/>
      <c r="B341" s="8"/>
      <c r="C341" s="33"/>
      <c r="D341" s="8"/>
      <c r="E341" s="8"/>
      <c r="F341" s="8"/>
    </row>
    <row r="342" spans="1:6" x14ac:dyDescent="0.25">
      <c r="A342" s="8"/>
      <c r="B342" s="8"/>
      <c r="C342" s="33"/>
      <c r="D342" s="8"/>
      <c r="E342" s="8"/>
      <c r="F342" s="8"/>
    </row>
    <row r="343" spans="1:6" x14ac:dyDescent="0.25">
      <c r="A343" s="8"/>
      <c r="B343" s="8"/>
      <c r="C343" s="33"/>
      <c r="D343" s="8"/>
      <c r="E343" s="8"/>
      <c r="F343" s="8"/>
    </row>
    <row r="344" spans="1:6" x14ac:dyDescent="0.25">
      <c r="A344" s="8"/>
      <c r="B344" s="8"/>
      <c r="C344" s="33"/>
      <c r="D344" s="8"/>
      <c r="E344" s="8"/>
      <c r="F344" s="8"/>
    </row>
    <row r="345" spans="1:6" x14ac:dyDescent="0.25">
      <c r="A345" s="8"/>
      <c r="B345" s="8"/>
      <c r="C345" s="33"/>
      <c r="D345" s="8"/>
      <c r="E345" s="8"/>
      <c r="F345" s="8"/>
    </row>
    <row r="346" spans="1:6" x14ac:dyDescent="0.25">
      <c r="A346" s="8"/>
      <c r="B346" s="8"/>
      <c r="C346" s="33"/>
      <c r="D346" s="8"/>
      <c r="E346" s="8"/>
      <c r="F346" s="8"/>
    </row>
    <row r="347" spans="1:6" x14ac:dyDescent="0.25">
      <c r="A347" s="8"/>
      <c r="B347" s="8"/>
      <c r="C347" s="33"/>
      <c r="D347" s="8"/>
      <c r="E347" s="8"/>
      <c r="F347" s="8"/>
    </row>
    <row r="348" spans="1:6" x14ac:dyDescent="0.25">
      <c r="A348" s="8"/>
      <c r="B348" s="8"/>
      <c r="C348" s="33"/>
      <c r="D348" s="8"/>
      <c r="E348" s="8"/>
      <c r="F348" s="8"/>
    </row>
    <row r="349" spans="1:6" x14ac:dyDescent="0.25">
      <c r="A349" s="8"/>
      <c r="B349" s="8"/>
      <c r="C349" s="33"/>
      <c r="D349" s="8"/>
      <c r="E349" s="8"/>
      <c r="F349" s="8"/>
    </row>
    <row r="350" spans="1:6" x14ac:dyDescent="0.25">
      <c r="A350" s="8"/>
      <c r="B350" s="8"/>
      <c r="C350" s="33"/>
      <c r="D350" s="8"/>
      <c r="E350" s="8"/>
      <c r="F350" s="8"/>
    </row>
    <row r="351" spans="1:6" x14ac:dyDescent="0.25">
      <c r="A351" s="8"/>
      <c r="B351" s="8"/>
      <c r="C351" s="33"/>
      <c r="D351" s="8"/>
      <c r="E351" s="8"/>
      <c r="F351" s="8"/>
    </row>
    <row r="352" spans="1:6" x14ac:dyDescent="0.25">
      <c r="A352" s="8"/>
      <c r="B352" s="8"/>
      <c r="C352" s="33"/>
      <c r="D352" s="8"/>
      <c r="E352" s="8"/>
      <c r="F352" s="8"/>
    </row>
    <row r="353" spans="1:6" x14ac:dyDescent="0.25">
      <c r="A353" s="8"/>
      <c r="B353" s="8"/>
      <c r="C353" s="33"/>
      <c r="D353" s="8"/>
      <c r="E353" s="8"/>
      <c r="F353" s="8"/>
    </row>
    <row r="354" spans="1:6" x14ac:dyDescent="0.25">
      <c r="A354" s="8"/>
      <c r="B354" s="8"/>
      <c r="C354" s="33"/>
      <c r="D354" s="8"/>
      <c r="E354" s="8"/>
      <c r="F354" s="8"/>
    </row>
    <row r="355" spans="1:6" x14ac:dyDescent="0.25">
      <c r="A355" s="8"/>
      <c r="B355" s="8"/>
      <c r="C355" s="33"/>
      <c r="D355" s="8"/>
      <c r="E355" s="8"/>
      <c r="F355" s="8"/>
    </row>
    <row r="356" spans="1:6" x14ac:dyDescent="0.25">
      <c r="A356" s="8"/>
      <c r="B356" s="8"/>
      <c r="C356" s="33"/>
      <c r="D356" s="8"/>
      <c r="E356" s="8"/>
      <c r="F356" s="8"/>
    </row>
    <row r="357" spans="1:6" x14ac:dyDescent="0.25">
      <c r="A357" s="8"/>
      <c r="B357" s="8"/>
      <c r="C357" s="33"/>
      <c r="D357" s="8"/>
      <c r="E357" s="8"/>
      <c r="F357" s="8"/>
    </row>
    <row r="358" spans="1:6" x14ac:dyDescent="0.25">
      <c r="A358" s="8"/>
      <c r="B358" s="8"/>
      <c r="C358" s="33"/>
      <c r="D358" s="8"/>
      <c r="E358" s="8"/>
      <c r="F358" s="8"/>
    </row>
    <row r="359" spans="1:6" x14ac:dyDescent="0.25">
      <c r="A359" s="8"/>
      <c r="B359" s="8"/>
      <c r="C359" s="33"/>
      <c r="D359" s="8"/>
      <c r="E359" s="8"/>
      <c r="F359" s="8"/>
    </row>
    <row r="360" spans="1:6" x14ac:dyDescent="0.25">
      <c r="A360" s="8"/>
      <c r="B360" s="8"/>
      <c r="C360" s="33"/>
      <c r="D360" s="8"/>
      <c r="E360" s="8"/>
      <c r="F360" s="8"/>
    </row>
    <row r="361" spans="1:6" x14ac:dyDescent="0.25">
      <c r="A361" s="8"/>
      <c r="B361" s="8"/>
      <c r="C361" s="33"/>
      <c r="D361" s="8"/>
      <c r="E361" s="8"/>
      <c r="F361" s="8"/>
    </row>
    <row r="362" spans="1:6" x14ac:dyDescent="0.25">
      <c r="A362" s="8"/>
      <c r="B362" s="8"/>
      <c r="C362" s="33"/>
      <c r="D362" s="8"/>
      <c r="E362" s="8"/>
      <c r="F362" s="8"/>
    </row>
    <row r="363" spans="1:6" x14ac:dyDescent="0.25">
      <c r="A363" s="8"/>
      <c r="B363" s="8"/>
      <c r="C363" s="33"/>
      <c r="D363" s="8"/>
      <c r="E363" s="8"/>
      <c r="F363" s="8"/>
    </row>
    <row r="364" spans="1:6" x14ac:dyDescent="0.25">
      <c r="A364" s="8"/>
      <c r="B364" s="8"/>
      <c r="C364" s="33"/>
      <c r="D364" s="8"/>
      <c r="E364" s="8"/>
      <c r="F364" s="8"/>
    </row>
    <row r="365" spans="1:6" x14ac:dyDescent="0.25">
      <c r="A365" s="8"/>
      <c r="B365" s="8"/>
      <c r="C365" s="33"/>
      <c r="D365" s="8"/>
      <c r="E365" s="8"/>
      <c r="F365" s="8"/>
    </row>
    <row r="366" spans="1:6" x14ac:dyDescent="0.25">
      <c r="A366" s="8"/>
      <c r="B366" s="8"/>
      <c r="C366" s="33"/>
      <c r="D366" s="8"/>
      <c r="E366" s="8"/>
      <c r="F366" s="8"/>
    </row>
    <row r="367" spans="1:6" x14ac:dyDescent="0.25">
      <c r="A367" s="8"/>
      <c r="B367" s="8"/>
      <c r="C367" s="33"/>
      <c r="D367" s="8"/>
      <c r="E367" s="8"/>
      <c r="F367" s="8"/>
    </row>
    <row r="368" spans="1:6" x14ac:dyDescent="0.25">
      <c r="A368" s="8"/>
      <c r="B368" s="8"/>
      <c r="C368" s="33"/>
      <c r="D368" s="8"/>
      <c r="E368" s="8"/>
      <c r="F368" s="8"/>
    </row>
    <row r="369" spans="1:6" x14ac:dyDescent="0.25">
      <c r="A369" s="8"/>
      <c r="B369" s="8"/>
      <c r="C369" s="33"/>
      <c r="D369" s="8"/>
      <c r="E369" s="8"/>
      <c r="F369" s="8"/>
    </row>
    <row r="370" spans="1:6" x14ac:dyDescent="0.25">
      <c r="A370" s="8"/>
      <c r="B370" s="8"/>
      <c r="C370" s="33"/>
      <c r="D370" s="8"/>
      <c r="E370" s="8"/>
      <c r="F370" s="8"/>
    </row>
    <row r="371" spans="1:6" x14ac:dyDescent="0.25">
      <c r="A371" s="8"/>
      <c r="B371" s="8"/>
      <c r="C371" s="33"/>
      <c r="D371" s="8"/>
      <c r="E371" s="8"/>
      <c r="F371" s="8"/>
    </row>
    <row r="372" spans="1:6" x14ac:dyDescent="0.25">
      <c r="A372" s="8"/>
      <c r="B372" s="8"/>
      <c r="C372" s="33"/>
      <c r="D372" s="8"/>
      <c r="E372" s="8"/>
      <c r="F372" s="8"/>
    </row>
    <row r="373" spans="1:6" x14ac:dyDescent="0.25">
      <c r="A373" s="8"/>
      <c r="B373" s="8"/>
      <c r="C373" s="33"/>
      <c r="D373" s="8"/>
      <c r="E373" s="8"/>
      <c r="F373" s="8"/>
    </row>
    <row r="374" spans="1:6" x14ac:dyDescent="0.25">
      <c r="A374" s="8"/>
      <c r="B374" s="8"/>
      <c r="C374" s="33"/>
      <c r="D374" s="8"/>
      <c r="E374" s="8"/>
      <c r="F374" s="8"/>
    </row>
    <row r="375" spans="1:6" x14ac:dyDescent="0.25">
      <c r="A375" s="8"/>
      <c r="B375" s="8"/>
      <c r="C375" s="33"/>
      <c r="D375" s="8"/>
      <c r="E375" s="8"/>
      <c r="F375" s="8"/>
    </row>
    <row r="376" spans="1:6" x14ac:dyDescent="0.25">
      <c r="A376" s="8"/>
      <c r="B376" s="8"/>
      <c r="C376" s="33"/>
      <c r="D376" s="8"/>
      <c r="E376" s="8"/>
      <c r="F376" s="8"/>
    </row>
    <row r="377" spans="1:6" x14ac:dyDescent="0.25">
      <c r="A377" s="8"/>
      <c r="B377" s="8"/>
      <c r="C377" s="33"/>
      <c r="D377" s="8"/>
      <c r="E377" s="8"/>
      <c r="F377" s="8"/>
    </row>
    <row r="378" spans="1:6" x14ac:dyDescent="0.25">
      <c r="A378" s="8"/>
      <c r="B378" s="8"/>
      <c r="C378" s="33"/>
      <c r="D378" s="8"/>
      <c r="E378" s="8"/>
      <c r="F378" s="8"/>
    </row>
    <row r="379" spans="1:6" x14ac:dyDescent="0.25">
      <c r="A379" s="8"/>
      <c r="B379" s="8"/>
      <c r="C379" s="33"/>
      <c r="D379" s="8"/>
      <c r="E379" s="8"/>
      <c r="F379" s="8"/>
    </row>
    <row r="380" spans="1:6" x14ac:dyDescent="0.25">
      <c r="A380" s="8"/>
      <c r="B380" s="8"/>
      <c r="C380" s="33"/>
      <c r="D380" s="8"/>
      <c r="E380" s="8"/>
      <c r="F380" s="8"/>
    </row>
    <row r="381" spans="1:6" x14ac:dyDescent="0.25">
      <c r="A381" s="8"/>
      <c r="B381" s="8"/>
      <c r="C381" s="33"/>
      <c r="D381" s="8"/>
      <c r="E381" s="8"/>
      <c r="F381" s="8"/>
    </row>
    <row r="382" spans="1:6" x14ac:dyDescent="0.25">
      <c r="A382" s="8"/>
      <c r="B382" s="8"/>
      <c r="C382" s="33"/>
      <c r="D382" s="8"/>
      <c r="E382" s="8"/>
      <c r="F382" s="8"/>
    </row>
    <row r="383" spans="1:6" x14ac:dyDescent="0.25">
      <c r="A383" s="8"/>
      <c r="B383" s="8"/>
      <c r="C383" s="33"/>
      <c r="D383" s="8"/>
      <c r="E383" s="8"/>
      <c r="F383" s="8"/>
    </row>
    <row r="384" spans="1:6" x14ac:dyDescent="0.25">
      <c r="A384" s="8"/>
      <c r="B384" s="8"/>
      <c r="C384" s="33"/>
      <c r="D384" s="8"/>
      <c r="E384" s="8"/>
      <c r="F384" s="8"/>
    </row>
    <row r="385" spans="1:6" x14ac:dyDescent="0.25">
      <c r="A385" s="8"/>
      <c r="B385" s="8"/>
      <c r="C385" s="33"/>
      <c r="D385" s="8"/>
      <c r="E385" s="8"/>
      <c r="F385" s="8"/>
    </row>
    <row r="386" spans="1:6" x14ac:dyDescent="0.25">
      <c r="A386" s="8"/>
      <c r="B386" s="8"/>
      <c r="C386" s="33"/>
      <c r="D386" s="8"/>
      <c r="E386" s="8"/>
      <c r="F386" s="8"/>
    </row>
    <row r="387" spans="1:6" x14ac:dyDescent="0.25">
      <c r="A387" s="8"/>
      <c r="B387" s="8"/>
      <c r="C387" s="33"/>
      <c r="D387" s="8"/>
      <c r="E387" s="8"/>
      <c r="F387" s="8"/>
    </row>
    <row r="388" spans="1:6" x14ac:dyDescent="0.25">
      <c r="A388" s="8"/>
      <c r="B388" s="8"/>
      <c r="C388" s="33"/>
      <c r="D388" s="8"/>
      <c r="E388" s="8"/>
      <c r="F388" s="8"/>
    </row>
    <row r="389" spans="1:6" x14ac:dyDescent="0.25">
      <c r="A389" s="8"/>
      <c r="B389" s="8"/>
      <c r="C389" s="33"/>
      <c r="D389" s="8"/>
      <c r="E389" s="8"/>
      <c r="F389" s="8"/>
    </row>
    <row r="390" spans="1:6" x14ac:dyDescent="0.25">
      <c r="A390" s="8"/>
      <c r="B390" s="8"/>
      <c r="C390" s="33"/>
      <c r="D390" s="8"/>
      <c r="E390" s="8"/>
      <c r="F390" s="8"/>
    </row>
    <row r="391" spans="1:6" x14ac:dyDescent="0.25">
      <c r="A391" s="8"/>
      <c r="B391" s="8"/>
      <c r="C391" s="33"/>
      <c r="D391" s="8"/>
      <c r="E391" s="8"/>
      <c r="F391" s="8"/>
    </row>
    <row r="392" spans="1:6" x14ac:dyDescent="0.25">
      <c r="A392" s="8"/>
      <c r="B392" s="8"/>
      <c r="C392" s="33"/>
      <c r="D392" s="8"/>
      <c r="E392" s="8"/>
      <c r="F392" s="8"/>
    </row>
    <row r="393" spans="1:6" x14ac:dyDescent="0.25">
      <c r="A393" s="8"/>
      <c r="B393" s="8"/>
      <c r="C393" s="33"/>
      <c r="D393" s="8"/>
      <c r="E393" s="8"/>
      <c r="F393" s="8"/>
    </row>
    <row r="394" spans="1:6" x14ac:dyDescent="0.25">
      <c r="A394" s="8"/>
      <c r="B394" s="8"/>
      <c r="C394" s="33"/>
      <c r="D394" s="8"/>
      <c r="E394" s="8"/>
      <c r="F394" s="8"/>
    </row>
    <row r="395" spans="1:6" x14ac:dyDescent="0.25">
      <c r="A395" s="8"/>
      <c r="B395" s="8"/>
      <c r="C395" s="33"/>
      <c r="D395" s="8"/>
      <c r="E395" s="8"/>
      <c r="F395" s="8"/>
    </row>
    <row r="396" spans="1:6" x14ac:dyDescent="0.25">
      <c r="A396" s="8"/>
      <c r="B396" s="8"/>
      <c r="C396" s="33"/>
      <c r="D396" s="8"/>
      <c r="E396" s="8"/>
      <c r="F396" s="8"/>
    </row>
    <row r="397" spans="1:6" x14ac:dyDescent="0.25">
      <c r="A397" s="8"/>
      <c r="B397" s="8"/>
      <c r="C397" s="33"/>
      <c r="D397" s="8"/>
      <c r="E397" s="8"/>
      <c r="F397" s="8"/>
    </row>
    <row r="398" spans="1:6" x14ac:dyDescent="0.25">
      <c r="A398" s="8"/>
      <c r="B398" s="8"/>
      <c r="C398" s="33"/>
      <c r="D398" s="8"/>
      <c r="E398" s="8"/>
      <c r="F398" s="8"/>
    </row>
    <row r="399" spans="1:6" x14ac:dyDescent="0.25">
      <c r="A399" s="8"/>
      <c r="B399" s="8"/>
      <c r="C399" s="33"/>
      <c r="D399" s="8"/>
      <c r="E399" s="8"/>
      <c r="F399" s="8"/>
    </row>
    <row r="400" spans="1:6" x14ac:dyDescent="0.25">
      <c r="A400" s="8"/>
      <c r="B400" s="8"/>
      <c r="C400" s="33"/>
      <c r="D400" s="8"/>
      <c r="E400" s="8"/>
      <c r="F400" s="8"/>
    </row>
    <row r="401" spans="1:6" x14ac:dyDescent="0.25">
      <c r="A401" s="8"/>
      <c r="B401" s="8"/>
      <c r="C401" s="33"/>
      <c r="D401" s="8"/>
      <c r="E401" s="8"/>
      <c r="F401" s="8"/>
    </row>
    <row r="402" spans="1:6" x14ac:dyDescent="0.25">
      <c r="A402" s="8"/>
      <c r="B402" s="8"/>
      <c r="C402" s="33"/>
      <c r="D402" s="8"/>
      <c r="E402" s="8"/>
      <c r="F402" s="8"/>
    </row>
    <row r="403" spans="1:6" x14ac:dyDescent="0.25">
      <c r="A403" s="8"/>
      <c r="B403" s="8"/>
      <c r="C403" s="33"/>
      <c r="D403" s="8"/>
      <c r="E403" s="8"/>
      <c r="F403" s="8"/>
    </row>
    <row r="404" spans="1:6" x14ac:dyDescent="0.25">
      <c r="A404" s="8"/>
      <c r="B404" s="8"/>
      <c r="C404" s="33"/>
      <c r="D404" s="8"/>
      <c r="E404" s="8"/>
      <c r="F404" s="8"/>
    </row>
    <row r="405" spans="1:6" x14ac:dyDescent="0.25">
      <c r="A405" s="8"/>
      <c r="B405" s="8"/>
      <c r="C405" s="33"/>
      <c r="D405" s="8"/>
      <c r="E405" s="8"/>
      <c r="F405" s="8"/>
    </row>
    <row r="406" spans="1:6" x14ac:dyDescent="0.25">
      <c r="A406" s="8"/>
      <c r="B406" s="8"/>
      <c r="C406" s="33"/>
      <c r="D406" s="8"/>
      <c r="E406" s="8"/>
      <c r="F406" s="8"/>
    </row>
    <row r="407" spans="1:6" x14ac:dyDescent="0.25">
      <c r="A407" s="8"/>
      <c r="B407" s="8"/>
      <c r="C407" s="33"/>
      <c r="D407" s="8"/>
      <c r="E407" s="8"/>
      <c r="F407" s="8"/>
    </row>
    <row r="408" spans="1:6" x14ac:dyDescent="0.25">
      <c r="A408" s="8"/>
      <c r="B408" s="8"/>
      <c r="C408" s="33"/>
      <c r="D408" s="8"/>
      <c r="E408" s="8"/>
      <c r="F408" s="8"/>
    </row>
    <row r="409" spans="1:6" x14ac:dyDescent="0.25">
      <c r="A409" s="8"/>
      <c r="B409" s="8"/>
      <c r="C409" s="33"/>
      <c r="D409" s="8"/>
      <c r="E409" s="8"/>
      <c r="F409" s="8"/>
    </row>
    <row r="410" spans="1:6" x14ac:dyDescent="0.25">
      <c r="A410" s="8"/>
      <c r="B410" s="8"/>
      <c r="C410" s="33"/>
      <c r="D410" s="8"/>
      <c r="E410" s="8"/>
      <c r="F410" s="8"/>
    </row>
    <row r="411" spans="1:6" x14ac:dyDescent="0.25">
      <c r="A411" s="8"/>
      <c r="B411" s="8"/>
      <c r="C411" s="33"/>
      <c r="D411" s="8"/>
      <c r="E411" s="8"/>
      <c r="F411" s="8"/>
    </row>
    <row r="412" spans="1:6" x14ac:dyDescent="0.25">
      <c r="A412" s="8"/>
      <c r="B412" s="8"/>
      <c r="C412" s="33"/>
      <c r="D412" s="8"/>
      <c r="E412" s="8"/>
      <c r="F412" s="8"/>
    </row>
    <row r="413" spans="1:6" x14ac:dyDescent="0.25">
      <c r="A413" s="8"/>
      <c r="B413" s="8"/>
      <c r="C413" s="33"/>
      <c r="D413" s="8"/>
      <c r="E413" s="8"/>
      <c r="F413" s="8"/>
    </row>
    <row r="414" spans="1:6" x14ac:dyDescent="0.25">
      <c r="A414" s="8"/>
      <c r="B414" s="8"/>
      <c r="C414" s="33"/>
      <c r="D414" s="8"/>
      <c r="E414" s="8"/>
      <c r="F414" s="8"/>
    </row>
    <row r="415" spans="1:6" x14ac:dyDescent="0.25">
      <c r="A415" s="8"/>
      <c r="B415" s="8"/>
      <c r="C415" s="33"/>
      <c r="D415" s="8"/>
      <c r="E415" s="8"/>
      <c r="F415" s="8"/>
    </row>
    <row r="416" spans="1:6" x14ac:dyDescent="0.25">
      <c r="A416" s="8"/>
      <c r="B416" s="8"/>
      <c r="C416" s="33"/>
      <c r="D416" s="8"/>
      <c r="E416" s="8"/>
      <c r="F416" s="8"/>
    </row>
    <row r="417" spans="1:6" x14ac:dyDescent="0.25">
      <c r="A417" s="8"/>
      <c r="B417" s="8"/>
      <c r="C417" s="33"/>
      <c r="D417" s="8"/>
      <c r="E417" s="8"/>
      <c r="F417" s="8"/>
    </row>
    <row r="418" spans="1:6" x14ac:dyDescent="0.25">
      <c r="A418" s="8"/>
      <c r="B418" s="8"/>
      <c r="C418" s="33"/>
      <c r="D418" s="8"/>
      <c r="E418" s="8"/>
      <c r="F418" s="8"/>
    </row>
    <row r="419" spans="1:6" x14ac:dyDescent="0.25">
      <c r="A419" s="8"/>
      <c r="B419" s="8"/>
      <c r="C419" s="33"/>
      <c r="D419" s="8"/>
      <c r="E419" s="8"/>
      <c r="F419" s="8"/>
    </row>
    <row r="420" spans="1:6" x14ac:dyDescent="0.25">
      <c r="A420" s="8"/>
      <c r="B420" s="8"/>
      <c r="C420" s="33"/>
      <c r="D420" s="8"/>
      <c r="E420" s="8"/>
      <c r="F420" s="8"/>
    </row>
    <row r="421" spans="1:6" x14ac:dyDescent="0.25">
      <c r="A421" s="8"/>
      <c r="B421" s="8"/>
      <c r="C421" s="33"/>
      <c r="D421" s="8"/>
      <c r="E421" s="8"/>
      <c r="F421" s="8"/>
    </row>
    <row r="422" spans="1:6" x14ac:dyDescent="0.25">
      <c r="A422" s="8"/>
      <c r="B422" s="8"/>
      <c r="C422" s="33"/>
      <c r="D422" s="8"/>
      <c r="E422" s="8"/>
      <c r="F422" s="8"/>
    </row>
    <row r="423" spans="1:6" x14ac:dyDescent="0.25">
      <c r="A423" s="8"/>
      <c r="B423" s="8"/>
      <c r="C423" s="33"/>
      <c r="D423" s="8"/>
      <c r="E423" s="8"/>
      <c r="F423" s="8"/>
    </row>
    <row r="424" spans="1:6" x14ac:dyDescent="0.25">
      <c r="A424" s="8"/>
      <c r="B424" s="8"/>
      <c r="C424" s="33"/>
      <c r="D424" s="8"/>
      <c r="E424" s="8"/>
      <c r="F424" s="8"/>
    </row>
    <row r="425" spans="1:6" x14ac:dyDescent="0.25">
      <c r="A425" s="8"/>
      <c r="B425" s="8"/>
      <c r="C425" s="33"/>
      <c r="D425" s="8"/>
      <c r="E425" s="8"/>
      <c r="F425" s="8"/>
    </row>
    <row r="426" spans="1:6" x14ac:dyDescent="0.25">
      <c r="A426" s="8"/>
      <c r="B426" s="8"/>
      <c r="C426" s="33"/>
      <c r="D426" s="8"/>
      <c r="E426" s="8"/>
      <c r="F426" s="8"/>
    </row>
    <row r="427" spans="1:6" x14ac:dyDescent="0.25">
      <c r="A427" s="8"/>
      <c r="B427" s="8"/>
      <c r="C427" s="33"/>
      <c r="D427" s="8"/>
      <c r="E427" s="8"/>
      <c r="F427" s="8"/>
    </row>
    <row r="428" spans="1:6" x14ac:dyDescent="0.25">
      <c r="A428" s="8"/>
      <c r="B428" s="8"/>
      <c r="C428" s="33"/>
      <c r="D428" s="8"/>
      <c r="E428" s="8"/>
      <c r="F428" s="8"/>
    </row>
    <row r="429" spans="1:6" x14ac:dyDescent="0.25">
      <c r="A429" s="8"/>
      <c r="B429" s="8"/>
      <c r="C429" s="33"/>
      <c r="D429" s="8"/>
      <c r="E429" s="8"/>
      <c r="F429" s="8"/>
    </row>
    <row r="430" spans="1:6" x14ac:dyDescent="0.25">
      <c r="A430" s="8"/>
      <c r="B430" s="8"/>
      <c r="C430" s="33"/>
      <c r="D430" s="8"/>
      <c r="E430" s="8"/>
      <c r="F430" s="8"/>
    </row>
    <row r="431" spans="1:6" x14ac:dyDescent="0.25">
      <c r="A431" s="8"/>
      <c r="B431" s="8"/>
      <c r="C431" s="33"/>
      <c r="D431" s="8"/>
      <c r="E431" s="8"/>
      <c r="F431" s="8"/>
    </row>
    <row r="432" spans="1:6" x14ac:dyDescent="0.25">
      <c r="A432" s="8"/>
      <c r="B432" s="8"/>
      <c r="C432" s="33"/>
      <c r="D432" s="8"/>
      <c r="E432" s="8"/>
      <c r="F432" s="8"/>
    </row>
    <row r="433" spans="1:6" x14ac:dyDescent="0.25">
      <c r="A433" s="8"/>
      <c r="B433" s="8"/>
      <c r="C433" s="33"/>
      <c r="D433" s="8"/>
      <c r="E433" s="8"/>
      <c r="F433" s="8"/>
    </row>
    <row r="434" spans="1:6" x14ac:dyDescent="0.25">
      <c r="A434" s="8"/>
      <c r="B434" s="8"/>
      <c r="C434" s="33"/>
      <c r="D434" s="8"/>
      <c r="E434" s="8"/>
      <c r="F434" s="8"/>
    </row>
    <row r="435" spans="1:6" x14ac:dyDescent="0.25">
      <c r="A435" s="8"/>
      <c r="B435" s="8"/>
      <c r="C435" s="33"/>
      <c r="D435" s="8"/>
      <c r="E435" s="8"/>
      <c r="F435" s="8"/>
    </row>
    <row r="436" spans="1:6" x14ac:dyDescent="0.25">
      <c r="A436" s="8"/>
      <c r="B436" s="8"/>
      <c r="C436" s="33"/>
      <c r="D436" s="8"/>
      <c r="E436" s="8"/>
      <c r="F436" s="8"/>
    </row>
    <row r="437" spans="1:6" x14ac:dyDescent="0.25">
      <c r="A437" s="8"/>
      <c r="B437" s="8"/>
      <c r="C437" s="33"/>
      <c r="D437" s="8"/>
      <c r="E437" s="8"/>
      <c r="F437" s="8"/>
    </row>
    <row r="438" spans="1:6" x14ac:dyDescent="0.25">
      <c r="A438" s="8"/>
      <c r="B438" s="8"/>
      <c r="C438" s="33"/>
      <c r="D438" s="8"/>
      <c r="E438" s="8"/>
      <c r="F438" s="8"/>
    </row>
    <row r="439" spans="1:6" x14ac:dyDescent="0.25">
      <c r="A439" s="8"/>
      <c r="B439" s="8"/>
      <c r="C439" s="33"/>
      <c r="D439" s="8"/>
      <c r="E439" s="8"/>
      <c r="F439" s="8"/>
    </row>
    <row r="440" spans="1:6" x14ac:dyDescent="0.25">
      <c r="A440" s="8"/>
      <c r="B440" s="8"/>
      <c r="C440" s="33"/>
      <c r="D440" s="8"/>
      <c r="E440" s="8"/>
      <c r="F440" s="8"/>
    </row>
    <row r="441" spans="1:6" x14ac:dyDescent="0.25">
      <c r="A441" s="8"/>
      <c r="B441" s="8"/>
      <c r="C441" s="33"/>
      <c r="D441" s="8"/>
      <c r="E441" s="8"/>
      <c r="F441" s="8"/>
    </row>
    <row r="442" spans="1:6" x14ac:dyDescent="0.25">
      <c r="A442" s="8"/>
      <c r="B442" s="8"/>
      <c r="C442" s="33"/>
      <c r="D442" s="8"/>
      <c r="E442" s="8"/>
      <c r="F442" s="8"/>
    </row>
    <row r="443" spans="1:6" x14ac:dyDescent="0.25">
      <c r="A443" s="8"/>
      <c r="B443" s="8"/>
      <c r="C443" s="33"/>
      <c r="D443" s="8"/>
      <c r="E443" s="8"/>
      <c r="F443" s="8"/>
    </row>
    <row r="444" spans="1:6" x14ac:dyDescent="0.25">
      <c r="A444" s="8"/>
      <c r="B444" s="8"/>
      <c r="C444" s="33"/>
      <c r="D444" s="8"/>
      <c r="E444" s="8"/>
      <c r="F444" s="8"/>
    </row>
    <row r="445" spans="1:6" x14ac:dyDescent="0.25">
      <c r="A445" s="8"/>
      <c r="B445" s="8"/>
      <c r="C445" s="33"/>
      <c r="D445" s="8"/>
      <c r="E445" s="8"/>
      <c r="F445" s="8"/>
    </row>
    <row r="446" spans="1:6" x14ac:dyDescent="0.25">
      <c r="A446" s="8"/>
      <c r="B446" s="8"/>
      <c r="C446" s="33"/>
      <c r="D446" s="8"/>
      <c r="E446" s="8"/>
      <c r="F446" s="8"/>
    </row>
    <row r="447" spans="1:6" x14ac:dyDescent="0.25">
      <c r="A447" s="8"/>
      <c r="B447" s="8"/>
      <c r="C447" s="33"/>
      <c r="D447" s="8"/>
      <c r="E447" s="8"/>
      <c r="F447" s="8"/>
    </row>
    <row r="448" spans="1:6" x14ac:dyDescent="0.25">
      <c r="A448" s="8"/>
      <c r="B448" s="8"/>
      <c r="C448" s="33"/>
      <c r="D448" s="8"/>
      <c r="E448" s="8"/>
      <c r="F448" s="8"/>
    </row>
    <row r="449" spans="1:6" x14ac:dyDescent="0.25">
      <c r="A449" s="8"/>
      <c r="B449" s="8"/>
      <c r="C449" s="33"/>
      <c r="D449" s="8"/>
      <c r="E449" s="8"/>
      <c r="F449" s="8"/>
    </row>
    <row r="450" spans="1:6" x14ac:dyDescent="0.25">
      <c r="A450" s="8"/>
      <c r="B450" s="8"/>
      <c r="C450" s="33"/>
      <c r="D450" s="8"/>
      <c r="E450" s="8"/>
      <c r="F450" s="8"/>
    </row>
    <row r="451" spans="1:6" x14ac:dyDescent="0.25">
      <c r="A451" s="8"/>
      <c r="B451" s="8"/>
      <c r="C451" s="33"/>
      <c r="D451" s="8"/>
      <c r="E451" s="8"/>
      <c r="F451" s="8"/>
    </row>
    <row r="452" spans="1:6" x14ac:dyDescent="0.25">
      <c r="A452" s="8"/>
      <c r="B452" s="8"/>
      <c r="C452" s="33"/>
      <c r="D452" s="8"/>
      <c r="E452" s="8"/>
      <c r="F452" s="8"/>
    </row>
    <row r="453" spans="1:6" x14ac:dyDescent="0.25">
      <c r="A453" s="8"/>
      <c r="B453" s="8"/>
      <c r="C453" s="33"/>
      <c r="D453" s="8"/>
      <c r="E453" s="8"/>
      <c r="F453" s="8"/>
    </row>
    <row r="454" spans="1:6" x14ac:dyDescent="0.25">
      <c r="A454" s="8"/>
      <c r="B454" s="8"/>
      <c r="C454" s="33"/>
      <c r="D454" s="8"/>
      <c r="E454" s="8"/>
      <c r="F454" s="8"/>
    </row>
    <row r="455" spans="1:6" x14ac:dyDescent="0.25">
      <c r="A455" s="8"/>
      <c r="B455" s="8"/>
      <c r="C455" s="33"/>
      <c r="D455" s="8"/>
      <c r="E455" s="8"/>
      <c r="F455" s="8"/>
    </row>
    <row r="456" spans="1:6" x14ac:dyDescent="0.25">
      <c r="A456" s="8"/>
      <c r="B456" s="8"/>
      <c r="C456" s="33"/>
      <c r="D456" s="8"/>
      <c r="E456" s="8"/>
      <c r="F456" s="8"/>
    </row>
    <row r="457" spans="1:6" x14ac:dyDescent="0.25">
      <c r="A457" s="8"/>
      <c r="B457" s="8"/>
      <c r="C457" s="33"/>
      <c r="D457" s="8"/>
      <c r="E457" s="8"/>
      <c r="F457" s="8"/>
    </row>
    <row r="458" spans="1:6" x14ac:dyDescent="0.25">
      <c r="A458" s="8"/>
      <c r="B458" s="8"/>
      <c r="C458" s="33"/>
      <c r="D458" s="8"/>
      <c r="E458" s="8"/>
      <c r="F458" s="8"/>
    </row>
    <row r="459" spans="1:6" x14ac:dyDescent="0.25">
      <c r="A459" s="8"/>
      <c r="B459" s="8"/>
      <c r="C459" s="33"/>
      <c r="D459" s="8"/>
      <c r="E459" s="8"/>
      <c r="F459" s="8"/>
    </row>
    <row r="460" spans="1:6" x14ac:dyDescent="0.25">
      <c r="A460" s="8"/>
      <c r="B460" s="8"/>
      <c r="C460" s="33"/>
      <c r="D460" s="8"/>
      <c r="E460" s="8"/>
      <c r="F460" s="8"/>
    </row>
    <row r="461" spans="1:6" x14ac:dyDescent="0.25">
      <c r="A461" s="8"/>
      <c r="B461" s="8"/>
      <c r="C461" s="33"/>
      <c r="D461" s="8"/>
      <c r="E461" s="8"/>
      <c r="F461" s="8"/>
    </row>
    <row r="462" spans="1:6" x14ac:dyDescent="0.25">
      <c r="A462" s="8"/>
      <c r="B462" s="8"/>
      <c r="C462" s="33"/>
      <c r="D462" s="8"/>
      <c r="E462" s="8"/>
      <c r="F462" s="8"/>
    </row>
    <row r="463" spans="1:6" x14ac:dyDescent="0.25">
      <c r="A463" s="8"/>
      <c r="B463" s="8"/>
      <c r="C463" s="33"/>
      <c r="D463" s="8"/>
      <c r="E463" s="8"/>
      <c r="F463" s="8"/>
    </row>
    <row r="464" spans="1:6" x14ac:dyDescent="0.25">
      <c r="A464" s="8"/>
      <c r="B464" s="8"/>
      <c r="C464" s="33"/>
      <c r="D464" s="8"/>
      <c r="E464" s="8"/>
      <c r="F464" s="8"/>
    </row>
    <row r="465" spans="1:6" x14ac:dyDescent="0.25">
      <c r="A465" s="8"/>
      <c r="B465" s="8"/>
      <c r="C465" s="33"/>
      <c r="D465" s="8"/>
      <c r="E465" s="8"/>
      <c r="F465" s="8"/>
    </row>
    <row r="466" spans="1:6" x14ac:dyDescent="0.25">
      <c r="A466" s="8"/>
      <c r="B466" s="8"/>
      <c r="C466" s="33"/>
      <c r="D466" s="8"/>
      <c r="E466" s="8"/>
      <c r="F466" s="8"/>
    </row>
    <row r="467" spans="1:6" x14ac:dyDescent="0.25">
      <c r="A467" s="8"/>
      <c r="B467" s="8"/>
      <c r="C467" s="33"/>
      <c r="D467" s="8"/>
      <c r="E467" s="8"/>
      <c r="F467" s="8"/>
    </row>
    <row r="468" spans="1:6" x14ac:dyDescent="0.25">
      <c r="A468" s="8"/>
      <c r="B468" s="8"/>
      <c r="C468" s="33"/>
      <c r="D468" s="8"/>
      <c r="E468" s="8"/>
      <c r="F468" s="8"/>
    </row>
    <row r="469" spans="1:6" x14ac:dyDescent="0.25">
      <c r="A469" s="8"/>
      <c r="B469" s="8"/>
      <c r="C469" s="33"/>
      <c r="D469" s="8"/>
      <c r="E469" s="8"/>
      <c r="F469" s="8"/>
    </row>
    <row r="470" spans="1:6" x14ac:dyDescent="0.25">
      <c r="A470" s="8"/>
      <c r="B470" s="8"/>
      <c r="C470" s="33"/>
      <c r="D470" s="8"/>
      <c r="E470" s="8"/>
      <c r="F470" s="8"/>
    </row>
    <row r="471" spans="1:6" x14ac:dyDescent="0.25">
      <c r="A471" s="8"/>
      <c r="B471" s="8"/>
      <c r="C471" s="33"/>
      <c r="D471" s="8"/>
      <c r="E471" s="8"/>
      <c r="F471" s="8"/>
    </row>
    <row r="472" spans="1:6" x14ac:dyDescent="0.25">
      <c r="A472" s="8"/>
      <c r="B472" s="8"/>
      <c r="C472" s="33"/>
      <c r="D472" s="8"/>
      <c r="E472" s="8"/>
      <c r="F472" s="8"/>
    </row>
    <row r="473" spans="1:6" x14ac:dyDescent="0.25">
      <c r="A473" s="8"/>
      <c r="B473" s="8"/>
      <c r="C473" s="33"/>
      <c r="D473" s="8"/>
      <c r="E473" s="8"/>
      <c r="F473" s="8"/>
    </row>
    <row r="474" spans="1:6" x14ac:dyDescent="0.25">
      <c r="A474" s="8"/>
      <c r="B474" s="8"/>
      <c r="C474" s="33"/>
      <c r="D474" s="8"/>
      <c r="E474" s="8"/>
      <c r="F474" s="8"/>
    </row>
    <row r="475" spans="1:6" x14ac:dyDescent="0.25">
      <c r="A475" s="8"/>
      <c r="B475" s="8"/>
      <c r="C475" s="33"/>
      <c r="D475" s="8"/>
      <c r="E475" s="8"/>
      <c r="F475" s="8"/>
    </row>
    <row r="476" spans="1:6" x14ac:dyDescent="0.25">
      <c r="A476" s="8"/>
      <c r="B476" s="8"/>
      <c r="C476" s="33"/>
      <c r="D476" s="8"/>
      <c r="E476" s="8"/>
      <c r="F476" s="8"/>
    </row>
    <row r="477" spans="1:6" x14ac:dyDescent="0.25">
      <c r="A477" s="8"/>
      <c r="B477" s="8"/>
      <c r="C477" s="33"/>
      <c r="D477" s="8"/>
      <c r="E477" s="8"/>
      <c r="F477" s="8"/>
    </row>
    <row r="478" spans="1:6" x14ac:dyDescent="0.25">
      <c r="A478" s="8"/>
      <c r="B478" s="8"/>
      <c r="C478" s="33"/>
      <c r="D478" s="8"/>
      <c r="E478" s="8"/>
      <c r="F478" s="8"/>
    </row>
    <row r="479" spans="1:6" x14ac:dyDescent="0.25">
      <c r="A479" s="8"/>
      <c r="B479" s="8"/>
      <c r="C479" s="33"/>
      <c r="D479" s="8"/>
      <c r="E479" s="8"/>
      <c r="F479" s="8"/>
    </row>
    <row r="480" spans="1:6" x14ac:dyDescent="0.25">
      <c r="A480" s="8"/>
      <c r="B480" s="8"/>
      <c r="C480" s="33"/>
      <c r="D480" s="8"/>
      <c r="E480" s="8"/>
      <c r="F480" s="8"/>
    </row>
    <row r="481" spans="1:6" x14ac:dyDescent="0.25">
      <c r="A481" s="8"/>
      <c r="B481" s="8"/>
      <c r="C481" s="33"/>
      <c r="D481" s="8"/>
      <c r="E481" s="8"/>
      <c r="F481" s="8"/>
    </row>
    <row r="482" spans="1:6" x14ac:dyDescent="0.25">
      <c r="A482" s="8"/>
      <c r="B482" s="8"/>
      <c r="C482" s="33"/>
      <c r="D482" s="8"/>
      <c r="E482" s="8"/>
      <c r="F482" s="8"/>
    </row>
    <row r="483" spans="1:6" x14ac:dyDescent="0.25">
      <c r="A483" s="8"/>
      <c r="B483" s="8"/>
      <c r="C483" s="33"/>
      <c r="D483" s="8"/>
      <c r="E483" s="8"/>
      <c r="F483" s="8"/>
    </row>
    <row r="484" spans="1:6" x14ac:dyDescent="0.25">
      <c r="A484" s="8"/>
      <c r="B484" s="8"/>
      <c r="C484" s="33"/>
      <c r="D484" s="8"/>
      <c r="E484" s="8"/>
      <c r="F484" s="8"/>
    </row>
  </sheetData>
  <mergeCells count="1">
    <mergeCell ref="A4:C4"/>
  </mergeCells>
  <pageMargins left="0.70866141732283472" right="0.70866141732283472" top="0.74803149606299213" bottom="0.74803149606299213" header="0.31496062992125984" footer="0.31496062992125984"/>
  <pageSetup paperSize="9" scale="90" orientation="portrait" r:id="rId1"/>
  <headerFooter>
    <oddHeader xml:space="preserve">&amp;C
</oddHeader>
    <oddFooter>Página &amp;P</oddFooter>
  </headerFooter>
  <colBreaks count="1" manualBreakCount="1">
    <brk id="6"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487"/>
  <sheetViews>
    <sheetView view="pageBreakPreview" zoomScale="115" zoomScaleNormal="100" zoomScaleSheetLayoutView="115" workbookViewId="0">
      <selection activeCell="G6" sqref="G6:I6"/>
    </sheetView>
  </sheetViews>
  <sheetFormatPr baseColWidth="10" defaultRowHeight="15" x14ac:dyDescent="0.25"/>
  <cols>
    <col min="1" max="2" width="6.7109375" customWidth="1"/>
    <col min="3" max="3" width="46.7109375" customWidth="1"/>
    <col min="4" max="6" width="11.42578125" customWidth="1"/>
    <col min="9" max="11" width="11.5703125" bestFit="1" customWidth="1"/>
  </cols>
  <sheetData>
    <row r="2" spans="1:9" x14ac:dyDescent="0.25">
      <c r="A2" s="3" t="s">
        <v>305</v>
      </c>
    </row>
    <row r="4" spans="1:9" x14ac:dyDescent="0.25">
      <c r="A4" s="161" t="s">
        <v>48</v>
      </c>
      <c r="B4" s="162"/>
      <c r="C4" s="162"/>
    </row>
    <row r="5" spans="1:9" x14ac:dyDescent="0.25">
      <c r="A5" s="1"/>
    </row>
    <row r="6" spans="1:9" s="23" customFormat="1" ht="13.5" x14ac:dyDescent="0.25">
      <c r="A6" s="5" t="s">
        <v>41</v>
      </c>
      <c r="B6" s="24" t="s">
        <v>42</v>
      </c>
      <c r="C6" s="24" t="s">
        <v>43</v>
      </c>
      <c r="D6" s="24" t="s">
        <v>44</v>
      </c>
      <c r="E6" s="5" t="s">
        <v>45</v>
      </c>
      <c r="F6" s="5" t="s">
        <v>64</v>
      </c>
      <c r="G6" s="164" t="s">
        <v>886</v>
      </c>
      <c r="H6" s="165">
        <v>0.97499999999999998</v>
      </c>
      <c r="I6" s="166"/>
    </row>
    <row r="7" spans="1:9" s="6" customFormat="1" ht="12.75" x14ac:dyDescent="0.25">
      <c r="A7" s="21"/>
      <c r="B7" s="46"/>
      <c r="C7" s="46"/>
      <c r="D7" s="46"/>
      <c r="E7" s="21"/>
      <c r="F7" s="21"/>
    </row>
    <row r="8" spans="1:9" s="6" customFormat="1" ht="13.5" x14ac:dyDescent="0.3">
      <c r="A8" s="4" t="s">
        <v>4</v>
      </c>
      <c r="B8" s="4" t="s">
        <v>3</v>
      </c>
      <c r="C8" s="49" t="s">
        <v>113</v>
      </c>
      <c r="D8" s="93"/>
      <c r="E8" s="21"/>
      <c r="F8" s="21"/>
    </row>
    <row r="9" spans="1:9" s="6" customFormat="1" ht="81" x14ac:dyDescent="0.3">
      <c r="A9" s="4"/>
      <c r="B9" s="4"/>
      <c r="C9" s="26" t="s">
        <v>114</v>
      </c>
      <c r="D9" s="28">
        <v>24.7</v>
      </c>
      <c r="E9" s="39">
        <f>H6*7.47</f>
        <v>7.2832499999999998</v>
      </c>
      <c r="F9" s="17">
        <f>D9*E9</f>
        <v>179.896275</v>
      </c>
    </row>
    <row r="10" spans="1:9" s="6" customFormat="1" ht="15" customHeight="1" x14ac:dyDescent="0.3">
      <c r="A10" s="21"/>
      <c r="B10" s="4"/>
      <c r="C10" s="26"/>
      <c r="D10" s="93"/>
      <c r="E10" s="21"/>
      <c r="F10" s="21"/>
    </row>
    <row r="11" spans="1:9" ht="15.75" x14ac:dyDescent="0.3">
      <c r="A11" s="4" t="s">
        <v>83</v>
      </c>
      <c r="B11" s="4" t="s">
        <v>1</v>
      </c>
      <c r="C11" s="49" t="s">
        <v>390</v>
      </c>
      <c r="D11" s="93"/>
      <c r="E11" s="21"/>
      <c r="F11" s="21"/>
    </row>
    <row r="12" spans="1:9" ht="135" x14ac:dyDescent="0.3">
      <c r="A12" s="4"/>
      <c r="B12" s="4"/>
      <c r="C12" s="26" t="s">
        <v>404</v>
      </c>
      <c r="D12" s="28">
        <v>7.51</v>
      </c>
      <c r="E12" s="39">
        <f>H6*202.93</f>
        <v>197.85675000000001</v>
      </c>
      <c r="F12" s="17">
        <f>D12*E12</f>
        <v>1485.9041924999999</v>
      </c>
    </row>
    <row r="13" spans="1:9" ht="15.75" x14ac:dyDescent="0.3">
      <c r="A13" s="4"/>
      <c r="B13" s="4"/>
      <c r="C13" s="9"/>
      <c r="D13" s="8"/>
      <c r="E13" s="39"/>
      <c r="F13" s="17"/>
    </row>
    <row r="14" spans="1:9" ht="15.75" x14ac:dyDescent="0.3">
      <c r="A14" s="25">
        <v>3.3</v>
      </c>
      <c r="B14" s="4" t="s">
        <v>3</v>
      </c>
      <c r="C14" s="29" t="s">
        <v>119</v>
      </c>
      <c r="D14" s="8"/>
      <c r="E14" s="39"/>
      <c r="F14" s="17"/>
    </row>
    <row r="15" spans="1:9" ht="108" x14ac:dyDescent="0.3">
      <c r="A15" s="4"/>
      <c r="B15" s="4"/>
      <c r="C15" s="26" t="s">
        <v>332</v>
      </c>
      <c r="D15" s="8">
        <v>16.829999999999998</v>
      </c>
      <c r="E15" s="39">
        <f>H6*16.5</f>
        <v>16.087499999999999</v>
      </c>
      <c r="F15" s="17">
        <f>D15*E15</f>
        <v>270.75262499999997</v>
      </c>
    </row>
    <row r="16" spans="1:9" ht="15.75" x14ac:dyDescent="0.3">
      <c r="A16" s="4"/>
      <c r="B16" s="4"/>
      <c r="C16" s="26"/>
      <c r="D16" s="8"/>
      <c r="E16" s="39"/>
      <c r="F16" s="17"/>
    </row>
    <row r="17" spans="1:6" ht="15.75" x14ac:dyDescent="0.3">
      <c r="A17" s="25">
        <v>3.4</v>
      </c>
      <c r="B17" s="4" t="s">
        <v>3</v>
      </c>
      <c r="C17" s="29" t="s">
        <v>118</v>
      </c>
      <c r="D17" s="8"/>
      <c r="E17" s="39"/>
      <c r="F17" s="17"/>
    </row>
    <row r="18" spans="1:6" ht="147.75" customHeight="1" x14ac:dyDescent="0.3">
      <c r="A18" s="4"/>
      <c r="B18" s="4"/>
      <c r="C18" s="26" t="s">
        <v>293</v>
      </c>
      <c r="D18" s="8">
        <v>117.62</v>
      </c>
      <c r="E18" s="39">
        <f>H6*13.5</f>
        <v>13.1625</v>
      </c>
      <c r="F18" s="17">
        <f>D18*E18</f>
        <v>1548.1732500000001</v>
      </c>
    </row>
    <row r="19" spans="1:6" ht="15.75" x14ac:dyDescent="0.3">
      <c r="A19" s="4"/>
      <c r="B19" s="4"/>
      <c r="C19" s="9"/>
      <c r="D19" s="8"/>
      <c r="E19" s="39"/>
      <c r="F19" s="17"/>
    </row>
    <row r="20" spans="1:6" ht="15.75" x14ac:dyDescent="0.3">
      <c r="A20" s="25">
        <v>3.5</v>
      </c>
      <c r="B20" s="4" t="s">
        <v>3</v>
      </c>
      <c r="C20" s="29" t="s">
        <v>121</v>
      </c>
      <c r="D20" s="8"/>
      <c r="E20" s="39"/>
      <c r="F20" s="17"/>
    </row>
    <row r="21" spans="1:6" ht="94.5" x14ac:dyDescent="0.3">
      <c r="A21" s="4"/>
      <c r="B21" s="4"/>
      <c r="C21" s="72" t="s">
        <v>120</v>
      </c>
      <c r="D21" s="8">
        <v>11.09</v>
      </c>
      <c r="E21" s="39">
        <f>H6*16.16</f>
        <v>15.756</v>
      </c>
      <c r="F21" s="17">
        <f>D21*E21</f>
        <v>174.73403999999999</v>
      </c>
    </row>
    <row r="22" spans="1:6" ht="15.75" x14ac:dyDescent="0.3">
      <c r="A22" s="4"/>
      <c r="B22" s="4"/>
      <c r="C22" s="72"/>
      <c r="D22" s="8"/>
      <c r="E22" s="39"/>
      <c r="F22" s="17"/>
    </row>
    <row r="23" spans="1:6" ht="15.75" x14ac:dyDescent="0.3">
      <c r="A23" s="4"/>
      <c r="B23" s="4"/>
      <c r="C23" s="72"/>
      <c r="D23" s="8"/>
      <c r="E23" s="39"/>
      <c r="F23" s="17"/>
    </row>
    <row r="24" spans="1:6" ht="15.75" x14ac:dyDescent="0.3">
      <c r="A24" s="4"/>
      <c r="B24" s="4"/>
      <c r="C24" s="72"/>
      <c r="D24" s="8"/>
      <c r="E24" s="39"/>
      <c r="F24" s="17"/>
    </row>
    <row r="25" spans="1:6" ht="15.75" x14ac:dyDescent="0.3">
      <c r="A25" s="25">
        <v>3.6</v>
      </c>
      <c r="B25" s="4" t="s">
        <v>3</v>
      </c>
      <c r="C25" s="29" t="s">
        <v>194</v>
      </c>
      <c r="D25" s="8"/>
      <c r="E25" s="39"/>
      <c r="F25" s="17"/>
    </row>
    <row r="26" spans="1:6" ht="84.75" customHeight="1" x14ac:dyDescent="0.3">
      <c r="A26" s="4"/>
      <c r="B26" s="4"/>
      <c r="C26" s="72" t="s">
        <v>195</v>
      </c>
      <c r="D26" s="8">
        <v>2.84</v>
      </c>
      <c r="E26" s="39">
        <f>H6*16.16</f>
        <v>15.756</v>
      </c>
      <c r="F26" s="17">
        <f>D26*E26</f>
        <v>44.747039999999998</v>
      </c>
    </row>
    <row r="27" spans="1:6" ht="15.75" x14ac:dyDescent="0.3">
      <c r="A27" s="4"/>
      <c r="B27" s="4"/>
      <c r="C27" s="43"/>
      <c r="D27" s="8"/>
      <c r="E27" s="39"/>
      <c r="F27" s="17"/>
    </row>
    <row r="28" spans="1:6" ht="15.75" x14ac:dyDescent="0.3">
      <c r="A28" s="25">
        <v>3.7</v>
      </c>
      <c r="B28" s="113" t="s">
        <v>314</v>
      </c>
      <c r="C28" s="29" t="s">
        <v>126</v>
      </c>
      <c r="D28" s="8"/>
      <c r="E28" s="39"/>
      <c r="F28" s="17"/>
    </row>
    <row r="29" spans="1:6" ht="135" x14ac:dyDescent="0.3">
      <c r="A29" s="4"/>
      <c r="B29" s="4"/>
      <c r="C29" s="61" t="s">
        <v>313</v>
      </c>
      <c r="D29" s="8"/>
      <c r="E29" s="39"/>
      <c r="F29" s="17"/>
    </row>
    <row r="30" spans="1:6" ht="15.75" x14ac:dyDescent="0.3">
      <c r="A30" s="4"/>
      <c r="B30" s="4"/>
      <c r="C30" s="60"/>
      <c r="D30" s="8"/>
      <c r="E30" s="39"/>
      <c r="F30" s="17"/>
    </row>
    <row r="31" spans="1:6" ht="15.75" x14ac:dyDescent="0.3">
      <c r="A31" s="4"/>
      <c r="B31" s="4" t="s">
        <v>1</v>
      </c>
      <c r="C31" s="117" t="s">
        <v>311</v>
      </c>
      <c r="D31" s="8">
        <v>0.54</v>
      </c>
      <c r="E31" s="39">
        <f>H6*14.5</f>
        <v>14.137499999999999</v>
      </c>
      <c r="F31" s="17">
        <f>D31*E31</f>
        <v>7.6342499999999998</v>
      </c>
    </row>
    <row r="32" spans="1:6" ht="15.75" x14ac:dyDescent="0.3">
      <c r="A32" s="4"/>
      <c r="B32" s="4" t="s">
        <v>3</v>
      </c>
      <c r="C32" s="117" t="s">
        <v>312</v>
      </c>
      <c r="D32" s="8">
        <v>8.3800000000000008</v>
      </c>
      <c r="E32" s="39">
        <f>H6*29.93</f>
        <v>29.181749999999997</v>
      </c>
      <c r="F32" s="17">
        <f>D32*E32</f>
        <v>244.54306500000001</v>
      </c>
    </row>
    <row r="33" spans="1:6" ht="15.75" x14ac:dyDescent="0.3">
      <c r="A33" s="4"/>
      <c r="B33" s="4"/>
      <c r="C33" s="60"/>
      <c r="D33" s="8"/>
      <c r="E33" s="39"/>
      <c r="F33" s="17"/>
    </row>
    <row r="34" spans="1:6" ht="15.75" x14ac:dyDescent="0.3">
      <c r="A34" s="25">
        <v>3.8</v>
      </c>
      <c r="B34" s="4" t="s">
        <v>3</v>
      </c>
      <c r="C34" s="29" t="s">
        <v>211</v>
      </c>
      <c r="D34" s="8"/>
      <c r="E34" s="39"/>
      <c r="F34" s="17"/>
    </row>
    <row r="35" spans="1:6" ht="86.25" customHeight="1" x14ac:dyDescent="0.3">
      <c r="A35" s="4"/>
      <c r="B35" s="4"/>
      <c r="C35" s="72" t="s">
        <v>409</v>
      </c>
      <c r="D35" s="8">
        <v>57.37</v>
      </c>
      <c r="E35" s="39">
        <f>H6*14.5</f>
        <v>14.137499999999999</v>
      </c>
      <c r="F35" s="17">
        <f>D35*E35</f>
        <v>811.06837499999995</v>
      </c>
    </row>
    <row r="36" spans="1:6" ht="15.75" x14ac:dyDescent="0.3">
      <c r="A36" s="4"/>
      <c r="B36" s="4"/>
      <c r="C36" s="74"/>
      <c r="D36" s="8"/>
      <c r="E36" s="39"/>
      <c r="F36" s="17"/>
    </row>
    <row r="37" spans="1:6" ht="15.75" x14ac:dyDescent="0.3">
      <c r="A37" s="25">
        <v>3.9</v>
      </c>
      <c r="B37" s="4" t="s">
        <v>1</v>
      </c>
      <c r="C37" s="49" t="s">
        <v>302</v>
      </c>
      <c r="D37" s="8"/>
      <c r="E37" s="39"/>
      <c r="F37" s="17"/>
    </row>
    <row r="38" spans="1:6" ht="139.5" customHeight="1" x14ac:dyDescent="0.3">
      <c r="A38" s="4"/>
      <c r="B38" s="4"/>
      <c r="C38" s="26" t="s">
        <v>407</v>
      </c>
      <c r="D38" s="28">
        <v>6.45</v>
      </c>
      <c r="E38" s="39">
        <f>H6*191.93</f>
        <v>187.13175000000001</v>
      </c>
      <c r="F38" s="17">
        <f>D38*E38</f>
        <v>1206.9997875000001</v>
      </c>
    </row>
    <row r="39" spans="1:6" ht="15.75" x14ac:dyDescent="0.3">
      <c r="A39" s="4"/>
      <c r="B39" s="4"/>
      <c r="C39" s="60"/>
      <c r="D39" s="8"/>
      <c r="E39" s="39"/>
      <c r="F39" s="17"/>
    </row>
    <row r="40" spans="1:6" ht="15.75" thickBot="1" x14ac:dyDescent="0.3">
      <c r="A40" s="13"/>
      <c r="B40" s="13"/>
      <c r="C40" s="13" t="s">
        <v>49</v>
      </c>
      <c r="D40" s="13"/>
      <c r="E40" s="18"/>
      <c r="F40" s="18">
        <f>SUM(F9:F38)</f>
        <v>5974.4529000000002</v>
      </c>
    </row>
    <row r="41" spans="1:6" x14ac:dyDescent="0.25">
      <c r="A41" s="8"/>
      <c r="B41" s="8"/>
      <c r="C41" s="8"/>
      <c r="D41" s="8"/>
      <c r="E41" s="8"/>
      <c r="F41" s="19"/>
    </row>
    <row r="42" spans="1:6" x14ac:dyDescent="0.25">
      <c r="A42" s="8"/>
      <c r="B42" s="8"/>
      <c r="C42" s="8"/>
      <c r="D42" s="8"/>
      <c r="E42" s="8"/>
      <c r="F42" s="19"/>
    </row>
    <row r="43" spans="1:6" x14ac:dyDescent="0.25">
      <c r="A43" s="8"/>
      <c r="B43" s="8"/>
      <c r="C43" s="8"/>
      <c r="D43" s="8"/>
      <c r="E43" s="8"/>
      <c r="F43" s="19"/>
    </row>
    <row r="44" spans="1:6" x14ac:dyDescent="0.25">
      <c r="A44" s="8"/>
      <c r="B44" s="8"/>
      <c r="C44" s="8"/>
      <c r="D44" s="8"/>
      <c r="E44" s="8"/>
      <c r="F44" s="19"/>
    </row>
    <row r="45" spans="1:6" x14ac:dyDescent="0.25">
      <c r="A45" s="8"/>
      <c r="B45" s="8"/>
      <c r="C45" s="8"/>
      <c r="D45" s="8"/>
      <c r="E45" s="8"/>
      <c r="F45" s="19"/>
    </row>
    <row r="46" spans="1:6" x14ac:dyDescent="0.25">
      <c r="A46" s="8"/>
      <c r="B46" s="8"/>
      <c r="C46" s="8"/>
      <c r="D46" s="8"/>
      <c r="E46" s="8"/>
      <c r="F46" s="19"/>
    </row>
    <row r="47" spans="1:6" x14ac:dyDescent="0.25">
      <c r="A47" s="8"/>
      <c r="B47" s="8"/>
      <c r="C47" s="8"/>
      <c r="D47" s="8"/>
      <c r="E47" s="8"/>
      <c r="F47" s="19"/>
    </row>
    <row r="48" spans="1:6" x14ac:dyDescent="0.25">
      <c r="A48" s="8"/>
      <c r="B48" s="8"/>
      <c r="C48" s="8"/>
      <c r="D48" s="8"/>
      <c r="E48" s="8"/>
      <c r="F48" s="19"/>
    </row>
    <row r="49" spans="1:6" x14ac:dyDescent="0.25">
      <c r="A49" s="8"/>
      <c r="B49" s="8"/>
      <c r="C49" s="8"/>
      <c r="D49" s="8"/>
      <c r="E49" s="8"/>
      <c r="F49" s="19"/>
    </row>
    <row r="50" spans="1:6" x14ac:dyDescent="0.25">
      <c r="A50" s="8"/>
      <c r="B50" s="8"/>
      <c r="C50" s="8"/>
      <c r="D50" s="8"/>
      <c r="E50" s="8"/>
      <c r="F50" s="19"/>
    </row>
    <row r="51" spans="1:6" x14ac:dyDescent="0.25">
      <c r="A51" s="8"/>
      <c r="B51" s="8"/>
      <c r="C51" s="8"/>
      <c r="D51" s="8"/>
      <c r="E51" s="8"/>
      <c r="F51" s="19"/>
    </row>
    <row r="52" spans="1:6" x14ac:dyDescent="0.25">
      <c r="A52" s="8"/>
      <c r="B52" s="8"/>
      <c r="C52" s="8"/>
      <c r="D52" s="8"/>
      <c r="E52" s="8"/>
      <c r="F52" s="19"/>
    </row>
    <row r="53" spans="1:6" x14ac:dyDescent="0.25">
      <c r="A53" s="8"/>
      <c r="B53" s="8"/>
      <c r="C53" s="8"/>
      <c r="D53" s="8"/>
      <c r="E53" s="8"/>
      <c r="F53" s="19"/>
    </row>
    <row r="54" spans="1:6" x14ac:dyDescent="0.25">
      <c r="A54" s="8"/>
      <c r="B54" s="8"/>
      <c r="C54" s="8"/>
      <c r="D54" s="8"/>
      <c r="E54" s="8"/>
      <c r="F54" s="19"/>
    </row>
    <row r="55" spans="1:6" x14ac:dyDescent="0.25">
      <c r="A55" s="8"/>
      <c r="B55" s="8"/>
      <c r="C55" s="8"/>
      <c r="D55" s="8"/>
      <c r="E55" s="8"/>
      <c r="F55" s="19"/>
    </row>
    <row r="56" spans="1:6" x14ac:dyDescent="0.25">
      <c r="A56" s="8"/>
      <c r="B56" s="8"/>
      <c r="C56" s="8"/>
      <c r="D56" s="8"/>
      <c r="E56" s="8"/>
      <c r="F56" s="19"/>
    </row>
    <row r="57" spans="1:6" x14ac:dyDescent="0.25">
      <c r="A57" s="8"/>
      <c r="B57" s="8"/>
      <c r="C57" s="8"/>
      <c r="D57" s="8"/>
      <c r="E57" s="8"/>
      <c r="F57" s="19"/>
    </row>
    <row r="58" spans="1:6" x14ac:dyDescent="0.25">
      <c r="A58" s="8"/>
      <c r="B58" s="8"/>
      <c r="C58" s="8"/>
      <c r="D58" s="8"/>
      <c r="E58" s="8"/>
      <c r="F58" s="19"/>
    </row>
    <row r="59" spans="1:6" x14ac:dyDescent="0.25">
      <c r="A59" s="8"/>
      <c r="B59" s="8"/>
      <c r="C59" s="8"/>
      <c r="D59" s="8"/>
      <c r="E59" s="8"/>
      <c r="F59" s="19"/>
    </row>
    <row r="60" spans="1:6" x14ac:dyDescent="0.25">
      <c r="A60" s="8"/>
      <c r="B60" s="8"/>
      <c r="C60" s="8"/>
      <c r="D60" s="8"/>
      <c r="E60" s="8"/>
      <c r="F60" s="19"/>
    </row>
    <row r="61" spans="1:6" x14ac:dyDescent="0.25">
      <c r="A61" s="8"/>
      <c r="B61" s="8"/>
      <c r="C61" s="8"/>
      <c r="D61" s="8"/>
      <c r="E61" s="8"/>
      <c r="F61" s="19"/>
    </row>
    <row r="62" spans="1:6" x14ac:dyDescent="0.25">
      <c r="A62" s="8"/>
      <c r="B62" s="8"/>
      <c r="C62" s="8"/>
      <c r="D62" s="8"/>
      <c r="E62" s="8"/>
      <c r="F62" s="19"/>
    </row>
    <row r="63" spans="1:6" x14ac:dyDescent="0.25">
      <c r="A63" s="8"/>
      <c r="B63" s="8"/>
      <c r="C63" s="8"/>
      <c r="D63" s="8"/>
      <c r="E63" s="8"/>
      <c r="F63" s="19"/>
    </row>
    <row r="64" spans="1:6" x14ac:dyDescent="0.25">
      <c r="A64" s="8"/>
      <c r="B64" s="8"/>
      <c r="C64" s="8"/>
      <c r="D64" s="8"/>
      <c r="E64" s="8"/>
      <c r="F64" s="19"/>
    </row>
    <row r="65" spans="1:6" x14ac:dyDescent="0.25">
      <c r="A65" s="8"/>
      <c r="B65" s="8"/>
      <c r="C65" s="8"/>
      <c r="D65" s="8"/>
      <c r="E65" s="8"/>
      <c r="F65" s="19"/>
    </row>
    <row r="66" spans="1:6" x14ac:dyDescent="0.25">
      <c r="A66" s="8"/>
      <c r="B66" s="8"/>
      <c r="C66" s="8"/>
      <c r="D66" s="8"/>
      <c r="E66" s="8"/>
      <c r="F66" s="19"/>
    </row>
    <row r="67" spans="1:6" x14ac:dyDescent="0.25">
      <c r="A67" s="8"/>
      <c r="B67" s="8"/>
      <c r="C67" s="8"/>
      <c r="D67" s="8"/>
      <c r="E67" s="8"/>
      <c r="F67" s="19"/>
    </row>
    <row r="68" spans="1:6" x14ac:dyDescent="0.25">
      <c r="A68" s="8"/>
      <c r="B68" s="8"/>
      <c r="C68" s="8"/>
      <c r="D68" s="8"/>
      <c r="E68" s="8"/>
      <c r="F68" s="8"/>
    </row>
    <row r="69" spans="1:6" x14ac:dyDescent="0.25">
      <c r="A69" s="8"/>
      <c r="B69" s="8"/>
      <c r="C69" s="8"/>
      <c r="D69" s="8"/>
      <c r="E69" s="8"/>
      <c r="F69" s="8"/>
    </row>
    <row r="70" spans="1:6" x14ac:dyDescent="0.25">
      <c r="A70" s="8"/>
      <c r="B70" s="8"/>
      <c r="C70" s="8"/>
      <c r="D70" s="8"/>
      <c r="E70" s="8"/>
      <c r="F70" s="8"/>
    </row>
    <row r="71" spans="1:6" x14ac:dyDescent="0.25">
      <c r="A71" s="8"/>
      <c r="B71" s="8"/>
      <c r="C71" s="8"/>
      <c r="D71" s="8"/>
      <c r="E71" s="8"/>
      <c r="F71" s="8"/>
    </row>
    <row r="72" spans="1:6" x14ac:dyDescent="0.25">
      <c r="A72" s="8"/>
      <c r="B72" s="8"/>
      <c r="C72" s="8"/>
      <c r="D72" s="8"/>
      <c r="E72" s="8"/>
      <c r="F72" s="8"/>
    </row>
    <row r="73" spans="1:6" x14ac:dyDescent="0.25">
      <c r="A73" s="8"/>
      <c r="B73" s="8"/>
      <c r="C73" s="8"/>
      <c r="D73" s="8"/>
      <c r="E73" s="8"/>
      <c r="F73" s="8"/>
    </row>
    <row r="74" spans="1:6" x14ac:dyDescent="0.25">
      <c r="A74" s="8"/>
      <c r="B74" s="8"/>
      <c r="C74" s="8"/>
      <c r="D74" s="8"/>
      <c r="E74" s="8"/>
      <c r="F74" s="8"/>
    </row>
    <row r="75" spans="1:6" x14ac:dyDescent="0.25">
      <c r="A75" s="8"/>
      <c r="B75" s="8"/>
      <c r="C75" s="8"/>
      <c r="D75" s="8"/>
      <c r="E75" s="8"/>
      <c r="F75" s="8"/>
    </row>
    <row r="76" spans="1:6" x14ac:dyDescent="0.25">
      <c r="A76" s="8"/>
      <c r="B76" s="8"/>
      <c r="C76" s="8"/>
      <c r="D76" s="8"/>
      <c r="E76" s="8"/>
      <c r="F76" s="8"/>
    </row>
    <row r="77" spans="1:6" x14ac:dyDescent="0.25">
      <c r="A77" s="8"/>
      <c r="B77" s="8"/>
      <c r="C77" s="8"/>
      <c r="D77" s="8"/>
      <c r="E77" s="8"/>
      <c r="F77" s="8"/>
    </row>
    <row r="78" spans="1:6" x14ac:dyDescent="0.25">
      <c r="A78" s="8"/>
      <c r="B78" s="8"/>
      <c r="C78" s="8"/>
      <c r="D78" s="8"/>
      <c r="E78" s="8"/>
      <c r="F78" s="8"/>
    </row>
    <row r="79" spans="1:6" x14ac:dyDescent="0.25">
      <c r="A79" s="8"/>
      <c r="B79" s="8"/>
      <c r="C79" s="8"/>
      <c r="D79" s="8"/>
      <c r="E79" s="8"/>
      <c r="F79" s="8"/>
    </row>
    <row r="80" spans="1:6" x14ac:dyDescent="0.25">
      <c r="A80" s="8"/>
      <c r="B80" s="8"/>
      <c r="C80" s="8"/>
      <c r="D80" s="8"/>
      <c r="E80" s="8"/>
      <c r="F80" s="8"/>
    </row>
    <row r="81" spans="1:6" x14ac:dyDescent="0.25">
      <c r="A81" s="8"/>
      <c r="B81" s="8"/>
      <c r="C81" s="8"/>
      <c r="D81" s="8"/>
      <c r="E81" s="8"/>
      <c r="F81" s="8"/>
    </row>
    <row r="82" spans="1:6" x14ac:dyDescent="0.25">
      <c r="A82" s="8"/>
      <c r="B82" s="8"/>
      <c r="C82" s="8"/>
      <c r="D82" s="8"/>
      <c r="E82" s="8"/>
      <c r="F82" s="8"/>
    </row>
    <row r="83" spans="1:6" x14ac:dyDescent="0.25">
      <c r="A83" s="8"/>
      <c r="B83" s="8"/>
      <c r="C83" s="8"/>
      <c r="D83" s="8"/>
      <c r="E83" s="8"/>
      <c r="F83" s="8"/>
    </row>
    <row r="84" spans="1:6" x14ac:dyDescent="0.25">
      <c r="A84" s="8"/>
      <c r="B84" s="8"/>
      <c r="C84" s="8"/>
      <c r="D84" s="8"/>
      <c r="E84" s="8"/>
      <c r="F84" s="8"/>
    </row>
    <row r="85" spans="1:6" x14ac:dyDescent="0.25">
      <c r="A85" s="8"/>
      <c r="B85" s="8"/>
      <c r="C85" s="8"/>
      <c r="D85" s="8"/>
      <c r="E85" s="8"/>
      <c r="F85" s="8"/>
    </row>
    <row r="86" spans="1:6" x14ac:dyDescent="0.25">
      <c r="A86" s="8"/>
      <c r="B86" s="8"/>
      <c r="C86" s="8"/>
      <c r="D86" s="8"/>
      <c r="E86" s="8"/>
      <c r="F86" s="8"/>
    </row>
    <row r="87" spans="1:6" x14ac:dyDescent="0.25">
      <c r="A87" s="8"/>
      <c r="B87" s="8"/>
      <c r="C87" s="8"/>
      <c r="D87" s="8"/>
      <c r="E87" s="8"/>
      <c r="F87" s="8"/>
    </row>
    <row r="88" spans="1:6" x14ac:dyDescent="0.25">
      <c r="A88" s="8"/>
      <c r="B88" s="8"/>
      <c r="C88" s="8"/>
      <c r="D88" s="8"/>
      <c r="E88" s="8"/>
      <c r="F88" s="8"/>
    </row>
    <row r="89" spans="1:6" x14ac:dyDescent="0.25">
      <c r="A89" s="8"/>
      <c r="B89" s="8"/>
      <c r="C89" s="8"/>
      <c r="D89" s="8"/>
      <c r="E89" s="8"/>
      <c r="F89" s="8"/>
    </row>
    <row r="90" spans="1:6" x14ac:dyDescent="0.25">
      <c r="A90" s="8"/>
      <c r="B90" s="8"/>
      <c r="C90" s="8"/>
      <c r="D90" s="8"/>
      <c r="E90" s="8"/>
      <c r="F90" s="8"/>
    </row>
    <row r="91" spans="1:6" x14ac:dyDescent="0.25">
      <c r="A91" s="8"/>
      <c r="B91" s="8"/>
      <c r="C91" s="8"/>
      <c r="D91" s="8"/>
      <c r="E91" s="8"/>
      <c r="F91" s="8"/>
    </row>
    <row r="92" spans="1:6" x14ac:dyDescent="0.25">
      <c r="A92" s="8"/>
      <c r="B92" s="8"/>
      <c r="C92" s="8"/>
      <c r="D92" s="8"/>
      <c r="E92" s="8"/>
      <c r="F92" s="8"/>
    </row>
    <row r="93" spans="1:6" x14ac:dyDescent="0.25">
      <c r="A93" s="8"/>
      <c r="B93" s="8"/>
      <c r="C93" s="8"/>
      <c r="D93" s="8"/>
      <c r="E93" s="8"/>
      <c r="F93" s="8"/>
    </row>
    <row r="94" spans="1:6" x14ac:dyDescent="0.25">
      <c r="A94" s="8"/>
      <c r="B94" s="8"/>
      <c r="C94" s="8"/>
      <c r="D94" s="8"/>
      <c r="E94" s="8"/>
      <c r="F94" s="8"/>
    </row>
    <row r="95" spans="1:6" x14ac:dyDescent="0.25">
      <c r="A95" s="8"/>
      <c r="B95" s="8"/>
      <c r="C95" s="8"/>
      <c r="D95" s="8"/>
      <c r="E95" s="8"/>
      <c r="F95" s="8"/>
    </row>
    <row r="96" spans="1:6" x14ac:dyDescent="0.25">
      <c r="A96" s="8"/>
      <c r="B96" s="8"/>
      <c r="C96" s="8"/>
      <c r="D96" s="8"/>
      <c r="E96" s="8"/>
      <c r="F96" s="8"/>
    </row>
    <row r="97" spans="1:6" x14ac:dyDescent="0.25">
      <c r="A97" s="8"/>
      <c r="B97" s="8"/>
      <c r="C97" s="8"/>
      <c r="D97" s="8"/>
      <c r="E97" s="8"/>
      <c r="F97" s="8"/>
    </row>
    <row r="98" spans="1:6" x14ac:dyDescent="0.25">
      <c r="A98" s="8"/>
      <c r="B98" s="8"/>
      <c r="C98" s="8"/>
      <c r="D98" s="8"/>
      <c r="E98" s="8"/>
      <c r="F98" s="8"/>
    </row>
    <row r="99" spans="1:6" x14ac:dyDescent="0.25">
      <c r="A99" s="8"/>
      <c r="B99" s="8"/>
      <c r="C99" s="8"/>
      <c r="D99" s="8"/>
      <c r="E99" s="8"/>
      <c r="F99" s="8"/>
    </row>
    <row r="100" spans="1:6" x14ac:dyDescent="0.25">
      <c r="A100" s="8"/>
      <c r="B100" s="8"/>
      <c r="C100" s="8"/>
      <c r="D100" s="8"/>
      <c r="E100" s="8"/>
      <c r="F100" s="8"/>
    </row>
    <row r="101" spans="1:6" x14ac:dyDescent="0.25">
      <c r="A101" s="8"/>
      <c r="B101" s="8"/>
      <c r="C101" s="8"/>
      <c r="D101" s="8"/>
      <c r="E101" s="8"/>
      <c r="F101" s="8"/>
    </row>
    <row r="102" spans="1:6" x14ac:dyDescent="0.25">
      <c r="A102" s="8"/>
      <c r="B102" s="8"/>
      <c r="C102" s="8"/>
      <c r="D102" s="8"/>
      <c r="E102" s="8"/>
      <c r="F102" s="8"/>
    </row>
    <row r="103" spans="1:6" x14ac:dyDescent="0.25">
      <c r="A103" s="8"/>
      <c r="B103" s="8"/>
      <c r="C103" s="8"/>
      <c r="D103" s="8"/>
      <c r="E103" s="8"/>
      <c r="F103" s="8"/>
    </row>
    <row r="104" spans="1:6" x14ac:dyDescent="0.25">
      <c r="A104" s="8"/>
      <c r="B104" s="8"/>
      <c r="C104" s="8"/>
      <c r="D104" s="8"/>
      <c r="E104" s="8"/>
      <c r="F104" s="8"/>
    </row>
    <row r="105" spans="1:6" x14ac:dyDescent="0.25">
      <c r="A105" s="8"/>
      <c r="B105" s="8"/>
      <c r="C105" s="8"/>
      <c r="D105" s="8"/>
      <c r="E105" s="8"/>
      <c r="F105" s="8"/>
    </row>
    <row r="106" spans="1:6" x14ac:dyDescent="0.25">
      <c r="A106" s="8"/>
      <c r="B106" s="8"/>
      <c r="C106" s="8"/>
      <c r="D106" s="8"/>
      <c r="E106" s="8"/>
      <c r="F106" s="8"/>
    </row>
    <row r="107" spans="1:6" x14ac:dyDescent="0.25">
      <c r="A107" s="8"/>
      <c r="B107" s="8"/>
      <c r="C107" s="8"/>
      <c r="D107" s="8"/>
      <c r="E107" s="8"/>
      <c r="F107" s="8"/>
    </row>
    <row r="108" spans="1:6" x14ac:dyDescent="0.25">
      <c r="A108" s="8"/>
      <c r="B108" s="8"/>
      <c r="C108" s="8"/>
      <c r="D108" s="8"/>
      <c r="E108" s="8"/>
      <c r="F108" s="8"/>
    </row>
    <row r="109" spans="1:6" x14ac:dyDescent="0.25">
      <c r="A109" s="8"/>
      <c r="B109" s="8"/>
      <c r="C109" s="8"/>
      <c r="D109" s="8"/>
      <c r="E109" s="8"/>
      <c r="F109" s="8"/>
    </row>
    <row r="110" spans="1:6" x14ac:dyDescent="0.25">
      <c r="A110" s="8"/>
      <c r="B110" s="8"/>
      <c r="C110" s="8"/>
      <c r="D110" s="8"/>
      <c r="E110" s="8"/>
      <c r="F110" s="8"/>
    </row>
    <row r="111" spans="1:6" x14ac:dyDescent="0.25">
      <c r="A111" s="8"/>
      <c r="B111" s="8"/>
      <c r="C111" s="8"/>
      <c r="D111" s="8"/>
      <c r="E111" s="8"/>
      <c r="F111" s="8"/>
    </row>
    <row r="112" spans="1:6" x14ac:dyDescent="0.25">
      <c r="A112" s="8"/>
      <c r="B112" s="8"/>
      <c r="C112" s="8"/>
      <c r="D112" s="8"/>
      <c r="E112" s="8"/>
      <c r="F112" s="8"/>
    </row>
    <row r="113" spans="1:6" x14ac:dyDescent="0.25">
      <c r="A113" s="8"/>
      <c r="B113" s="8"/>
      <c r="C113" s="8"/>
      <c r="D113" s="8"/>
      <c r="E113" s="8"/>
      <c r="F113" s="8"/>
    </row>
    <row r="114" spans="1:6" x14ac:dyDescent="0.25">
      <c r="A114" s="8"/>
      <c r="B114" s="8"/>
      <c r="C114" s="8"/>
      <c r="D114" s="8"/>
      <c r="E114" s="8"/>
      <c r="F114" s="8"/>
    </row>
    <row r="115" spans="1:6" x14ac:dyDescent="0.25">
      <c r="A115" s="8"/>
      <c r="B115" s="8"/>
      <c r="C115" s="8"/>
      <c r="D115" s="8"/>
      <c r="E115" s="8"/>
      <c r="F115" s="8"/>
    </row>
    <row r="116" spans="1:6" x14ac:dyDescent="0.25">
      <c r="A116" s="8"/>
      <c r="B116" s="8"/>
      <c r="C116" s="8"/>
      <c r="D116" s="8"/>
      <c r="E116" s="8"/>
      <c r="F116" s="8"/>
    </row>
    <row r="117" spans="1:6" x14ac:dyDescent="0.25">
      <c r="A117" s="8"/>
      <c r="B117" s="8"/>
      <c r="C117" s="8"/>
      <c r="D117" s="8"/>
      <c r="E117" s="8"/>
      <c r="F117" s="8"/>
    </row>
    <row r="118" spans="1:6" x14ac:dyDescent="0.25">
      <c r="A118" s="8"/>
      <c r="B118" s="8"/>
      <c r="C118" s="8"/>
      <c r="D118" s="8"/>
      <c r="E118" s="8"/>
      <c r="F118" s="8"/>
    </row>
    <row r="119" spans="1:6" x14ac:dyDescent="0.25">
      <c r="A119" s="8"/>
      <c r="B119" s="8"/>
      <c r="C119" s="8"/>
      <c r="D119" s="8"/>
      <c r="E119" s="8"/>
      <c r="F119" s="8"/>
    </row>
    <row r="120" spans="1:6" x14ac:dyDescent="0.25">
      <c r="A120" s="8"/>
      <c r="B120" s="8"/>
      <c r="C120" s="8"/>
      <c r="D120" s="8"/>
      <c r="E120" s="8"/>
      <c r="F120" s="8"/>
    </row>
    <row r="121" spans="1:6" x14ac:dyDescent="0.25">
      <c r="A121" s="8"/>
      <c r="B121" s="8"/>
      <c r="C121" s="8"/>
      <c r="D121" s="8"/>
      <c r="E121" s="8"/>
      <c r="F121" s="8"/>
    </row>
    <row r="122" spans="1:6" x14ac:dyDescent="0.25">
      <c r="A122" s="8"/>
      <c r="B122" s="8"/>
      <c r="C122" s="8"/>
      <c r="D122" s="8"/>
      <c r="E122" s="8"/>
      <c r="F122" s="8"/>
    </row>
    <row r="123" spans="1:6" x14ac:dyDescent="0.25">
      <c r="A123" s="8"/>
      <c r="B123" s="8"/>
      <c r="C123" s="8"/>
      <c r="D123" s="8"/>
      <c r="E123" s="8"/>
      <c r="F123" s="8"/>
    </row>
    <row r="124" spans="1:6" x14ac:dyDescent="0.25">
      <c r="A124" s="8"/>
      <c r="B124" s="8"/>
      <c r="C124" s="8"/>
      <c r="D124" s="8"/>
      <c r="E124" s="8"/>
      <c r="F124" s="8"/>
    </row>
    <row r="125" spans="1:6" x14ac:dyDescent="0.25">
      <c r="A125" s="8"/>
      <c r="B125" s="8"/>
      <c r="C125" s="8"/>
      <c r="D125" s="8"/>
      <c r="E125" s="8"/>
      <c r="F125" s="8"/>
    </row>
    <row r="126" spans="1:6" x14ac:dyDescent="0.25">
      <c r="A126" s="8"/>
      <c r="B126" s="8"/>
      <c r="C126" s="8"/>
      <c r="D126" s="8"/>
      <c r="E126" s="8"/>
      <c r="F126" s="8"/>
    </row>
    <row r="127" spans="1:6" x14ac:dyDescent="0.25">
      <c r="A127" s="8"/>
      <c r="B127" s="8"/>
      <c r="C127" s="8"/>
      <c r="D127" s="8"/>
      <c r="E127" s="8"/>
      <c r="F127" s="8"/>
    </row>
    <row r="128" spans="1:6" x14ac:dyDescent="0.25">
      <c r="A128" s="8"/>
      <c r="B128" s="8"/>
      <c r="C128" s="8"/>
      <c r="D128" s="8"/>
      <c r="E128" s="8"/>
      <c r="F128" s="8"/>
    </row>
    <row r="129" spans="1:6" x14ac:dyDescent="0.25">
      <c r="A129" s="8"/>
      <c r="B129" s="8"/>
      <c r="C129" s="8"/>
      <c r="D129" s="8"/>
      <c r="E129" s="8"/>
      <c r="F129" s="8"/>
    </row>
    <row r="130" spans="1:6" x14ac:dyDescent="0.25">
      <c r="A130" s="8"/>
      <c r="B130" s="8"/>
      <c r="C130" s="8"/>
      <c r="D130" s="8"/>
      <c r="E130" s="8"/>
      <c r="F130" s="8"/>
    </row>
    <row r="131" spans="1:6" x14ac:dyDescent="0.25">
      <c r="A131" s="8"/>
      <c r="B131" s="8"/>
      <c r="C131" s="8"/>
      <c r="D131" s="8"/>
      <c r="E131" s="8"/>
      <c r="F131" s="8"/>
    </row>
    <row r="132" spans="1:6" x14ac:dyDescent="0.25">
      <c r="A132" s="8"/>
      <c r="B132" s="8"/>
      <c r="C132" s="8"/>
      <c r="D132" s="8"/>
      <c r="E132" s="8"/>
      <c r="F132" s="8"/>
    </row>
    <row r="133" spans="1:6" x14ac:dyDescent="0.25">
      <c r="A133" s="8"/>
      <c r="B133" s="8"/>
      <c r="C133" s="8"/>
      <c r="D133" s="8"/>
      <c r="E133" s="8"/>
      <c r="F133" s="8"/>
    </row>
    <row r="134" spans="1:6" x14ac:dyDescent="0.25">
      <c r="A134" s="8"/>
      <c r="B134" s="8"/>
      <c r="C134" s="8"/>
      <c r="D134" s="8"/>
      <c r="E134" s="8"/>
      <c r="F134" s="8"/>
    </row>
    <row r="135" spans="1:6" x14ac:dyDescent="0.25">
      <c r="A135" s="8"/>
      <c r="B135" s="8"/>
      <c r="C135" s="8"/>
      <c r="D135" s="8"/>
      <c r="E135" s="8"/>
      <c r="F135" s="8"/>
    </row>
    <row r="136" spans="1:6" x14ac:dyDescent="0.25">
      <c r="A136" s="8"/>
      <c r="B136" s="8"/>
      <c r="C136" s="8"/>
      <c r="D136" s="8"/>
      <c r="E136" s="8"/>
      <c r="F136" s="8"/>
    </row>
    <row r="137" spans="1:6" x14ac:dyDescent="0.25">
      <c r="A137" s="8"/>
      <c r="B137" s="8"/>
      <c r="C137" s="8"/>
      <c r="D137" s="8"/>
      <c r="E137" s="8"/>
      <c r="F137" s="8"/>
    </row>
    <row r="138" spans="1:6" x14ac:dyDescent="0.25">
      <c r="A138" s="8"/>
      <c r="B138" s="8"/>
      <c r="C138" s="8"/>
      <c r="D138" s="8"/>
      <c r="E138" s="8"/>
      <c r="F138" s="8"/>
    </row>
    <row r="139" spans="1:6" x14ac:dyDescent="0.25">
      <c r="A139" s="8"/>
      <c r="B139" s="8"/>
      <c r="C139" s="8"/>
      <c r="D139" s="8"/>
      <c r="E139" s="8"/>
      <c r="F139" s="8"/>
    </row>
    <row r="140" spans="1:6" x14ac:dyDescent="0.25">
      <c r="A140" s="8"/>
      <c r="B140" s="8"/>
      <c r="C140" s="8"/>
      <c r="D140" s="8"/>
      <c r="E140" s="8"/>
      <c r="F140" s="8"/>
    </row>
    <row r="141" spans="1:6" x14ac:dyDescent="0.25">
      <c r="A141" s="8"/>
      <c r="B141" s="8"/>
      <c r="C141" s="8"/>
      <c r="D141" s="8"/>
      <c r="E141" s="8"/>
      <c r="F141" s="8"/>
    </row>
    <row r="142" spans="1:6" x14ac:dyDescent="0.25">
      <c r="A142" s="8"/>
      <c r="B142" s="8"/>
      <c r="C142" s="8"/>
      <c r="D142" s="8"/>
      <c r="E142" s="8"/>
      <c r="F142" s="8"/>
    </row>
    <row r="143" spans="1:6" x14ac:dyDescent="0.25">
      <c r="A143" s="8"/>
      <c r="B143" s="8"/>
      <c r="C143" s="8"/>
      <c r="D143" s="8"/>
      <c r="E143" s="8"/>
      <c r="F143" s="8"/>
    </row>
    <row r="144" spans="1:6" x14ac:dyDescent="0.25">
      <c r="A144" s="8"/>
      <c r="B144" s="8"/>
      <c r="C144" s="8"/>
      <c r="D144" s="8"/>
      <c r="E144" s="8"/>
      <c r="F144" s="8"/>
    </row>
    <row r="145" spans="1:6" x14ac:dyDescent="0.25">
      <c r="A145" s="8"/>
      <c r="B145" s="8"/>
      <c r="C145" s="8"/>
      <c r="D145" s="8"/>
      <c r="E145" s="8"/>
      <c r="F145" s="8"/>
    </row>
    <row r="146" spans="1:6" x14ac:dyDescent="0.25">
      <c r="A146" s="8"/>
      <c r="B146" s="8"/>
      <c r="C146" s="8"/>
      <c r="D146" s="8"/>
      <c r="E146" s="8"/>
      <c r="F146" s="8"/>
    </row>
    <row r="147" spans="1:6" x14ac:dyDescent="0.25">
      <c r="A147" s="8"/>
      <c r="B147" s="8"/>
      <c r="C147" s="8"/>
      <c r="D147" s="8"/>
      <c r="E147" s="8"/>
      <c r="F147" s="8"/>
    </row>
    <row r="148" spans="1:6" x14ac:dyDescent="0.25">
      <c r="A148" s="8"/>
      <c r="B148" s="8"/>
      <c r="C148" s="8"/>
      <c r="D148" s="8"/>
      <c r="E148" s="8"/>
      <c r="F148" s="8"/>
    </row>
    <row r="149" spans="1:6" x14ac:dyDescent="0.25">
      <c r="A149" s="8"/>
      <c r="B149" s="8"/>
      <c r="C149" s="8"/>
      <c r="D149" s="8"/>
      <c r="E149" s="8"/>
      <c r="F149" s="8"/>
    </row>
    <row r="150" spans="1:6" x14ac:dyDescent="0.25">
      <c r="A150" s="8"/>
      <c r="B150" s="8"/>
      <c r="C150" s="8"/>
      <c r="D150" s="8"/>
      <c r="E150" s="8"/>
      <c r="F150" s="8"/>
    </row>
    <row r="151" spans="1:6" x14ac:dyDescent="0.25">
      <c r="A151" s="8"/>
      <c r="B151" s="8"/>
      <c r="C151" s="8"/>
      <c r="D151" s="8"/>
      <c r="E151" s="8"/>
      <c r="F151" s="8"/>
    </row>
    <row r="152" spans="1:6" x14ac:dyDescent="0.25">
      <c r="A152" s="8"/>
      <c r="B152" s="8"/>
      <c r="C152" s="8"/>
      <c r="D152" s="8"/>
      <c r="E152" s="8"/>
      <c r="F152" s="8"/>
    </row>
    <row r="153" spans="1:6" x14ac:dyDescent="0.25">
      <c r="A153" s="8"/>
      <c r="B153" s="8"/>
      <c r="C153" s="8"/>
      <c r="D153" s="8"/>
      <c r="E153" s="8"/>
      <c r="F153" s="8"/>
    </row>
    <row r="154" spans="1:6" x14ac:dyDescent="0.25">
      <c r="A154" s="8"/>
      <c r="B154" s="8"/>
      <c r="C154" s="8"/>
      <c r="D154" s="8"/>
      <c r="E154" s="8"/>
      <c r="F154" s="8"/>
    </row>
    <row r="155" spans="1:6" x14ac:dyDescent="0.25">
      <c r="A155" s="8"/>
      <c r="B155" s="8"/>
      <c r="C155" s="8"/>
      <c r="D155" s="8"/>
      <c r="E155" s="8"/>
      <c r="F155" s="8"/>
    </row>
    <row r="156" spans="1:6" x14ac:dyDescent="0.25">
      <c r="A156" s="8"/>
      <c r="B156" s="8"/>
      <c r="C156" s="8"/>
      <c r="D156" s="8"/>
      <c r="E156" s="8"/>
      <c r="F156" s="8"/>
    </row>
    <row r="157" spans="1:6" x14ac:dyDescent="0.25">
      <c r="A157" s="8"/>
      <c r="B157" s="8"/>
      <c r="C157" s="8"/>
      <c r="D157" s="8"/>
      <c r="E157" s="8"/>
      <c r="F157" s="8"/>
    </row>
    <row r="158" spans="1:6" x14ac:dyDescent="0.25">
      <c r="A158" s="8"/>
      <c r="B158" s="8"/>
      <c r="C158" s="8"/>
      <c r="D158" s="8"/>
      <c r="E158" s="8"/>
      <c r="F158" s="8"/>
    </row>
    <row r="159" spans="1:6" x14ac:dyDescent="0.25">
      <c r="A159" s="8"/>
      <c r="B159" s="8"/>
      <c r="C159" s="8"/>
      <c r="D159" s="8"/>
      <c r="E159" s="8"/>
      <c r="F159" s="8"/>
    </row>
    <row r="160" spans="1:6" x14ac:dyDescent="0.25">
      <c r="A160" s="8"/>
      <c r="B160" s="8"/>
      <c r="C160" s="8"/>
      <c r="D160" s="8"/>
      <c r="E160" s="8"/>
      <c r="F160" s="8"/>
    </row>
    <row r="161" spans="1:6" x14ac:dyDescent="0.25">
      <c r="A161" s="8"/>
      <c r="B161" s="8"/>
      <c r="C161" s="8"/>
      <c r="D161" s="8"/>
      <c r="E161" s="8"/>
      <c r="F161" s="8"/>
    </row>
    <row r="162" spans="1:6" x14ac:dyDescent="0.25">
      <c r="A162" s="8"/>
      <c r="B162" s="8"/>
      <c r="C162" s="8"/>
      <c r="D162" s="8"/>
      <c r="E162" s="8"/>
      <c r="F162" s="8"/>
    </row>
    <row r="163" spans="1:6" x14ac:dyDescent="0.25">
      <c r="A163" s="8"/>
      <c r="B163" s="8"/>
      <c r="C163" s="8"/>
      <c r="D163" s="8"/>
      <c r="E163" s="8"/>
      <c r="F163" s="8"/>
    </row>
    <row r="164" spans="1:6" x14ac:dyDescent="0.25">
      <c r="A164" s="8"/>
      <c r="B164" s="8"/>
      <c r="C164" s="8"/>
      <c r="D164" s="8"/>
      <c r="E164" s="8"/>
      <c r="F164" s="8"/>
    </row>
    <row r="165" spans="1:6" x14ac:dyDescent="0.25">
      <c r="A165" s="8"/>
      <c r="B165" s="8"/>
      <c r="C165" s="8"/>
      <c r="D165" s="8"/>
      <c r="E165" s="8"/>
      <c r="F165" s="8"/>
    </row>
    <row r="166" spans="1:6" x14ac:dyDescent="0.25">
      <c r="A166" s="8"/>
      <c r="B166" s="8"/>
      <c r="C166" s="8"/>
      <c r="D166" s="8"/>
      <c r="E166" s="8"/>
      <c r="F166" s="8"/>
    </row>
    <row r="167" spans="1:6" x14ac:dyDescent="0.25">
      <c r="A167" s="8"/>
      <c r="B167" s="8"/>
      <c r="C167" s="8"/>
      <c r="D167" s="8"/>
      <c r="E167" s="8"/>
      <c r="F167" s="8"/>
    </row>
    <row r="168" spans="1:6" x14ac:dyDescent="0.25">
      <c r="A168" s="8"/>
      <c r="B168" s="8"/>
      <c r="C168" s="8"/>
      <c r="D168" s="8"/>
      <c r="E168" s="8"/>
      <c r="F168" s="8"/>
    </row>
    <row r="169" spans="1:6" x14ac:dyDescent="0.25">
      <c r="A169" s="8"/>
      <c r="B169" s="8"/>
      <c r="C169" s="8"/>
      <c r="D169" s="8"/>
      <c r="E169" s="8"/>
      <c r="F169" s="8"/>
    </row>
    <row r="170" spans="1:6" x14ac:dyDescent="0.25">
      <c r="A170" s="8"/>
      <c r="B170" s="8"/>
      <c r="C170" s="8"/>
      <c r="D170" s="8"/>
      <c r="E170" s="8"/>
      <c r="F170" s="8"/>
    </row>
    <row r="171" spans="1:6" x14ac:dyDescent="0.25">
      <c r="A171" s="8"/>
      <c r="B171" s="8"/>
      <c r="C171" s="8"/>
      <c r="D171" s="8"/>
      <c r="E171" s="8"/>
      <c r="F171" s="8"/>
    </row>
    <row r="172" spans="1:6" x14ac:dyDescent="0.25">
      <c r="A172" s="8"/>
      <c r="B172" s="8"/>
      <c r="C172" s="8"/>
      <c r="D172" s="8"/>
      <c r="E172" s="8"/>
      <c r="F172" s="8"/>
    </row>
    <row r="173" spans="1:6" x14ac:dyDescent="0.25">
      <c r="A173" s="8"/>
      <c r="B173" s="8"/>
      <c r="C173" s="8"/>
      <c r="D173" s="8"/>
      <c r="E173" s="8"/>
      <c r="F173" s="8"/>
    </row>
    <row r="174" spans="1:6" x14ac:dyDescent="0.25">
      <c r="A174" s="8"/>
      <c r="B174" s="8"/>
      <c r="C174" s="8"/>
      <c r="D174" s="8"/>
      <c r="E174" s="8"/>
      <c r="F174" s="8"/>
    </row>
    <row r="175" spans="1:6" x14ac:dyDescent="0.25">
      <c r="A175" s="8"/>
      <c r="B175" s="8"/>
      <c r="C175" s="8"/>
      <c r="D175" s="8"/>
      <c r="E175" s="8"/>
      <c r="F175" s="8"/>
    </row>
    <row r="176" spans="1:6" x14ac:dyDescent="0.25">
      <c r="A176" s="8"/>
      <c r="B176" s="8"/>
      <c r="C176" s="8"/>
      <c r="D176" s="8"/>
      <c r="E176" s="8"/>
      <c r="F176" s="8"/>
    </row>
    <row r="177" spans="1:6" x14ac:dyDescent="0.25">
      <c r="A177" s="8"/>
      <c r="B177" s="8"/>
      <c r="C177" s="8"/>
      <c r="D177" s="8"/>
      <c r="E177" s="8"/>
      <c r="F177" s="8"/>
    </row>
    <row r="178" spans="1:6" x14ac:dyDescent="0.25">
      <c r="A178" s="8"/>
      <c r="B178" s="8"/>
      <c r="C178" s="8"/>
      <c r="D178" s="8"/>
      <c r="E178" s="8"/>
      <c r="F178" s="8"/>
    </row>
    <row r="179" spans="1:6" x14ac:dyDescent="0.25">
      <c r="A179" s="8"/>
      <c r="B179" s="8"/>
      <c r="C179" s="8"/>
      <c r="D179" s="8"/>
      <c r="E179" s="8"/>
      <c r="F179" s="8"/>
    </row>
    <row r="180" spans="1:6" x14ac:dyDescent="0.25">
      <c r="A180" s="8"/>
      <c r="B180" s="8"/>
      <c r="C180" s="8"/>
      <c r="D180" s="8"/>
      <c r="E180" s="8"/>
      <c r="F180" s="8"/>
    </row>
    <row r="181" spans="1:6" x14ac:dyDescent="0.25">
      <c r="A181" s="8"/>
      <c r="B181" s="8"/>
      <c r="C181" s="8"/>
      <c r="D181" s="8"/>
      <c r="E181" s="8"/>
      <c r="F181" s="8"/>
    </row>
    <row r="182" spans="1:6" x14ac:dyDescent="0.25">
      <c r="A182" s="8"/>
      <c r="B182" s="8"/>
      <c r="C182" s="8"/>
      <c r="D182" s="8"/>
      <c r="E182" s="8"/>
      <c r="F182" s="8"/>
    </row>
    <row r="183" spans="1:6" x14ac:dyDescent="0.25">
      <c r="A183" s="8"/>
      <c r="B183" s="8"/>
      <c r="C183" s="8"/>
      <c r="D183" s="8"/>
      <c r="E183" s="8"/>
      <c r="F183" s="8"/>
    </row>
    <row r="184" spans="1:6" x14ac:dyDescent="0.25">
      <c r="A184" s="8"/>
      <c r="B184" s="8"/>
      <c r="C184" s="8"/>
      <c r="D184" s="8"/>
      <c r="E184" s="8"/>
      <c r="F184" s="8"/>
    </row>
    <row r="185" spans="1:6" x14ac:dyDescent="0.25">
      <c r="A185" s="8"/>
      <c r="B185" s="8"/>
      <c r="C185" s="8"/>
      <c r="D185" s="8"/>
      <c r="E185" s="8"/>
      <c r="F185" s="8"/>
    </row>
    <row r="186" spans="1:6" x14ac:dyDescent="0.25">
      <c r="A186" s="8"/>
      <c r="B186" s="8"/>
      <c r="C186" s="8"/>
      <c r="D186" s="8"/>
      <c r="E186" s="8"/>
      <c r="F186" s="8"/>
    </row>
    <row r="187" spans="1:6" x14ac:dyDescent="0.25">
      <c r="A187" s="8"/>
      <c r="B187" s="8"/>
      <c r="C187" s="8"/>
      <c r="D187" s="8"/>
      <c r="E187" s="8"/>
      <c r="F187" s="8"/>
    </row>
    <row r="188" spans="1:6" x14ac:dyDescent="0.25">
      <c r="A188" s="8"/>
      <c r="B188" s="8"/>
      <c r="C188" s="8"/>
      <c r="D188" s="8"/>
      <c r="E188" s="8"/>
      <c r="F188" s="8"/>
    </row>
    <row r="189" spans="1:6" x14ac:dyDescent="0.25">
      <c r="A189" s="8"/>
      <c r="B189" s="8"/>
      <c r="C189" s="8"/>
      <c r="D189" s="8"/>
      <c r="E189" s="8"/>
      <c r="F189" s="8"/>
    </row>
    <row r="190" spans="1:6" x14ac:dyDescent="0.25">
      <c r="A190" s="8"/>
      <c r="B190" s="8"/>
      <c r="C190" s="8"/>
      <c r="D190" s="8"/>
      <c r="E190" s="8"/>
      <c r="F190" s="8"/>
    </row>
    <row r="191" spans="1:6" x14ac:dyDescent="0.25">
      <c r="A191" s="8"/>
      <c r="B191" s="8"/>
      <c r="C191" s="8"/>
      <c r="D191" s="8"/>
      <c r="E191" s="8"/>
      <c r="F191" s="8"/>
    </row>
    <row r="192" spans="1:6" x14ac:dyDescent="0.25">
      <c r="A192" s="8"/>
      <c r="B192" s="8"/>
      <c r="C192" s="8"/>
      <c r="D192" s="8"/>
      <c r="E192" s="8"/>
      <c r="F192" s="8"/>
    </row>
    <row r="193" spans="1:6" x14ac:dyDescent="0.25">
      <c r="A193" s="8"/>
      <c r="B193" s="8"/>
      <c r="C193" s="8"/>
      <c r="D193" s="8"/>
      <c r="E193" s="8"/>
      <c r="F193" s="8"/>
    </row>
    <row r="194" spans="1:6" x14ac:dyDescent="0.25">
      <c r="A194" s="8"/>
      <c r="B194" s="8"/>
      <c r="C194" s="8"/>
      <c r="D194" s="8"/>
      <c r="E194" s="8"/>
      <c r="F194" s="8"/>
    </row>
    <row r="195" spans="1:6" x14ac:dyDescent="0.25">
      <c r="A195" s="8"/>
      <c r="B195" s="8"/>
      <c r="C195" s="8"/>
      <c r="D195" s="8"/>
      <c r="E195" s="8"/>
      <c r="F195" s="8"/>
    </row>
    <row r="196" spans="1:6" x14ac:dyDescent="0.25">
      <c r="A196" s="8"/>
      <c r="B196" s="8"/>
      <c r="C196" s="8"/>
      <c r="D196" s="8"/>
      <c r="E196" s="8"/>
      <c r="F196" s="8"/>
    </row>
    <row r="197" spans="1:6" x14ac:dyDescent="0.25">
      <c r="A197" s="8"/>
      <c r="B197" s="8"/>
      <c r="C197" s="8"/>
      <c r="D197" s="8"/>
      <c r="E197" s="8"/>
      <c r="F197" s="8"/>
    </row>
    <row r="198" spans="1:6" x14ac:dyDescent="0.25">
      <c r="A198" s="8"/>
      <c r="B198" s="8"/>
      <c r="C198" s="8"/>
      <c r="D198" s="8"/>
      <c r="E198" s="8"/>
      <c r="F198" s="8"/>
    </row>
    <row r="199" spans="1:6" x14ac:dyDescent="0.25">
      <c r="A199" s="8"/>
      <c r="B199" s="8"/>
      <c r="C199" s="8"/>
      <c r="D199" s="8"/>
      <c r="E199" s="8"/>
      <c r="F199" s="8"/>
    </row>
    <row r="200" spans="1:6" x14ac:dyDescent="0.25">
      <c r="A200" s="8"/>
      <c r="B200" s="8"/>
      <c r="C200" s="8"/>
      <c r="D200" s="8"/>
      <c r="E200" s="8"/>
      <c r="F200" s="8"/>
    </row>
    <row r="201" spans="1:6" x14ac:dyDescent="0.25">
      <c r="A201" s="8"/>
      <c r="B201" s="8"/>
      <c r="C201" s="8"/>
      <c r="D201" s="8"/>
      <c r="E201" s="8"/>
      <c r="F201" s="8"/>
    </row>
    <row r="202" spans="1:6" x14ac:dyDescent="0.25">
      <c r="A202" s="8"/>
      <c r="B202" s="8"/>
      <c r="C202" s="8"/>
      <c r="D202" s="8"/>
      <c r="E202" s="8"/>
      <c r="F202" s="8"/>
    </row>
    <row r="203" spans="1:6" x14ac:dyDescent="0.25">
      <c r="A203" s="8"/>
      <c r="B203" s="8"/>
      <c r="C203" s="8"/>
      <c r="D203" s="8"/>
      <c r="E203" s="8"/>
      <c r="F203" s="8"/>
    </row>
    <row r="204" spans="1:6" x14ac:dyDescent="0.25">
      <c r="A204" s="8"/>
      <c r="B204" s="8"/>
      <c r="C204" s="8"/>
      <c r="D204" s="8"/>
      <c r="E204" s="8"/>
      <c r="F204" s="8"/>
    </row>
    <row r="205" spans="1:6" x14ac:dyDescent="0.25">
      <c r="A205" s="8"/>
      <c r="B205" s="8"/>
      <c r="C205" s="8"/>
      <c r="D205" s="8"/>
      <c r="E205" s="8"/>
      <c r="F205" s="8"/>
    </row>
    <row r="206" spans="1:6" x14ac:dyDescent="0.25">
      <c r="A206" s="8"/>
      <c r="B206" s="8"/>
      <c r="C206" s="8"/>
      <c r="D206" s="8"/>
      <c r="E206" s="8"/>
      <c r="F206" s="8"/>
    </row>
    <row r="207" spans="1:6" x14ac:dyDescent="0.25">
      <c r="A207" s="8"/>
      <c r="B207" s="8"/>
      <c r="C207" s="8"/>
      <c r="D207" s="8"/>
      <c r="E207" s="8"/>
      <c r="F207" s="8"/>
    </row>
    <row r="208" spans="1:6" x14ac:dyDescent="0.25">
      <c r="A208" s="8"/>
      <c r="B208" s="8"/>
      <c r="C208" s="8"/>
      <c r="D208" s="8"/>
      <c r="E208" s="8"/>
      <c r="F208" s="8"/>
    </row>
    <row r="209" spans="1:6" x14ac:dyDescent="0.25">
      <c r="A209" s="8"/>
      <c r="B209" s="8"/>
      <c r="C209" s="8"/>
      <c r="D209" s="8"/>
      <c r="E209" s="8"/>
      <c r="F209" s="8"/>
    </row>
    <row r="210" spans="1:6" x14ac:dyDescent="0.25">
      <c r="A210" s="8"/>
      <c r="B210" s="8"/>
      <c r="C210" s="8"/>
      <c r="D210" s="8"/>
      <c r="E210" s="8"/>
      <c r="F210" s="8"/>
    </row>
    <row r="211" spans="1:6" x14ac:dyDescent="0.25">
      <c r="A211" s="8"/>
      <c r="B211" s="8"/>
      <c r="C211" s="8"/>
      <c r="D211" s="8"/>
      <c r="E211" s="8"/>
      <c r="F211" s="8"/>
    </row>
    <row r="212" spans="1:6" x14ac:dyDescent="0.25">
      <c r="A212" s="8"/>
      <c r="B212" s="8"/>
      <c r="C212" s="8"/>
      <c r="D212" s="8"/>
      <c r="E212" s="8"/>
      <c r="F212" s="8"/>
    </row>
    <row r="213" spans="1:6" x14ac:dyDescent="0.25">
      <c r="A213" s="8"/>
      <c r="B213" s="8"/>
      <c r="C213" s="8"/>
      <c r="D213" s="8"/>
      <c r="E213" s="8"/>
      <c r="F213" s="8"/>
    </row>
    <row r="214" spans="1:6" x14ac:dyDescent="0.25">
      <c r="A214" s="8"/>
      <c r="B214" s="8"/>
      <c r="C214" s="8"/>
      <c r="D214" s="8"/>
      <c r="E214" s="8"/>
      <c r="F214" s="8"/>
    </row>
    <row r="215" spans="1:6" x14ac:dyDescent="0.25">
      <c r="A215" s="8"/>
      <c r="B215" s="8"/>
      <c r="C215" s="8"/>
      <c r="D215" s="8"/>
      <c r="E215" s="8"/>
      <c r="F215" s="8"/>
    </row>
    <row r="216" spans="1:6" x14ac:dyDescent="0.25">
      <c r="A216" s="8"/>
      <c r="B216" s="8"/>
      <c r="C216" s="8"/>
      <c r="D216" s="8"/>
      <c r="E216" s="8"/>
      <c r="F216" s="8"/>
    </row>
    <row r="217" spans="1:6" x14ac:dyDescent="0.25">
      <c r="A217" s="8"/>
      <c r="B217" s="8"/>
      <c r="C217" s="8"/>
      <c r="D217" s="8"/>
      <c r="E217" s="8"/>
      <c r="F217" s="8"/>
    </row>
    <row r="218" spans="1:6" x14ac:dyDescent="0.25">
      <c r="A218" s="8"/>
      <c r="B218" s="8"/>
      <c r="C218" s="8"/>
      <c r="D218" s="8"/>
      <c r="E218" s="8"/>
      <c r="F218" s="8"/>
    </row>
    <row r="219" spans="1:6" x14ac:dyDescent="0.25">
      <c r="A219" s="8"/>
      <c r="B219" s="8"/>
      <c r="C219" s="8"/>
      <c r="D219" s="8"/>
      <c r="E219" s="8"/>
      <c r="F219" s="8"/>
    </row>
    <row r="220" spans="1:6" x14ac:dyDescent="0.25">
      <c r="A220" s="8"/>
      <c r="B220" s="8"/>
      <c r="C220" s="8"/>
      <c r="D220" s="8"/>
      <c r="E220" s="8"/>
      <c r="F220" s="8"/>
    </row>
    <row r="221" spans="1:6" x14ac:dyDescent="0.25">
      <c r="A221" s="8"/>
      <c r="B221" s="8"/>
      <c r="C221" s="8"/>
      <c r="D221" s="8"/>
      <c r="E221" s="8"/>
      <c r="F221" s="8"/>
    </row>
    <row r="222" spans="1:6" x14ac:dyDescent="0.25">
      <c r="A222" s="8"/>
      <c r="B222" s="8"/>
      <c r="C222" s="8"/>
      <c r="D222" s="8"/>
      <c r="E222" s="8"/>
      <c r="F222" s="8"/>
    </row>
    <row r="223" spans="1:6" x14ac:dyDescent="0.25">
      <c r="A223" s="8"/>
      <c r="B223" s="8"/>
      <c r="C223" s="8"/>
      <c r="D223" s="8"/>
      <c r="E223" s="8"/>
      <c r="F223" s="8"/>
    </row>
    <row r="224" spans="1:6" x14ac:dyDescent="0.25">
      <c r="A224" s="8"/>
      <c r="B224" s="8"/>
      <c r="C224" s="8"/>
      <c r="D224" s="8"/>
      <c r="E224" s="8"/>
      <c r="F224" s="8"/>
    </row>
    <row r="225" spans="1:6" x14ac:dyDescent="0.25">
      <c r="A225" s="8"/>
      <c r="B225" s="8"/>
      <c r="C225" s="8"/>
      <c r="D225" s="8"/>
      <c r="E225" s="8"/>
      <c r="F225" s="8"/>
    </row>
    <row r="226" spans="1:6" x14ac:dyDescent="0.25">
      <c r="A226" s="8"/>
      <c r="B226" s="8"/>
      <c r="C226" s="8"/>
      <c r="D226" s="8"/>
      <c r="E226" s="8"/>
      <c r="F226" s="8"/>
    </row>
    <row r="227" spans="1:6" x14ac:dyDescent="0.25">
      <c r="A227" s="8"/>
      <c r="B227" s="8"/>
      <c r="C227" s="8"/>
      <c r="D227" s="8"/>
      <c r="E227" s="8"/>
      <c r="F227" s="8"/>
    </row>
    <row r="228" spans="1:6" x14ac:dyDescent="0.25">
      <c r="A228" s="8"/>
      <c r="B228" s="8"/>
      <c r="C228" s="8"/>
      <c r="D228" s="8"/>
      <c r="E228" s="8"/>
      <c r="F228" s="8"/>
    </row>
    <row r="229" spans="1:6" x14ac:dyDescent="0.25">
      <c r="A229" s="8"/>
      <c r="B229" s="8"/>
      <c r="C229" s="8"/>
      <c r="D229" s="8"/>
      <c r="E229" s="8"/>
      <c r="F229" s="8"/>
    </row>
    <row r="230" spans="1:6" x14ac:dyDescent="0.25">
      <c r="A230" s="8"/>
      <c r="B230" s="8"/>
      <c r="C230" s="8"/>
      <c r="D230" s="8"/>
      <c r="E230" s="8"/>
      <c r="F230" s="8"/>
    </row>
    <row r="231" spans="1:6" x14ac:dyDescent="0.25">
      <c r="A231" s="8"/>
      <c r="B231" s="8"/>
      <c r="C231" s="8"/>
      <c r="D231" s="8"/>
      <c r="E231" s="8"/>
      <c r="F231" s="8"/>
    </row>
    <row r="232" spans="1:6" x14ac:dyDescent="0.25">
      <c r="A232" s="8"/>
      <c r="B232" s="8"/>
      <c r="C232" s="8"/>
      <c r="D232" s="8"/>
      <c r="E232" s="8"/>
      <c r="F232" s="8"/>
    </row>
    <row r="233" spans="1:6" x14ac:dyDescent="0.25">
      <c r="A233" s="8"/>
      <c r="B233" s="8"/>
      <c r="C233" s="8"/>
      <c r="D233" s="8"/>
      <c r="E233" s="8"/>
      <c r="F233" s="8"/>
    </row>
    <row r="234" spans="1:6" x14ac:dyDescent="0.25">
      <c r="A234" s="8"/>
      <c r="B234" s="8"/>
      <c r="C234" s="8"/>
      <c r="D234" s="8"/>
      <c r="E234" s="8"/>
      <c r="F234" s="8"/>
    </row>
    <row r="235" spans="1:6" x14ac:dyDescent="0.25">
      <c r="A235" s="8"/>
      <c r="B235" s="8"/>
      <c r="C235" s="8"/>
      <c r="D235" s="8"/>
      <c r="E235" s="8"/>
      <c r="F235" s="8"/>
    </row>
    <row r="236" spans="1:6" x14ac:dyDescent="0.25">
      <c r="A236" s="8"/>
      <c r="B236" s="8"/>
      <c r="C236" s="8"/>
      <c r="D236" s="8"/>
      <c r="E236" s="8"/>
      <c r="F236" s="8"/>
    </row>
    <row r="237" spans="1:6" x14ac:dyDescent="0.25">
      <c r="A237" s="8"/>
      <c r="B237" s="8"/>
      <c r="C237" s="8"/>
      <c r="D237" s="8"/>
      <c r="E237" s="8"/>
      <c r="F237" s="8"/>
    </row>
    <row r="238" spans="1:6" x14ac:dyDescent="0.25">
      <c r="A238" s="8"/>
      <c r="B238" s="8"/>
      <c r="C238" s="8"/>
      <c r="D238" s="8"/>
      <c r="E238" s="8"/>
      <c r="F238" s="8"/>
    </row>
    <row r="239" spans="1:6" x14ac:dyDescent="0.25">
      <c r="A239" s="8"/>
      <c r="B239" s="8"/>
      <c r="C239" s="8"/>
      <c r="D239" s="8"/>
      <c r="E239" s="8"/>
      <c r="F239" s="8"/>
    </row>
    <row r="240" spans="1:6" x14ac:dyDescent="0.25">
      <c r="A240" s="8"/>
      <c r="B240" s="8"/>
      <c r="C240" s="8"/>
      <c r="D240" s="8"/>
      <c r="E240" s="8"/>
      <c r="F240" s="8"/>
    </row>
    <row r="241" spans="1:6" x14ac:dyDescent="0.25">
      <c r="A241" s="8"/>
      <c r="B241" s="8"/>
      <c r="C241" s="8"/>
      <c r="D241" s="8"/>
      <c r="E241" s="8"/>
      <c r="F241" s="8"/>
    </row>
    <row r="242" spans="1:6" x14ac:dyDescent="0.25">
      <c r="A242" s="8"/>
      <c r="B242" s="8"/>
      <c r="C242" s="8"/>
      <c r="D242" s="8"/>
      <c r="E242" s="8"/>
      <c r="F242" s="8"/>
    </row>
    <row r="243" spans="1:6" x14ac:dyDescent="0.25">
      <c r="A243" s="8"/>
      <c r="B243" s="8"/>
      <c r="C243" s="8"/>
      <c r="D243" s="8"/>
      <c r="E243" s="8"/>
      <c r="F243" s="8"/>
    </row>
    <row r="244" spans="1:6" x14ac:dyDescent="0.25">
      <c r="A244" s="8"/>
      <c r="B244" s="8"/>
      <c r="C244" s="8"/>
      <c r="D244" s="8"/>
      <c r="E244" s="8"/>
      <c r="F244" s="8"/>
    </row>
    <row r="245" spans="1:6" x14ac:dyDescent="0.25">
      <c r="A245" s="8"/>
      <c r="B245" s="8"/>
      <c r="C245" s="8"/>
      <c r="D245" s="8"/>
      <c r="E245" s="8"/>
      <c r="F245" s="8"/>
    </row>
    <row r="246" spans="1:6" x14ac:dyDescent="0.25">
      <c r="A246" s="8"/>
      <c r="B246" s="8"/>
      <c r="C246" s="8"/>
      <c r="D246" s="8"/>
      <c r="E246" s="8"/>
      <c r="F246" s="8"/>
    </row>
    <row r="247" spans="1:6" x14ac:dyDescent="0.25">
      <c r="A247" s="8"/>
      <c r="B247" s="8"/>
      <c r="C247" s="8"/>
      <c r="D247" s="8"/>
      <c r="E247" s="8"/>
      <c r="F247" s="8"/>
    </row>
    <row r="248" spans="1:6" x14ac:dyDescent="0.25">
      <c r="A248" s="8"/>
      <c r="B248" s="8"/>
      <c r="C248" s="8"/>
      <c r="D248" s="8"/>
      <c r="E248" s="8"/>
      <c r="F248" s="8"/>
    </row>
    <row r="249" spans="1:6" x14ac:dyDescent="0.25">
      <c r="A249" s="8"/>
      <c r="B249" s="8"/>
      <c r="C249" s="8"/>
      <c r="D249" s="8"/>
      <c r="E249" s="8"/>
      <c r="F249" s="8"/>
    </row>
    <row r="250" spans="1:6" x14ac:dyDescent="0.25">
      <c r="A250" s="8"/>
      <c r="B250" s="8"/>
      <c r="C250" s="8"/>
      <c r="D250" s="8"/>
      <c r="E250" s="8"/>
      <c r="F250" s="8"/>
    </row>
    <row r="251" spans="1:6" x14ac:dyDescent="0.25">
      <c r="A251" s="8"/>
      <c r="B251" s="8"/>
      <c r="C251" s="8"/>
      <c r="D251" s="8"/>
      <c r="E251" s="8"/>
      <c r="F251" s="8"/>
    </row>
    <row r="252" spans="1:6" x14ac:dyDescent="0.25">
      <c r="A252" s="8"/>
      <c r="B252" s="8"/>
      <c r="C252" s="8"/>
      <c r="D252" s="8"/>
      <c r="E252" s="8"/>
      <c r="F252" s="8"/>
    </row>
    <row r="253" spans="1:6" x14ac:dyDescent="0.25">
      <c r="A253" s="8"/>
      <c r="B253" s="8"/>
      <c r="C253" s="8"/>
      <c r="D253" s="8"/>
      <c r="E253" s="8"/>
      <c r="F253" s="8"/>
    </row>
    <row r="254" spans="1:6" x14ac:dyDescent="0.25">
      <c r="A254" s="8"/>
      <c r="B254" s="8"/>
      <c r="C254" s="8"/>
      <c r="D254" s="8"/>
      <c r="E254" s="8"/>
      <c r="F254" s="8"/>
    </row>
    <row r="255" spans="1:6" x14ac:dyDescent="0.25">
      <c r="A255" s="8"/>
      <c r="B255" s="8"/>
      <c r="C255" s="8"/>
      <c r="D255" s="8"/>
      <c r="E255" s="8"/>
      <c r="F255" s="8"/>
    </row>
    <row r="256" spans="1:6" x14ac:dyDescent="0.25">
      <c r="A256" s="8"/>
      <c r="B256" s="8"/>
      <c r="C256" s="8"/>
      <c r="D256" s="8"/>
      <c r="E256" s="8"/>
      <c r="F256" s="8"/>
    </row>
    <row r="257" spans="1:6" x14ac:dyDescent="0.25">
      <c r="A257" s="8"/>
      <c r="B257" s="8"/>
      <c r="C257" s="8"/>
      <c r="D257" s="8"/>
      <c r="E257" s="8"/>
      <c r="F257" s="8"/>
    </row>
    <row r="258" spans="1:6" x14ac:dyDescent="0.25">
      <c r="A258" s="8"/>
      <c r="B258" s="8"/>
      <c r="C258" s="8"/>
      <c r="D258" s="8"/>
      <c r="E258" s="8"/>
      <c r="F258" s="8"/>
    </row>
    <row r="259" spans="1:6" x14ac:dyDescent="0.25">
      <c r="A259" s="8"/>
      <c r="B259" s="8"/>
      <c r="C259" s="8"/>
      <c r="D259" s="8"/>
      <c r="E259" s="8"/>
      <c r="F259" s="8"/>
    </row>
    <row r="260" spans="1:6" x14ac:dyDescent="0.25">
      <c r="A260" s="8"/>
      <c r="B260" s="8"/>
      <c r="C260" s="8"/>
      <c r="D260" s="8"/>
      <c r="E260" s="8"/>
      <c r="F260" s="8"/>
    </row>
    <row r="261" spans="1:6" x14ac:dyDescent="0.25">
      <c r="A261" s="8"/>
      <c r="B261" s="8"/>
      <c r="C261" s="8"/>
      <c r="D261" s="8"/>
      <c r="E261" s="8"/>
      <c r="F261" s="8"/>
    </row>
    <row r="262" spans="1:6" x14ac:dyDescent="0.25">
      <c r="A262" s="8"/>
      <c r="B262" s="8"/>
      <c r="C262" s="8"/>
      <c r="D262" s="8"/>
      <c r="E262" s="8"/>
      <c r="F262" s="8"/>
    </row>
    <row r="263" spans="1:6" x14ac:dyDescent="0.25">
      <c r="A263" s="8"/>
      <c r="B263" s="8"/>
      <c r="C263" s="8"/>
      <c r="D263" s="8"/>
      <c r="E263" s="8"/>
      <c r="F263" s="8"/>
    </row>
    <row r="264" spans="1:6" x14ac:dyDescent="0.25">
      <c r="A264" s="8"/>
      <c r="B264" s="8"/>
      <c r="C264" s="8"/>
      <c r="D264" s="8"/>
      <c r="E264" s="8"/>
      <c r="F264" s="8"/>
    </row>
    <row r="265" spans="1:6" x14ac:dyDescent="0.25">
      <c r="A265" s="8"/>
      <c r="B265" s="8"/>
      <c r="C265" s="8"/>
      <c r="D265" s="8"/>
      <c r="E265" s="8"/>
      <c r="F265" s="8"/>
    </row>
    <row r="266" spans="1:6" x14ac:dyDescent="0.25">
      <c r="A266" s="8"/>
      <c r="B266" s="8"/>
      <c r="C266" s="8"/>
      <c r="D266" s="8"/>
      <c r="E266" s="8"/>
      <c r="F266" s="8"/>
    </row>
    <row r="267" spans="1:6" x14ac:dyDescent="0.25">
      <c r="A267" s="8"/>
      <c r="B267" s="8"/>
      <c r="C267" s="8"/>
      <c r="D267" s="8"/>
      <c r="E267" s="8"/>
      <c r="F267" s="8"/>
    </row>
    <row r="268" spans="1:6" x14ac:dyDescent="0.25">
      <c r="A268" s="8"/>
      <c r="B268" s="8"/>
      <c r="C268" s="8"/>
      <c r="D268" s="8"/>
      <c r="E268" s="8"/>
      <c r="F268" s="8"/>
    </row>
    <row r="269" spans="1:6" x14ac:dyDescent="0.25">
      <c r="A269" s="8"/>
      <c r="B269" s="8"/>
      <c r="C269" s="8"/>
      <c r="D269" s="8"/>
      <c r="E269" s="8"/>
      <c r="F269" s="8"/>
    </row>
    <row r="270" spans="1:6" x14ac:dyDescent="0.25">
      <c r="A270" s="8"/>
      <c r="B270" s="8"/>
      <c r="C270" s="8"/>
      <c r="D270" s="8"/>
      <c r="E270" s="8"/>
      <c r="F270" s="8"/>
    </row>
    <row r="271" spans="1:6" x14ac:dyDescent="0.25">
      <c r="A271" s="8"/>
      <c r="B271" s="8"/>
      <c r="C271" s="8"/>
      <c r="D271" s="8"/>
      <c r="E271" s="8"/>
      <c r="F271" s="8"/>
    </row>
    <row r="272" spans="1:6" x14ac:dyDescent="0.25">
      <c r="A272" s="8"/>
      <c r="B272" s="8"/>
      <c r="C272" s="8"/>
      <c r="D272" s="8"/>
      <c r="E272" s="8"/>
      <c r="F272" s="8"/>
    </row>
    <row r="273" spans="1:6" x14ac:dyDescent="0.25">
      <c r="A273" s="8"/>
      <c r="B273" s="8"/>
      <c r="C273" s="8"/>
      <c r="D273" s="8"/>
      <c r="E273" s="8"/>
      <c r="F273" s="8"/>
    </row>
    <row r="274" spans="1:6" x14ac:dyDescent="0.25">
      <c r="A274" s="8"/>
      <c r="B274" s="8"/>
      <c r="C274" s="8"/>
      <c r="D274" s="8"/>
      <c r="E274" s="8"/>
      <c r="F274" s="8"/>
    </row>
    <row r="275" spans="1:6" x14ac:dyDescent="0.25">
      <c r="A275" s="8"/>
      <c r="B275" s="8"/>
      <c r="C275" s="8"/>
      <c r="D275" s="8"/>
      <c r="E275" s="8"/>
      <c r="F275" s="8"/>
    </row>
    <row r="276" spans="1:6" x14ac:dyDescent="0.25">
      <c r="A276" s="8"/>
      <c r="B276" s="8"/>
      <c r="C276" s="8"/>
      <c r="D276" s="8"/>
      <c r="E276" s="8"/>
      <c r="F276" s="8"/>
    </row>
    <row r="277" spans="1:6" x14ac:dyDescent="0.25">
      <c r="A277" s="8"/>
      <c r="B277" s="8"/>
      <c r="C277" s="8"/>
      <c r="D277" s="8"/>
      <c r="E277" s="8"/>
      <c r="F277" s="8"/>
    </row>
    <row r="278" spans="1:6" x14ac:dyDescent="0.25">
      <c r="A278" s="8"/>
      <c r="B278" s="8"/>
      <c r="C278" s="8"/>
      <c r="D278" s="8"/>
      <c r="E278" s="8"/>
      <c r="F278" s="8"/>
    </row>
    <row r="279" spans="1:6" x14ac:dyDescent="0.25">
      <c r="A279" s="8"/>
      <c r="B279" s="8"/>
      <c r="C279" s="8"/>
      <c r="D279" s="8"/>
      <c r="E279" s="8"/>
      <c r="F279" s="8"/>
    </row>
    <row r="280" spans="1:6" x14ac:dyDescent="0.25">
      <c r="A280" s="8"/>
      <c r="B280" s="8"/>
      <c r="C280" s="8"/>
      <c r="D280" s="8"/>
      <c r="E280" s="8"/>
      <c r="F280" s="8"/>
    </row>
    <row r="281" spans="1:6" x14ac:dyDescent="0.25">
      <c r="A281" s="8"/>
      <c r="B281" s="8"/>
      <c r="C281" s="8"/>
      <c r="D281" s="8"/>
      <c r="E281" s="8"/>
      <c r="F281" s="8"/>
    </row>
    <row r="282" spans="1:6" x14ac:dyDescent="0.25">
      <c r="A282" s="8"/>
      <c r="B282" s="8"/>
      <c r="C282" s="8"/>
      <c r="D282" s="8"/>
      <c r="E282" s="8"/>
      <c r="F282" s="8"/>
    </row>
    <row r="283" spans="1:6" x14ac:dyDescent="0.25">
      <c r="A283" s="8"/>
      <c r="B283" s="8"/>
      <c r="C283" s="8"/>
      <c r="D283" s="8"/>
      <c r="E283" s="8"/>
      <c r="F283" s="8"/>
    </row>
    <row r="284" spans="1:6" x14ac:dyDescent="0.25">
      <c r="A284" s="8"/>
      <c r="B284" s="8"/>
      <c r="C284" s="8"/>
      <c r="D284" s="8"/>
      <c r="E284" s="8"/>
      <c r="F284" s="8"/>
    </row>
    <row r="285" spans="1:6" x14ac:dyDescent="0.25">
      <c r="A285" s="8"/>
      <c r="B285" s="8"/>
      <c r="C285" s="8"/>
      <c r="D285" s="8"/>
      <c r="E285" s="8"/>
      <c r="F285" s="8"/>
    </row>
    <row r="286" spans="1:6" x14ac:dyDescent="0.25">
      <c r="A286" s="8"/>
      <c r="B286" s="8"/>
      <c r="C286" s="8"/>
      <c r="D286" s="8"/>
      <c r="E286" s="8"/>
      <c r="F286" s="8"/>
    </row>
    <row r="287" spans="1:6" x14ac:dyDescent="0.25">
      <c r="A287" s="8"/>
      <c r="B287" s="8"/>
      <c r="C287" s="8"/>
      <c r="D287" s="8"/>
      <c r="E287" s="8"/>
      <c r="F287" s="8"/>
    </row>
    <row r="288" spans="1:6" x14ac:dyDescent="0.25">
      <c r="A288" s="8"/>
      <c r="B288" s="8"/>
      <c r="C288" s="8"/>
      <c r="D288" s="8"/>
      <c r="E288" s="8"/>
      <c r="F288" s="8"/>
    </row>
    <row r="289" spans="1:6" x14ac:dyDescent="0.25">
      <c r="A289" s="8"/>
      <c r="B289" s="8"/>
      <c r="C289" s="8"/>
      <c r="D289" s="8"/>
      <c r="E289" s="8"/>
      <c r="F289" s="8"/>
    </row>
    <row r="290" spans="1:6" x14ac:dyDescent="0.25">
      <c r="A290" s="8"/>
      <c r="B290" s="8"/>
      <c r="C290" s="8"/>
      <c r="D290" s="8"/>
      <c r="E290" s="8"/>
      <c r="F290" s="8"/>
    </row>
    <row r="291" spans="1:6" x14ac:dyDescent="0.25">
      <c r="A291" s="8"/>
      <c r="B291" s="8"/>
      <c r="C291" s="8"/>
      <c r="D291" s="8"/>
      <c r="E291" s="8"/>
      <c r="F291" s="8"/>
    </row>
    <row r="292" spans="1:6" x14ac:dyDescent="0.25">
      <c r="A292" s="8"/>
      <c r="B292" s="8"/>
      <c r="C292" s="8"/>
      <c r="D292" s="8"/>
      <c r="E292" s="8"/>
      <c r="F292" s="8"/>
    </row>
    <row r="293" spans="1:6" x14ac:dyDescent="0.25">
      <c r="A293" s="8"/>
      <c r="B293" s="8"/>
      <c r="C293" s="8"/>
      <c r="D293" s="8"/>
      <c r="E293" s="8"/>
      <c r="F293" s="8"/>
    </row>
    <row r="294" spans="1:6" x14ac:dyDescent="0.25">
      <c r="A294" s="8"/>
      <c r="B294" s="8"/>
      <c r="C294" s="8"/>
      <c r="D294" s="8"/>
      <c r="E294" s="8"/>
      <c r="F294" s="8"/>
    </row>
    <row r="295" spans="1:6" x14ac:dyDescent="0.25">
      <c r="A295" s="8"/>
      <c r="B295" s="8"/>
      <c r="C295" s="8"/>
      <c r="D295" s="8"/>
      <c r="E295" s="8"/>
      <c r="F295" s="8"/>
    </row>
    <row r="296" spans="1:6" x14ac:dyDescent="0.25">
      <c r="A296" s="8"/>
      <c r="B296" s="8"/>
      <c r="C296" s="8"/>
      <c r="D296" s="8"/>
      <c r="E296" s="8"/>
      <c r="F296" s="8"/>
    </row>
    <row r="297" spans="1:6" x14ac:dyDescent="0.25">
      <c r="A297" s="8"/>
      <c r="B297" s="8"/>
      <c r="C297" s="8"/>
      <c r="D297" s="8"/>
      <c r="E297" s="8"/>
      <c r="F297" s="8"/>
    </row>
    <row r="298" spans="1:6" x14ac:dyDescent="0.25">
      <c r="A298" s="8"/>
      <c r="B298" s="8"/>
      <c r="C298" s="8"/>
      <c r="D298" s="8"/>
      <c r="E298" s="8"/>
      <c r="F298" s="8"/>
    </row>
    <row r="299" spans="1:6" x14ac:dyDescent="0.25">
      <c r="A299" s="8"/>
      <c r="B299" s="8"/>
      <c r="C299" s="8"/>
      <c r="D299" s="8"/>
      <c r="E299" s="8"/>
      <c r="F299" s="8"/>
    </row>
    <row r="300" spans="1:6" x14ac:dyDescent="0.25">
      <c r="A300" s="8"/>
      <c r="B300" s="8"/>
      <c r="C300" s="8"/>
      <c r="D300" s="8"/>
      <c r="E300" s="8"/>
      <c r="F300" s="8"/>
    </row>
    <row r="301" spans="1:6" x14ac:dyDescent="0.25">
      <c r="A301" s="8"/>
      <c r="B301" s="8"/>
      <c r="C301" s="8"/>
      <c r="D301" s="8"/>
      <c r="E301" s="8"/>
      <c r="F301" s="8"/>
    </row>
    <row r="302" spans="1:6" x14ac:dyDescent="0.25">
      <c r="A302" s="8"/>
      <c r="B302" s="8"/>
      <c r="C302" s="8"/>
      <c r="D302" s="8"/>
      <c r="E302" s="8"/>
      <c r="F302" s="8"/>
    </row>
    <row r="303" spans="1:6" x14ac:dyDescent="0.25">
      <c r="A303" s="8"/>
      <c r="B303" s="8"/>
      <c r="C303" s="8"/>
      <c r="D303" s="8"/>
      <c r="E303" s="8"/>
      <c r="F303" s="8"/>
    </row>
    <row r="304" spans="1:6" x14ac:dyDescent="0.25">
      <c r="A304" s="8"/>
      <c r="B304" s="8"/>
      <c r="C304" s="8"/>
      <c r="D304" s="8"/>
      <c r="E304" s="8"/>
      <c r="F304" s="8"/>
    </row>
    <row r="305" spans="1:6" x14ac:dyDescent="0.25">
      <c r="A305" s="8"/>
      <c r="B305" s="8"/>
      <c r="C305" s="8"/>
      <c r="D305" s="8"/>
      <c r="E305" s="8"/>
      <c r="F305" s="8"/>
    </row>
    <row r="306" spans="1:6" x14ac:dyDescent="0.25">
      <c r="A306" s="8"/>
      <c r="B306" s="8"/>
      <c r="C306" s="8"/>
      <c r="D306" s="8"/>
      <c r="E306" s="8"/>
      <c r="F306" s="8"/>
    </row>
    <row r="307" spans="1:6" x14ac:dyDescent="0.25">
      <c r="A307" s="8"/>
      <c r="B307" s="8"/>
      <c r="C307" s="8"/>
      <c r="D307" s="8"/>
      <c r="E307" s="8"/>
      <c r="F307" s="8"/>
    </row>
    <row r="308" spans="1:6" x14ac:dyDescent="0.25">
      <c r="A308" s="8"/>
      <c r="B308" s="8"/>
      <c r="C308" s="8"/>
      <c r="D308" s="8"/>
      <c r="E308" s="8"/>
      <c r="F308" s="8"/>
    </row>
    <row r="309" spans="1:6" x14ac:dyDescent="0.25">
      <c r="A309" s="8"/>
      <c r="B309" s="8"/>
      <c r="C309" s="8"/>
      <c r="D309" s="8"/>
      <c r="E309" s="8"/>
      <c r="F309" s="8"/>
    </row>
    <row r="310" spans="1:6" x14ac:dyDescent="0.25">
      <c r="A310" s="8"/>
      <c r="B310" s="8"/>
      <c r="C310" s="8"/>
      <c r="D310" s="8"/>
      <c r="E310" s="8"/>
      <c r="F310" s="8"/>
    </row>
    <row r="311" spans="1:6" x14ac:dyDescent="0.25">
      <c r="A311" s="8"/>
      <c r="B311" s="8"/>
      <c r="C311" s="8"/>
      <c r="D311" s="8"/>
      <c r="E311" s="8"/>
      <c r="F311" s="8"/>
    </row>
    <row r="312" spans="1:6" x14ac:dyDescent="0.25">
      <c r="A312" s="8"/>
      <c r="B312" s="8"/>
      <c r="C312" s="8"/>
      <c r="D312" s="8"/>
      <c r="E312" s="8"/>
      <c r="F312" s="8"/>
    </row>
    <row r="313" spans="1:6" x14ac:dyDescent="0.25">
      <c r="A313" s="8"/>
      <c r="B313" s="8"/>
      <c r="C313" s="8"/>
      <c r="D313" s="8"/>
      <c r="E313" s="8"/>
      <c r="F313" s="8"/>
    </row>
    <row r="314" spans="1:6" x14ac:dyDescent="0.25">
      <c r="A314" s="8"/>
      <c r="B314" s="8"/>
      <c r="C314" s="8"/>
      <c r="D314" s="8"/>
      <c r="E314" s="8"/>
      <c r="F314" s="8"/>
    </row>
    <row r="315" spans="1:6" x14ac:dyDescent="0.25">
      <c r="A315" s="8"/>
      <c r="B315" s="8"/>
      <c r="C315" s="8"/>
      <c r="D315" s="8"/>
      <c r="E315" s="8"/>
      <c r="F315" s="8"/>
    </row>
    <row r="316" spans="1:6" x14ac:dyDescent="0.25">
      <c r="A316" s="8"/>
      <c r="B316" s="8"/>
      <c r="C316" s="8"/>
      <c r="D316" s="8"/>
      <c r="E316" s="8"/>
      <c r="F316" s="8"/>
    </row>
    <row r="317" spans="1:6" x14ac:dyDescent="0.25">
      <c r="A317" s="8"/>
      <c r="B317" s="8"/>
      <c r="C317" s="8"/>
      <c r="D317" s="8"/>
      <c r="E317" s="8"/>
      <c r="F317" s="8"/>
    </row>
    <row r="318" spans="1:6" x14ac:dyDescent="0.25">
      <c r="A318" s="8"/>
      <c r="B318" s="8"/>
      <c r="C318" s="8"/>
      <c r="D318" s="8"/>
      <c r="E318" s="8"/>
      <c r="F318" s="8"/>
    </row>
    <row r="319" spans="1:6" x14ac:dyDescent="0.25">
      <c r="A319" s="8"/>
      <c r="B319" s="8"/>
      <c r="C319" s="8"/>
      <c r="D319" s="8"/>
      <c r="E319" s="8"/>
      <c r="F319" s="8"/>
    </row>
    <row r="320" spans="1:6" x14ac:dyDescent="0.25">
      <c r="A320" s="8"/>
      <c r="B320" s="8"/>
      <c r="C320" s="8"/>
      <c r="D320" s="8"/>
      <c r="E320" s="8"/>
      <c r="F320" s="8"/>
    </row>
    <row r="321" spans="1:6" x14ac:dyDescent="0.25">
      <c r="A321" s="8"/>
      <c r="B321" s="8"/>
      <c r="C321" s="8"/>
      <c r="D321" s="8"/>
      <c r="E321" s="8"/>
      <c r="F321" s="8"/>
    </row>
    <row r="322" spans="1:6" x14ac:dyDescent="0.25">
      <c r="A322" s="8"/>
      <c r="B322" s="8"/>
      <c r="C322" s="8"/>
      <c r="D322" s="8"/>
      <c r="E322" s="8"/>
      <c r="F322" s="8"/>
    </row>
    <row r="323" spans="1:6" x14ac:dyDescent="0.25">
      <c r="A323" s="8"/>
      <c r="B323" s="8"/>
      <c r="C323" s="8"/>
      <c r="D323" s="8"/>
      <c r="E323" s="8"/>
      <c r="F323" s="8"/>
    </row>
    <row r="324" spans="1:6" x14ac:dyDescent="0.25">
      <c r="A324" s="8"/>
      <c r="B324" s="8"/>
      <c r="C324" s="8"/>
      <c r="D324" s="8"/>
      <c r="E324" s="8"/>
      <c r="F324" s="8"/>
    </row>
    <row r="325" spans="1:6" x14ac:dyDescent="0.25">
      <c r="A325" s="8"/>
      <c r="B325" s="8"/>
      <c r="C325" s="8"/>
      <c r="D325" s="8"/>
      <c r="E325" s="8"/>
      <c r="F325" s="8"/>
    </row>
    <row r="326" spans="1:6" x14ac:dyDescent="0.25">
      <c r="A326" s="8"/>
      <c r="B326" s="8"/>
      <c r="C326" s="8"/>
      <c r="D326" s="8"/>
      <c r="E326" s="8"/>
      <c r="F326" s="8"/>
    </row>
    <row r="327" spans="1:6" x14ac:dyDescent="0.25">
      <c r="A327" s="8"/>
      <c r="B327" s="8"/>
      <c r="C327" s="8"/>
      <c r="D327" s="8"/>
      <c r="E327" s="8"/>
      <c r="F327" s="8"/>
    </row>
    <row r="328" spans="1:6" x14ac:dyDescent="0.25">
      <c r="A328" s="8"/>
      <c r="B328" s="8"/>
      <c r="C328" s="8"/>
      <c r="D328" s="8"/>
      <c r="E328" s="8"/>
      <c r="F328" s="8"/>
    </row>
    <row r="329" spans="1:6" x14ac:dyDescent="0.25">
      <c r="A329" s="8"/>
      <c r="B329" s="8"/>
      <c r="C329" s="8"/>
      <c r="D329" s="8"/>
      <c r="E329" s="8"/>
      <c r="F329" s="8"/>
    </row>
    <row r="330" spans="1:6" x14ac:dyDescent="0.25">
      <c r="A330" s="8"/>
      <c r="B330" s="8"/>
      <c r="C330" s="8"/>
      <c r="D330" s="8"/>
      <c r="E330" s="8"/>
      <c r="F330" s="8"/>
    </row>
    <row r="331" spans="1:6" x14ac:dyDescent="0.25">
      <c r="A331" s="8"/>
      <c r="B331" s="8"/>
      <c r="C331" s="8"/>
      <c r="D331" s="8"/>
      <c r="E331" s="8"/>
      <c r="F331" s="8"/>
    </row>
    <row r="332" spans="1:6" x14ac:dyDescent="0.25">
      <c r="A332" s="8"/>
      <c r="B332" s="8"/>
      <c r="C332" s="8"/>
      <c r="D332" s="8"/>
      <c r="E332" s="8"/>
      <c r="F332" s="8"/>
    </row>
    <row r="333" spans="1:6" x14ac:dyDescent="0.25">
      <c r="A333" s="8"/>
      <c r="B333" s="8"/>
      <c r="C333" s="8"/>
      <c r="D333" s="8"/>
      <c r="E333" s="8"/>
      <c r="F333" s="8"/>
    </row>
    <row r="334" spans="1:6" x14ac:dyDescent="0.25">
      <c r="A334" s="8"/>
      <c r="B334" s="8"/>
      <c r="C334" s="8"/>
      <c r="D334" s="8"/>
      <c r="E334" s="8"/>
      <c r="F334" s="8"/>
    </row>
    <row r="335" spans="1:6" x14ac:dyDescent="0.25">
      <c r="A335" s="8"/>
      <c r="B335" s="8"/>
      <c r="C335" s="8"/>
      <c r="D335" s="8"/>
      <c r="E335" s="8"/>
      <c r="F335" s="8"/>
    </row>
    <row r="336" spans="1:6" x14ac:dyDescent="0.25">
      <c r="A336" s="8"/>
      <c r="B336" s="8"/>
      <c r="C336" s="8"/>
      <c r="D336" s="8"/>
      <c r="E336" s="8"/>
      <c r="F336" s="8"/>
    </row>
    <row r="337" spans="1:6" x14ac:dyDescent="0.25">
      <c r="A337" s="8"/>
      <c r="B337" s="8"/>
      <c r="C337" s="8"/>
      <c r="D337" s="8"/>
      <c r="E337" s="8"/>
      <c r="F337" s="8"/>
    </row>
    <row r="338" spans="1:6" x14ac:dyDescent="0.25">
      <c r="A338" s="8"/>
      <c r="B338" s="8"/>
      <c r="C338" s="8"/>
      <c r="D338" s="8"/>
      <c r="E338" s="8"/>
      <c r="F338" s="8"/>
    </row>
    <row r="339" spans="1:6" x14ac:dyDescent="0.25">
      <c r="A339" s="8"/>
      <c r="B339" s="8"/>
      <c r="C339" s="8"/>
      <c r="D339" s="8"/>
      <c r="E339" s="8"/>
      <c r="F339" s="8"/>
    </row>
    <row r="340" spans="1:6" x14ac:dyDescent="0.25">
      <c r="A340" s="8"/>
      <c r="B340" s="8"/>
      <c r="C340" s="8"/>
      <c r="D340" s="8"/>
      <c r="E340" s="8"/>
      <c r="F340" s="8"/>
    </row>
    <row r="341" spans="1:6" x14ac:dyDescent="0.25">
      <c r="A341" s="8"/>
      <c r="B341" s="8"/>
      <c r="C341" s="8"/>
      <c r="D341" s="8"/>
      <c r="E341" s="8"/>
      <c r="F341" s="8"/>
    </row>
    <row r="342" spans="1:6" x14ac:dyDescent="0.25">
      <c r="A342" s="8"/>
      <c r="B342" s="8"/>
      <c r="C342" s="8"/>
      <c r="D342" s="8"/>
      <c r="E342" s="8"/>
      <c r="F342" s="8"/>
    </row>
    <row r="343" spans="1:6" x14ac:dyDescent="0.25">
      <c r="A343" s="8"/>
      <c r="B343" s="8"/>
      <c r="C343" s="8"/>
      <c r="D343" s="8"/>
      <c r="E343" s="8"/>
      <c r="F343" s="8"/>
    </row>
    <row r="344" spans="1:6" x14ac:dyDescent="0.25">
      <c r="A344" s="8"/>
      <c r="B344" s="8"/>
      <c r="C344" s="8"/>
      <c r="D344" s="8"/>
      <c r="E344" s="8"/>
      <c r="F344" s="8"/>
    </row>
    <row r="345" spans="1:6" x14ac:dyDescent="0.25">
      <c r="A345" s="8"/>
      <c r="B345" s="8"/>
      <c r="C345" s="8"/>
      <c r="D345" s="8"/>
      <c r="E345" s="8"/>
      <c r="F345" s="8"/>
    </row>
    <row r="346" spans="1:6" x14ac:dyDescent="0.25">
      <c r="A346" s="8"/>
      <c r="B346" s="8"/>
      <c r="C346" s="8"/>
      <c r="D346" s="8"/>
      <c r="E346" s="8"/>
      <c r="F346" s="8"/>
    </row>
    <row r="347" spans="1:6" x14ac:dyDescent="0.25">
      <c r="A347" s="8"/>
      <c r="B347" s="8"/>
      <c r="C347" s="8"/>
      <c r="D347" s="8"/>
      <c r="E347" s="8"/>
      <c r="F347" s="8"/>
    </row>
    <row r="348" spans="1:6" x14ac:dyDescent="0.25">
      <c r="A348" s="8"/>
      <c r="B348" s="8"/>
      <c r="C348" s="8"/>
      <c r="D348" s="8"/>
      <c r="E348" s="8"/>
      <c r="F348" s="8"/>
    </row>
    <row r="349" spans="1:6" x14ac:dyDescent="0.25">
      <c r="A349" s="8"/>
      <c r="B349" s="8"/>
      <c r="C349" s="8"/>
      <c r="D349" s="8"/>
      <c r="E349" s="8"/>
      <c r="F349" s="8"/>
    </row>
    <row r="350" spans="1:6" x14ac:dyDescent="0.25">
      <c r="A350" s="8"/>
      <c r="B350" s="8"/>
      <c r="C350" s="8"/>
      <c r="D350" s="8"/>
      <c r="E350" s="8"/>
      <c r="F350" s="8"/>
    </row>
    <row r="351" spans="1:6" x14ac:dyDescent="0.25">
      <c r="A351" s="8"/>
      <c r="B351" s="8"/>
      <c r="C351" s="8"/>
      <c r="D351" s="8"/>
      <c r="E351" s="8"/>
      <c r="F351" s="8"/>
    </row>
    <row r="352" spans="1:6" x14ac:dyDescent="0.25">
      <c r="A352" s="8"/>
      <c r="B352" s="8"/>
      <c r="C352" s="8"/>
      <c r="D352" s="8"/>
      <c r="E352" s="8"/>
      <c r="F352" s="8"/>
    </row>
    <row r="353" spans="1:6" x14ac:dyDescent="0.25">
      <c r="A353" s="8"/>
      <c r="B353" s="8"/>
      <c r="C353" s="8"/>
      <c r="D353" s="8"/>
      <c r="E353" s="8"/>
      <c r="F353" s="8"/>
    </row>
    <row r="354" spans="1:6" x14ac:dyDescent="0.25">
      <c r="A354" s="8"/>
      <c r="B354" s="8"/>
      <c r="C354" s="8"/>
      <c r="D354" s="8"/>
      <c r="E354" s="8"/>
      <c r="F354" s="8"/>
    </row>
    <row r="355" spans="1:6" x14ac:dyDescent="0.25">
      <c r="A355" s="8"/>
      <c r="B355" s="8"/>
      <c r="C355" s="8"/>
      <c r="D355" s="8"/>
      <c r="E355" s="8"/>
      <c r="F355" s="8"/>
    </row>
    <row r="356" spans="1:6" x14ac:dyDescent="0.25">
      <c r="A356" s="8"/>
      <c r="B356" s="8"/>
      <c r="C356" s="8"/>
      <c r="D356" s="8"/>
      <c r="E356" s="8"/>
      <c r="F356" s="8"/>
    </row>
    <row r="357" spans="1:6" x14ac:dyDescent="0.25">
      <c r="A357" s="8"/>
      <c r="B357" s="8"/>
      <c r="C357" s="8"/>
      <c r="D357" s="8"/>
      <c r="E357" s="8"/>
      <c r="F357" s="8"/>
    </row>
    <row r="358" spans="1:6" x14ac:dyDescent="0.25">
      <c r="A358" s="8"/>
      <c r="B358" s="8"/>
      <c r="C358" s="8"/>
      <c r="D358" s="8"/>
      <c r="E358" s="8"/>
      <c r="F358" s="8"/>
    </row>
    <row r="359" spans="1:6" x14ac:dyDescent="0.25">
      <c r="A359" s="8"/>
      <c r="B359" s="8"/>
      <c r="C359" s="8"/>
      <c r="D359" s="8"/>
      <c r="E359" s="8"/>
      <c r="F359" s="8"/>
    </row>
    <row r="360" spans="1:6" x14ac:dyDescent="0.25">
      <c r="A360" s="8"/>
      <c r="B360" s="8"/>
      <c r="C360" s="8"/>
      <c r="D360" s="8"/>
      <c r="E360" s="8"/>
      <c r="F360" s="8"/>
    </row>
    <row r="361" spans="1:6" x14ac:dyDescent="0.25">
      <c r="A361" s="8"/>
      <c r="B361" s="8"/>
      <c r="C361" s="8"/>
      <c r="D361" s="8"/>
      <c r="E361" s="8"/>
      <c r="F361" s="8"/>
    </row>
    <row r="362" spans="1:6" x14ac:dyDescent="0.25">
      <c r="A362" s="8"/>
      <c r="B362" s="8"/>
      <c r="C362" s="8"/>
      <c r="D362" s="8"/>
      <c r="E362" s="8"/>
      <c r="F362" s="8"/>
    </row>
    <row r="363" spans="1:6" x14ac:dyDescent="0.25">
      <c r="A363" s="8"/>
      <c r="B363" s="8"/>
      <c r="C363" s="8"/>
      <c r="D363" s="8"/>
      <c r="E363" s="8"/>
      <c r="F363" s="8"/>
    </row>
    <row r="364" spans="1:6" x14ac:dyDescent="0.25">
      <c r="A364" s="8"/>
      <c r="B364" s="8"/>
      <c r="C364" s="8"/>
      <c r="D364" s="8"/>
      <c r="E364" s="8"/>
      <c r="F364" s="8"/>
    </row>
    <row r="365" spans="1:6" x14ac:dyDescent="0.25">
      <c r="A365" s="8"/>
      <c r="B365" s="8"/>
      <c r="C365" s="8"/>
      <c r="D365" s="8"/>
      <c r="E365" s="8"/>
      <c r="F365" s="8"/>
    </row>
    <row r="366" spans="1:6" x14ac:dyDescent="0.25">
      <c r="A366" s="8"/>
      <c r="B366" s="8"/>
      <c r="C366" s="8"/>
      <c r="D366" s="8"/>
      <c r="E366" s="8"/>
      <c r="F366" s="8"/>
    </row>
    <row r="367" spans="1:6" x14ac:dyDescent="0.25">
      <c r="A367" s="8"/>
      <c r="B367" s="8"/>
      <c r="C367" s="8"/>
      <c r="D367" s="8"/>
      <c r="E367" s="8"/>
      <c r="F367" s="8"/>
    </row>
    <row r="368" spans="1:6" x14ac:dyDescent="0.25">
      <c r="A368" s="8"/>
      <c r="B368" s="8"/>
      <c r="C368" s="8"/>
      <c r="D368" s="8"/>
      <c r="E368" s="8"/>
      <c r="F368" s="8"/>
    </row>
    <row r="369" spans="1:6" x14ac:dyDescent="0.25">
      <c r="A369" s="8"/>
      <c r="B369" s="8"/>
      <c r="C369" s="8"/>
      <c r="D369" s="8"/>
      <c r="E369" s="8"/>
      <c r="F369" s="8"/>
    </row>
    <row r="370" spans="1:6" x14ac:dyDescent="0.25">
      <c r="A370" s="8"/>
      <c r="B370" s="8"/>
      <c r="C370" s="8"/>
      <c r="D370" s="8"/>
      <c r="E370" s="8"/>
      <c r="F370" s="8"/>
    </row>
    <row r="371" spans="1:6" x14ac:dyDescent="0.25">
      <c r="A371" s="8"/>
      <c r="B371" s="8"/>
      <c r="C371" s="8"/>
      <c r="D371" s="8"/>
      <c r="E371" s="8"/>
      <c r="F371" s="8"/>
    </row>
    <row r="372" spans="1:6" x14ac:dyDescent="0.25">
      <c r="A372" s="8"/>
      <c r="B372" s="8"/>
      <c r="C372" s="8"/>
      <c r="D372" s="8"/>
      <c r="E372" s="8"/>
      <c r="F372" s="8"/>
    </row>
    <row r="373" spans="1:6" x14ac:dyDescent="0.25">
      <c r="A373" s="8"/>
      <c r="B373" s="8"/>
      <c r="C373" s="8"/>
      <c r="D373" s="8"/>
      <c r="E373" s="8"/>
      <c r="F373" s="8"/>
    </row>
    <row r="374" spans="1:6" x14ac:dyDescent="0.25">
      <c r="A374" s="8"/>
      <c r="B374" s="8"/>
      <c r="C374" s="8"/>
      <c r="D374" s="8"/>
      <c r="E374" s="8"/>
      <c r="F374" s="8"/>
    </row>
    <row r="375" spans="1:6" x14ac:dyDescent="0.25">
      <c r="A375" s="8"/>
      <c r="B375" s="8"/>
      <c r="C375" s="8"/>
      <c r="D375" s="8"/>
      <c r="E375" s="8"/>
      <c r="F375" s="8"/>
    </row>
    <row r="376" spans="1:6" x14ac:dyDescent="0.25">
      <c r="A376" s="8"/>
      <c r="B376" s="8"/>
      <c r="C376" s="8"/>
      <c r="D376" s="8"/>
      <c r="E376" s="8"/>
      <c r="F376" s="8"/>
    </row>
    <row r="377" spans="1:6" x14ac:dyDescent="0.25">
      <c r="A377" s="8"/>
      <c r="B377" s="8"/>
      <c r="C377" s="8"/>
      <c r="D377" s="8"/>
      <c r="E377" s="8"/>
      <c r="F377" s="8"/>
    </row>
    <row r="378" spans="1:6" x14ac:dyDescent="0.25">
      <c r="A378" s="8"/>
      <c r="B378" s="8"/>
      <c r="C378" s="8"/>
      <c r="D378" s="8"/>
      <c r="E378" s="8"/>
      <c r="F378" s="8"/>
    </row>
    <row r="379" spans="1:6" x14ac:dyDescent="0.25">
      <c r="A379" s="8"/>
      <c r="B379" s="8"/>
      <c r="C379" s="8"/>
      <c r="D379" s="8"/>
      <c r="E379" s="8"/>
      <c r="F379" s="8"/>
    </row>
    <row r="380" spans="1:6" x14ac:dyDescent="0.25">
      <c r="A380" s="8"/>
      <c r="B380" s="8"/>
      <c r="C380" s="8"/>
      <c r="D380" s="8"/>
      <c r="E380" s="8"/>
      <c r="F380" s="8"/>
    </row>
    <row r="381" spans="1:6" x14ac:dyDescent="0.25">
      <c r="A381" s="8"/>
      <c r="B381" s="8"/>
      <c r="C381" s="8"/>
      <c r="D381" s="8"/>
      <c r="E381" s="8"/>
      <c r="F381" s="8"/>
    </row>
    <row r="382" spans="1:6" x14ac:dyDescent="0.25">
      <c r="A382" s="8"/>
      <c r="B382" s="8"/>
      <c r="C382" s="8"/>
      <c r="D382" s="8"/>
      <c r="E382" s="8"/>
      <c r="F382" s="8"/>
    </row>
    <row r="383" spans="1:6" x14ac:dyDescent="0.25">
      <c r="A383" s="8"/>
      <c r="B383" s="8"/>
      <c r="C383" s="8"/>
      <c r="D383" s="8"/>
      <c r="E383" s="8"/>
      <c r="F383" s="8"/>
    </row>
    <row r="384" spans="1:6" x14ac:dyDescent="0.25">
      <c r="A384" s="8"/>
      <c r="B384" s="8"/>
      <c r="C384" s="8"/>
      <c r="D384" s="8"/>
      <c r="E384" s="8"/>
      <c r="F384" s="8"/>
    </row>
    <row r="385" spans="1:6" x14ac:dyDescent="0.25">
      <c r="A385" s="8"/>
      <c r="B385" s="8"/>
      <c r="C385" s="8"/>
      <c r="D385" s="8"/>
      <c r="E385" s="8"/>
      <c r="F385" s="8"/>
    </row>
    <row r="386" spans="1:6" x14ac:dyDescent="0.25">
      <c r="A386" s="8"/>
      <c r="B386" s="8"/>
      <c r="C386" s="8"/>
      <c r="D386" s="8"/>
      <c r="E386" s="8"/>
      <c r="F386" s="8"/>
    </row>
    <row r="387" spans="1:6" x14ac:dyDescent="0.25">
      <c r="A387" s="8"/>
      <c r="B387" s="8"/>
      <c r="C387" s="8"/>
      <c r="D387" s="8"/>
      <c r="E387" s="8"/>
      <c r="F387" s="8"/>
    </row>
    <row r="388" spans="1:6" x14ac:dyDescent="0.25">
      <c r="A388" s="8"/>
      <c r="B388" s="8"/>
      <c r="C388" s="8"/>
      <c r="D388" s="8"/>
      <c r="E388" s="8"/>
      <c r="F388" s="8"/>
    </row>
    <row r="389" spans="1:6" x14ac:dyDescent="0.25">
      <c r="A389" s="8"/>
      <c r="B389" s="8"/>
      <c r="C389" s="8"/>
      <c r="D389" s="8"/>
      <c r="E389" s="8"/>
      <c r="F389" s="8"/>
    </row>
    <row r="390" spans="1:6" x14ac:dyDescent="0.25">
      <c r="A390" s="8"/>
      <c r="B390" s="8"/>
      <c r="C390" s="8"/>
      <c r="D390" s="8"/>
      <c r="E390" s="8"/>
      <c r="F390" s="8"/>
    </row>
    <row r="391" spans="1:6" x14ac:dyDescent="0.25">
      <c r="A391" s="8"/>
      <c r="B391" s="8"/>
      <c r="C391" s="8"/>
      <c r="D391" s="8"/>
      <c r="E391" s="8"/>
      <c r="F391" s="8"/>
    </row>
    <row r="392" spans="1:6" x14ac:dyDescent="0.25">
      <c r="A392" s="8"/>
      <c r="B392" s="8"/>
      <c r="C392" s="8"/>
      <c r="D392" s="8"/>
      <c r="E392" s="8"/>
      <c r="F392" s="8"/>
    </row>
    <row r="393" spans="1:6" x14ac:dyDescent="0.25">
      <c r="A393" s="8"/>
      <c r="B393" s="8"/>
      <c r="C393" s="8"/>
      <c r="D393" s="8"/>
      <c r="E393" s="8"/>
      <c r="F393" s="8"/>
    </row>
    <row r="394" spans="1:6" x14ac:dyDescent="0.25">
      <c r="A394" s="8"/>
      <c r="B394" s="8"/>
      <c r="C394" s="8"/>
      <c r="D394" s="8"/>
      <c r="E394" s="8"/>
      <c r="F394" s="8"/>
    </row>
    <row r="395" spans="1:6" x14ac:dyDescent="0.25">
      <c r="A395" s="8"/>
      <c r="B395" s="8"/>
      <c r="C395" s="8"/>
      <c r="D395" s="8"/>
      <c r="E395" s="8"/>
      <c r="F395" s="8"/>
    </row>
    <row r="396" spans="1:6" x14ac:dyDescent="0.25">
      <c r="A396" s="8"/>
      <c r="B396" s="8"/>
      <c r="C396" s="8"/>
      <c r="D396" s="8"/>
      <c r="E396" s="8"/>
      <c r="F396" s="8"/>
    </row>
    <row r="397" spans="1:6" x14ac:dyDescent="0.25">
      <c r="A397" s="8"/>
      <c r="B397" s="8"/>
      <c r="C397" s="8"/>
      <c r="D397" s="8"/>
      <c r="E397" s="8"/>
      <c r="F397" s="8"/>
    </row>
    <row r="398" spans="1:6" x14ac:dyDescent="0.25">
      <c r="A398" s="8"/>
      <c r="B398" s="8"/>
      <c r="C398" s="8"/>
      <c r="D398" s="8"/>
      <c r="E398" s="8"/>
      <c r="F398" s="8"/>
    </row>
    <row r="399" spans="1:6" x14ac:dyDescent="0.25">
      <c r="A399" s="8"/>
      <c r="B399" s="8"/>
      <c r="C399" s="8"/>
      <c r="D399" s="8"/>
      <c r="E399" s="8"/>
      <c r="F399" s="8"/>
    </row>
    <row r="400" spans="1:6" x14ac:dyDescent="0.25">
      <c r="A400" s="8"/>
      <c r="B400" s="8"/>
      <c r="C400" s="8"/>
      <c r="D400" s="8"/>
      <c r="E400" s="8"/>
      <c r="F400" s="8"/>
    </row>
    <row r="401" spans="1:6" x14ac:dyDescent="0.25">
      <c r="A401" s="8"/>
      <c r="B401" s="8"/>
      <c r="C401" s="8"/>
      <c r="D401" s="8"/>
      <c r="E401" s="8"/>
      <c r="F401" s="8"/>
    </row>
    <row r="402" spans="1:6" x14ac:dyDescent="0.25">
      <c r="A402" s="8"/>
      <c r="B402" s="8"/>
      <c r="C402" s="8"/>
      <c r="D402" s="8"/>
      <c r="E402" s="8"/>
      <c r="F402" s="8"/>
    </row>
    <row r="403" spans="1:6" x14ac:dyDescent="0.25">
      <c r="A403" s="8"/>
      <c r="B403" s="8"/>
      <c r="C403" s="8"/>
      <c r="D403" s="8"/>
      <c r="E403" s="8"/>
      <c r="F403" s="8"/>
    </row>
    <row r="404" spans="1:6" x14ac:dyDescent="0.25">
      <c r="A404" s="8"/>
      <c r="B404" s="8"/>
      <c r="C404" s="8"/>
      <c r="D404" s="8"/>
      <c r="E404" s="8"/>
      <c r="F404" s="8"/>
    </row>
    <row r="405" spans="1:6" x14ac:dyDescent="0.25">
      <c r="A405" s="8"/>
      <c r="B405" s="8"/>
      <c r="C405" s="8"/>
      <c r="D405" s="8"/>
      <c r="E405" s="8"/>
      <c r="F405" s="8"/>
    </row>
    <row r="406" spans="1:6" x14ac:dyDescent="0.25">
      <c r="A406" s="8"/>
      <c r="B406" s="8"/>
      <c r="C406" s="8"/>
      <c r="D406" s="8"/>
      <c r="E406" s="8"/>
      <c r="F406" s="8"/>
    </row>
    <row r="407" spans="1:6" x14ac:dyDescent="0.25">
      <c r="A407" s="8"/>
      <c r="B407" s="8"/>
      <c r="C407" s="8"/>
      <c r="D407" s="8"/>
      <c r="E407" s="8"/>
      <c r="F407" s="8"/>
    </row>
    <row r="408" spans="1:6" x14ac:dyDescent="0.25">
      <c r="A408" s="8"/>
      <c r="B408" s="8"/>
      <c r="C408" s="8"/>
      <c r="D408" s="8"/>
      <c r="E408" s="8"/>
      <c r="F408" s="8"/>
    </row>
    <row r="409" spans="1:6" x14ac:dyDescent="0.25">
      <c r="A409" s="8"/>
      <c r="B409" s="8"/>
      <c r="C409" s="8"/>
      <c r="D409" s="8"/>
      <c r="E409" s="8"/>
      <c r="F409" s="8"/>
    </row>
    <row r="410" spans="1:6" x14ac:dyDescent="0.25">
      <c r="A410" s="8"/>
      <c r="B410" s="8"/>
      <c r="C410" s="8"/>
      <c r="D410" s="8"/>
      <c r="E410" s="8"/>
      <c r="F410" s="8"/>
    </row>
    <row r="411" spans="1:6" x14ac:dyDescent="0.25">
      <c r="A411" s="8"/>
      <c r="B411" s="8"/>
      <c r="C411" s="8"/>
      <c r="D411" s="8"/>
      <c r="E411" s="8"/>
      <c r="F411" s="8"/>
    </row>
    <row r="412" spans="1:6" x14ac:dyDescent="0.25">
      <c r="A412" s="8"/>
      <c r="B412" s="8"/>
      <c r="C412" s="8"/>
      <c r="D412" s="8"/>
      <c r="E412" s="8"/>
      <c r="F412" s="8"/>
    </row>
    <row r="413" spans="1:6" x14ac:dyDescent="0.25">
      <c r="A413" s="8"/>
      <c r="B413" s="8"/>
      <c r="C413" s="8"/>
      <c r="D413" s="8"/>
      <c r="E413" s="8"/>
      <c r="F413" s="8"/>
    </row>
    <row r="414" spans="1:6" x14ac:dyDescent="0.25">
      <c r="A414" s="8"/>
      <c r="B414" s="8"/>
      <c r="C414" s="8"/>
      <c r="D414" s="8"/>
      <c r="E414" s="8"/>
      <c r="F414" s="8"/>
    </row>
    <row r="415" spans="1:6" x14ac:dyDescent="0.25">
      <c r="A415" s="8"/>
      <c r="B415" s="8"/>
      <c r="C415" s="8"/>
      <c r="D415" s="8"/>
      <c r="E415" s="8"/>
      <c r="F415" s="8"/>
    </row>
    <row r="416" spans="1:6" x14ac:dyDescent="0.25">
      <c r="A416" s="8"/>
      <c r="B416" s="8"/>
      <c r="C416" s="8"/>
      <c r="D416" s="8"/>
      <c r="E416" s="8"/>
      <c r="F416" s="8"/>
    </row>
    <row r="417" spans="1:6" x14ac:dyDescent="0.25">
      <c r="A417" s="8"/>
      <c r="B417" s="8"/>
      <c r="C417" s="8"/>
      <c r="D417" s="8"/>
      <c r="E417" s="8"/>
      <c r="F417" s="8"/>
    </row>
    <row r="418" spans="1:6" x14ac:dyDescent="0.25">
      <c r="A418" s="8"/>
      <c r="B418" s="8"/>
      <c r="C418" s="8"/>
      <c r="D418" s="8"/>
      <c r="E418" s="8"/>
      <c r="F418" s="8"/>
    </row>
    <row r="419" spans="1:6" x14ac:dyDescent="0.25">
      <c r="A419" s="8"/>
      <c r="B419" s="8"/>
      <c r="C419" s="8"/>
      <c r="D419" s="8"/>
      <c r="E419" s="8"/>
      <c r="F419" s="8"/>
    </row>
    <row r="420" spans="1:6" x14ac:dyDescent="0.25">
      <c r="A420" s="8"/>
      <c r="B420" s="8"/>
      <c r="C420" s="8"/>
      <c r="D420" s="8"/>
      <c r="E420" s="8"/>
      <c r="F420" s="8"/>
    </row>
    <row r="421" spans="1:6" x14ac:dyDescent="0.25">
      <c r="A421" s="8"/>
      <c r="B421" s="8"/>
      <c r="C421" s="8"/>
      <c r="D421" s="8"/>
      <c r="E421" s="8"/>
      <c r="F421" s="8"/>
    </row>
    <row r="422" spans="1:6" x14ac:dyDescent="0.25">
      <c r="A422" s="8"/>
      <c r="B422" s="8"/>
      <c r="C422" s="8"/>
      <c r="D422" s="8"/>
      <c r="E422" s="8"/>
      <c r="F422" s="8"/>
    </row>
    <row r="423" spans="1:6" x14ac:dyDescent="0.25">
      <c r="A423" s="8"/>
      <c r="B423" s="8"/>
      <c r="C423" s="8"/>
      <c r="D423" s="8"/>
      <c r="E423" s="8"/>
      <c r="F423" s="8"/>
    </row>
    <row r="424" spans="1:6" x14ac:dyDescent="0.25">
      <c r="A424" s="8"/>
      <c r="B424" s="8"/>
      <c r="C424" s="8"/>
      <c r="D424" s="8"/>
      <c r="E424" s="8"/>
      <c r="F424" s="8"/>
    </row>
    <row r="425" spans="1:6" x14ac:dyDescent="0.25">
      <c r="A425" s="8"/>
      <c r="B425" s="8"/>
      <c r="C425" s="8"/>
      <c r="D425" s="8"/>
      <c r="E425" s="8"/>
      <c r="F425" s="8"/>
    </row>
    <row r="426" spans="1:6" x14ac:dyDescent="0.25">
      <c r="A426" s="8"/>
      <c r="B426" s="8"/>
      <c r="C426" s="8"/>
      <c r="D426" s="8"/>
      <c r="E426" s="8"/>
      <c r="F426" s="8"/>
    </row>
    <row r="427" spans="1:6" x14ac:dyDescent="0.25">
      <c r="A427" s="8"/>
      <c r="B427" s="8"/>
      <c r="C427" s="8"/>
      <c r="D427" s="8"/>
      <c r="E427" s="8"/>
      <c r="F427" s="8"/>
    </row>
    <row r="428" spans="1:6" x14ac:dyDescent="0.25">
      <c r="A428" s="8"/>
      <c r="B428" s="8"/>
      <c r="C428" s="8"/>
      <c r="D428" s="8"/>
      <c r="E428" s="8"/>
      <c r="F428" s="8"/>
    </row>
    <row r="429" spans="1:6" x14ac:dyDescent="0.25">
      <c r="A429" s="8"/>
      <c r="B429" s="8"/>
      <c r="C429" s="8"/>
      <c r="D429" s="8"/>
      <c r="E429" s="8"/>
      <c r="F429" s="8"/>
    </row>
    <row r="430" spans="1:6" x14ac:dyDescent="0.25">
      <c r="A430" s="8"/>
      <c r="B430" s="8"/>
      <c r="C430" s="8"/>
      <c r="D430" s="8"/>
      <c r="E430" s="8"/>
      <c r="F430" s="8"/>
    </row>
    <row r="431" spans="1:6" x14ac:dyDescent="0.25">
      <c r="A431" s="8"/>
      <c r="B431" s="8"/>
      <c r="C431" s="8"/>
      <c r="D431" s="8"/>
      <c r="E431" s="8"/>
      <c r="F431" s="8"/>
    </row>
    <row r="432" spans="1:6" x14ac:dyDescent="0.25">
      <c r="A432" s="8"/>
      <c r="B432" s="8"/>
      <c r="C432" s="8"/>
      <c r="D432" s="8"/>
      <c r="E432" s="8"/>
      <c r="F432" s="8"/>
    </row>
    <row r="433" spans="1:6" x14ac:dyDescent="0.25">
      <c r="A433" s="8"/>
      <c r="B433" s="8"/>
      <c r="C433" s="8"/>
      <c r="D433" s="8"/>
      <c r="E433" s="8"/>
      <c r="F433" s="8"/>
    </row>
    <row r="434" spans="1:6" x14ac:dyDescent="0.25">
      <c r="A434" s="8"/>
      <c r="B434" s="8"/>
      <c r="C434" s="8"/>
      <c r="D434" s="8"/>
      <c r="E434" s="8"/>
      <c r="F434" s="8"/>
    </row>
    <row r="435" spans="1:6" x14ac:dyDescent="0.25">
      <c r="A435" s="8"/>
      <c r="B435" s="8"/>
      <c r="C435" s="8"/>
      <c r="D435" s="8"/>
      <c r="E435" s="8"/>
      <c r="F435" s="8"/>
    </row>
    <row r="436" spans="1:6" x14ac:dyDescent="0.25">
      <c r="A436" s="8"/>
      <c r="B436" s="8"/>
      <c r="C436" s="8"/>
      <c r="D436" s="8"/>
      <c r="E436" s="8"/>
      <c r="F436" s="8"/>
    </row>
    <row r="437" spans="1:6" x14ac:dyDescent="0.25">
      <c r="A437" s="8"/>
      <c r="B437" s="8"/>
      <c r="C437" s="8"/>
      <c r="D437" s="8"/>
      <c r="E437" s="8"/>
      <c r="F437" s="8"/>
    </row>
    <row r="438" spans="1:6" x14ac:dyDescent="0.25">
      <c r="A438" s="8"/>
      <c r="B438" s="8"/>
      <c r="C438" s="8"/>
      <c r="D438" s="8"/>
      <c r="E438" s="8"/>
      <c r="F438" s="8"/>
    </row>
    <row r="439" spans="1:6" x14ac:dyDescent="0.25">
      <c r="A439" s="8"/>
      <c r="B439" s="8"/>
      <c r="C439" s="8"/>
      <c r="D439" s="8"/>
      <c r="E439" s="8"/>
      <c r="F439" s="8"/>
    </row>
    <row r="440" spans="1:6" x14ac:dyDescent="0.25">
      <c r="A440" s="8"/>
      <c r="B440" s="8"/>
      <c r="C440" s="8"/>
      <c r="D440" s="8"/>
      <c r="E440" s="8"/>
      <c r="F440" s="8"/>
    </row>
    <row r="441" spans="1:6" x14ac:dyDescent="0.25">
      <c r="A441" s="8"/>
      <c r="B441" s="8"/>
      <c r="C441" s="8"/>
      <c r="D441" s="8"/>
      <c r="E441" s="8"/>
      <c r="F441" s="8"/>
    </row>
    <row r="442" spans="1:6" x14ac:dyDescent="0.25">
      <c r="A442" s="8"/>
      <c r="B442" s="8"/>
      <c r="C442" s="8"/>
      <c r="D442" s="8"/>
      <c r="E442" s="8"/>
      <c r="F442" s="8"/>
    </row>
    <row r="443" spans="1:6" x14ac:dyDescent="0.25">
      <c r="A443" s="8"/>
      <c r="B443" s="8"/>
      <c r="C443" s="8"/>
      <c r="D443" s="8"/>
      <c r="E443" s="8"/>
      <c r="F443" s="8"/>
    </row>
    <row r="444" spans="1:6" x14ac:dyDescent="0.25">
      <c r="A444" s="8"/>
      <c r="B444" s="8"/>
      <c r="C444" s="8"/>
      <c r="D444" s="8"/>
      <c r="E444" s="8"/>
      <c r="F444" s="8"/>
    </row>
    <row r="445" spans="1:6" x14ac:dyDescent="0.25">
      <c r="A445" s="8"/>
      <c r="B445" s="8"/>
      <c r="C445" s="8"/>
      <c r="D445" s="8"/>
      <c r="E445" s="8"/>
      <c r="F445" s="8"/>
    </row>
    <row r="446" spans="1:6" x14ac:dyDescent="0.25">
      <c r="A446" s="8"/>
      <c r="B446" s="8"/>
      <c r="C446" s="8"/>
      <c r="D446" s="8"/>
      <c r="E446" s="8"/>
      <c r="F446" s="8"/>
    </row>
    <row r="447" spans="1:6" x14ac:dyDescent="0.25">
      <c r="A447" s="8"/>
      <c r="B447" s="8"/>
      <c r="C447" s="8"/>
      <c r="D447" s="8"/>
      <c r="E447" s="8"/>
      <c r="F447" s="8"/>
    </row>
    <row r="448" spans="1:6" x14ac:dyDescent="0.25">
      <c r="A448" s="8"/>
      <c r="B448" s="8"/>
      <c r="C448" s="8"/>
      <c r="D448" s="8"/>
      <c r="E448" s="8"/>
      <c r="F448" s="8"/>
    </row>
    <row r="449" spans="1:6" x14ac:dyDescent="0.25">
      <c r="A449" s="8"/>
      <c r="B449" s="8"/>
      <c r="C449" s="8"/>
      <c r="D449" s="8"/>
      <c r="E449" s="8"/>
      <c r="F449" s="8"/>
    </row>
    <row r="450" spans="1:6" x14ac:dyDescent="0.25">
      <c r="A450" s="8"/>
      <c r="B450" s="8"/>
      <c r="C450" s="8"/>
      <c r="D450" s="8"/>
      <c r="E450" s="8"/>
      <c r="F450" s="8"/>
    </row>
    <row r="451" spans="1:6" x14ac:dyDescent="0.25">
      <c r="A451" s="8"/>
      <c r="B451" s="8"/>
      <c r="C451" s="8"/>
      <c r="D451" s="8"/>
      <c r="E451" s="8"/>
      <c r="F451" s="8"/>
    </row>
    <row r="452" spans="1:6" x14ac:dyDescent="0.25">
      <c r="A452" s="8"/>
      <c r="B452" s="8"/>
      <c r="C452" s="8"/>
      <c r="D452" s="8"/>
      <c r="E452" s="8"/>
      <c r="F452" s="8"/>
    </row>
    <row r="453" spans="1:6" x14ac:dyDescent="0.25">
      <c r="A453" s="8"/>
      <c r="B453" s="8"/>
      <c r="C453" s="8"/>
      <c r="D453" s="8"/>
      <c r="E453" s="8"/>
      <c r="F453" s="8"/>
    </row>
    <row r="454" spans="1:6" x14ac:dyDescent="0.25">
      <c r="A454" s="8"/>
      <c r="B454" s="8"/>
      <c r="C454" s="8"/>
      <c r="D454" s="8"/>
      <c r="E454" s="8"/>
      <c r="F454" s="8"/>
    </row>
    <row r="455" spans="1:6" x14ac:dyDescent="0.25">
      <c r="A455" s="8"/>
      <c r="B455" s="8"/>
      <c r="C455" s="8"/>
      <c r="D455" s="8"/>
      <c r="E455" s="8"/>
      <c r="F455" s="8"/>
    </row>
    <row r="456" spans="1:6" x14ac:dyDescent="0.25">
      <c r="A456" s="8"/>
      <c r="B456" s="8"/>
      <c r="C456" s="8"/>
      <c r="D456" s="8"/>
      <c r="E456" s="8"/>
      <c r="F456" s="8"/>
    </row>
    <row r="457" spans="1:6" x14ac:dyDescent="0.25">
      <c r="A457" s="8"/>
      <c r="B457" s="8"/>
      <c r="C457" s="8"/>
      <c r="D457" s="8"/>
      <c r="E457" s="8"/>
      <c r="F457" s="8"/>
    </row>
    <row r="458" spans="1:6" x14ac:dyDescent="0.25">
      <c r="A458" s="8"/>
      <c r="B458" s="8"/>
      <c r="C458" s="8"/>
      <c r="D458" s="8"/>
      <c r="E458" s="8"/>
      <c r="F458" s="8"/>
    </row>
    <row r="459" spans="1:6" x14ac:dyDescent="0.25">
      <c r="A459" s="8"/>
      <c r="B459" s="8"/>
      <c r="C459" s="8"/>
      <c r="D459" s="8"/>
      <c r="E459" s="8"/>
      <c r="F459" s="8"/>
    </row>
    <row r="460" spans="1:6" x14ac:dyDescent="0.25">
      <c r="A460" s="8"/>
      <c r="B460" s="8"/>
      <c r="C460" s="8"/>
      <c r="D460" s="8"/>
      <c r="E460" s="8"/>
      <c r="F460" s="8"/>
    </row>
    <row r="461" spans="1:6" x14ac:dyDescent="0.25">
      <c r="A461" s="8"/>
      <c r="B461" s="8"/>
      <c r="C461" s="8"/>
      <c r="D461" s="8"/>
      <c r="E461" s="8"/>
      <c r="F461" s="8"/>
    </row>
    <row r="462" spans="1:6" x14ac:dyDescent="0.25">
      <c r="A462" s="8"/>
      <c r="B462" s="8"/>
      <c r="C462" s="8"/>
      <c r="D462" s="8"/>
      <c r="E462" s="8"/>
      <c r="F462" s="8"/>
    </row>
    <row r="463" spans="1:6" x14ac:dyDescent="0.25">
      <c r="A463" s="8"/>
      <c r="B463" s="8"/>
      <c r="C463" s="8"/>
      <c r="D463" s="8"/>
      <c r="E463" s="8"/>
      <c r="F463" s="8"/>
    </row>
    <row r="464" spans="1:6" x14ac:dyDescent="0.25">
      <c r="A464" s="8"/>
      <c r="B464" s="8"/>
      <c r="C464" s="8"/>
      <c r="D464" s="8"/>
      <c r="E464" s="8"/>
      <c r="F464" s="8"/>
    </row>
    <row r="465" spans="1:6" x14ac:dyDescent="0.25">
      <c r="A465" s="8"/>
      <c r="B465" s="8"/>
      <c r="C465" s="8"/>
      <c r="D465" s="8"/>
      <c r="E465" s="8"/>
      <c r="F465" s="8"/>
    </row>
    <row r="466" spans="1:6" x14ac:dyDescent="0.25">
      <c r="A466" s="8"/>
      <c r="B466" s="8"/>
      <c r="C466" s="8"/>
      <c r="D466" s="8"/>
      <c r="E466" s="8"/>
      <c r="F466" s="8"/>
    </row>
    <row r="467" spans="1:6" x14ac:dyDescent="0.25">
      <c r="A467" s="8"/>
      <c r="B467" s="8"/>
      <c r="C467" s="8"/>
      <c r="D467" s="8"/>
      <c r="E467" s="8"/>
      <c r="F467" s="8"/>
    </row>
    <row r="468" spans="1:6" x14ac:dyDescent="0.25">
      <c r="A468" s="8"/>
      <c r="B468" s="8"/>
      <c r="C468" s="8"/>
      <c r="D468" s="8"/>
      <c r="E468" s="8"/>
      <c r="F468" s="8"/>
    </row>
    <row r="469" spans="1:6" x14ac:dyDescent="0.25">
      <c r="A469" s="8"/>
      <c r="B469" s="8"/>
      <c r="C469" s="8"/>
      <c r="D469" s="8"/>
      <c r="E469" s="8"/>
      <c r="F469" s="8"/>
    </row>
    <row r="470" spans="1:6" x14ac:dyDescent="0.25">
      <c r="A470" s="8"/>
      <c r="B470" s="8"/>
      <c r="C470" s="8"/>
      <c r="D470" s="8"/>
      <c r="E470" s="8"/>
      <c r="F470" s="8"/>
    </row>
    <row r="471" spans="1:6" x14ac:dyDescent="0.25">
      <c r="A471" s="8"/>
      <c r="B471" s="8"/>
      <c r="C471" s="8"/>
      <c r="D471" s="8"/>
      <c r="E471" s="8"/>
      <c r="F471" s="8"/>
    </row>
    <row r="472" spans="1:6" x14ac:dyDescent="0.25">
      <c r="A472" s="8"/>
      <c r="B472" s="8"/>
      <c r="C472" s="8"/>
      <c r="D472" s="8"/>
      <c r="E472" s="8"/>
      <c r="F472" s="8"/>
    </row>
    <row r="473" spans="1:6" x14ac:dyDescent="0.25">
      <c r="A473" s="8"/>
      <c r="B473" s="8"/>
      <c r="C473" s="8"/>
      <c r="D473" s="8"/>
      <c r="E473" s="8"/>
      <c r="F473" s="8"/>
    </row>
    <row r="474" spans="1:6" x14ac:dyDescent="0.25">
      <c r="A474" s="8"/>
      <c r="B474" s="8"/>
      <c r="C474" s="8"/>
      <c r="D474" s="8"/>
      <c r="E474" s="8"/>
      <c r="F474" s="8"/>
    </row>
    <row r="475" spans="1:6" x14ac:dyDescent="0.25">
      <c r="A475" s="8"/>
      <c r="B475" s="8"/>
      <c r="C475" s="8"/>
      <c r="D475" s="8"/>
      <c r="E475" s="8"/>
      <c r="F475" s="8"/>
    </row>
    <row r="476" spans="1:6" x14ac:dyDescent="0.25">
      <c r="A476" s="8"/>
      <c r="B476" s="8"/>
      <c r="C476" s="8"/>
      <c r="D476" s="8"/>
      <c r="E476" s="8"/>
      <c r="F476" s="8"/>
    </row>
    <row r="477" spans="1:6" x14ac:dyDescent="0.25">
      <c r="A477" s="8"/>
      <c r="B477" s="8"/>
      <c r="C477" s="8"/>
      <c r="D477" s="8"/>
      <c r="E477" s="8"/>
      <c r="F477" s="8"/>
    </row>
    <row r="478" spans="1:6" x14ac:dyDescent="0.25">
      <c r="A478" s="8"/>
      <c r="B478" s="8"/>
      <c r="C478" s="8"/>
      <c r="D478" s="8"/>
      <c r="E478" s="8"/>
      <c r="F478" s="8"/>
    </row>
    <row r="479" spans="1:6" x14ac:dyDescent="0.25">
      <c r="A479" s="8"/>
      <c r="B479" s="8"/>
      <c r="C479" s="8"/>
      <c r="D479" s="8"/>
      <c r="E479" s="8"/>
      <c r="F479" s="8"/>
    </row>
    <row r="480" spans="1:6" x14ac:dyDescent="0.25">
      <c r="A480" s="8"/>
      <c r="B480" s="8"/>
      <c r="C480" s="8"/>
      <c r="D480" s="8"/>
      <c r="E480" s="8"/>
      <c r="F480" s="8"/>
    </row>
    <row r="481" spans="1:6" x14ac:dyDescent="0.25">
      <c r="A481" s="8"/>
      <c r="B481" s="8"/>
      <c r="C481" s="8"/>
      <c r="D481" s="8"/>
      <c r="E481" s="8"/>
      <c r="F481" s="8"/>
    </row>
    <row r="482" spans="1:6" x14ac:dyDescent="0.25">
      <c r="A482" s="8"/>
      <c r="B482" s="8"/>
      <c r="C482" s="8"/>
      <c r="D482" s="8"/>
      <c r="E482" s="8"/>
      <c r="F482" s="8"/>
    </row>
    <row r="483" spans="1:6" x14ac:dyDescent="0.25">
      <c r="A483" s="8"/>
      <c r="B483" s="8"/>
      <c r="C483" s="8"/>
      <c r="D483" s="8"/>
      <c r="E483" s="8"/>
      <c r="F483" s="8"/>
    </row>
    <row r="484" spans="1:6" x14ac:dyDescent="0.25">
      <c r="A484" s="8"/>
      <c r="B484" s="8"/>
      <c r="C484" s="8"/>
      <c r="D484" s="8"/>
      <c r="E484" s="8"/>
      <c r="F484" s="8"/>
    </row>
    <row r="485" spans="1:6" x14ac:dyDescent="0.25">
      <c r="A485" s="8"/>
      <c r="B485" s="8"/>
      <c r="C485" s="8"/>
      <c r="D485" s="8"/>
      <c r="E485" s="8"/>
      <c r="F485" s="8"/>
    </row>
    <row r="486" spans="1:6" x14ac:dyDescent="0.25">
      <c r="A486" s="8"/>
      <c r="B486" s="8"/>
      <c r="C486" s="8"/>
      <c r="D486" s="8"/>
      <c r="E486" s="8"/>
      <c r="F486" s="8"/>
    </row>
    <row r="487" spans="1:6" x14ac:dyDescent="0.25">
      <c r="A487" s="8"/>
      <c r="B487" s="8"/>
      <c r="C487" s="8"/>
      <c r="D487" s="8"/>
      <c r="E487" s="8"/>
      <c r="F487" s="8"/>
    </row>
  </sheetData>
  <mergeCells count="1">
    <mergeCell ref="A4:C4"/>
  </mergeCells>
  <pageMargins left="0.70866141732283472" right="0.70866141732283472" top="0.74803149606299213" bottom="0.74803149606299213" header="0.31496062992125984" footer="0.31496062992125984"/>
  <pageSetup paperSize="9" scale="90" orientation="portrait" r:id="rId1"/>
  <headerFooter>
    <oddHeader xml:space="preserve">&amp;C
</oddHeader>
    <oddFooter>Página &amp;P</oddFooter>
  </headerFooter>
  <colBreaks count="1" manualBreakCount="1">
    <brk id="6"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561"/>
  <sheetViews>
    <sheetView view="pageBreakPreview" zoomScale="115" zoomScaleNormal="100" zoomScaleSheetLayoutView="115" workbookViewId="0">
      <selection activeCell="G6" sqref="G6:I6"/>
    </sheetView>
  </sheetViews>
  <sheetFormatPr baseColWidth="10" defaultRowHeight="15" x14ac:dyDescent="0.25"/>
  <cols>
    <col min="1" max="2" width="6.7109375" customWidth="1"/>
    <col min="3" max="3" width="46.7109375" customWidth="1"/>
    <col min="4" max="4" width="11.42578125" customWidth="1"/>
    <col min="5" max="5" width="11.42578125" style="42" customWidth="1"/>
    <col min="6" max="6" width="11.42578125" customWidth="1"/>
    <col min="8" max="8" width="7.85546875" customWidth="1"/>
    <col min="9" max="11" width="11.5703125" bestFit="1" customWidth="1"/>
  </cols>
  <sheetData>
    <row r="2" spans="1:9" x14ac:dyDescent="0.25">
      <c r="A2" s="3" t="s">
        <v>305</v>
      </c>
    </row>
    <row r="4" spans="1:9" x14ac:dyDescent="0.25">
      <c r="A4" s="161" t="s">
        <v>61</v>
      </c>
      <c r="B4" s="162"/>
      <c r="C4" s="162"/>
    </row>
    <row r="5" spans="1:9" x14ac:dyDescent="0.25">
      <c r="A5" s="1"/>
    </row>
    <row r="6" spans="1:9" s="23" customFormat="1" ht="13.5" x14ac:dyDescent="0.25">
      <c r="A6" s="5" t="s">
        <v>41</v>
      </c>
      <c r="B6" s="24" t="s">
        <v>42</v>
      </c>
      <c r="C6" s="24" t="s">
        <v>43</v>
      </c>
      <c r="D6" s="24" t="s">
        <v>44</v>
      </c>
      <c r="E6" s="5" t="s">
        <v>45</v>
      </c>
      <c r="F6" s="5" t="s">
        <v>64</v>
      </c>
      <c r="G6" s="164" t="s">
        <v>886</v>
      </c>
      <c r="H6" s="165">
        <v>0.999</v>
      </c>
      <c r="I6" s="166"/>
    </row>
    <row r="7" spans="1:9" s="23" customFormat="1" ht="12.75" x14ac:dyDescent="0.25">
      <c r="A7" s="21"/>
      <c r="B7" s="46"/>
      <c r="C7" s="46"/>
      <c r="D7" s="46"/>
      <c r="E7" s="21"/>
      <c r="F7" s="21"/>
    </row>
    <row r="8" spans="1:9" s="23" customFormat="1" ht="13.5" x14ac:dyDescent="0.25">
      <c r="A8" s="8" t="s">
        <v>6</v>
      </c>
      <c r="B8" s="8" t="s">
        <v>3</v>
      </c>
      <c r="C8" s="12" t="s">
        <v>125</v>
      </c>
      <c r="D8" s="8"/>
      <c r="E8" s="21"/>
      <c r="F8" s="21"/>
    </row>
    <row r="9" spans="1:9" s="23" customFormat="1" ht="148.5" x14ac:dyDescent="0.2">
      <c r="A9" s="8"/>
      <c r="B9" s="28"/>
      <c r="C9" s="9" t="s">
        <v>315</v>
      </c>
      <c r="D9" s="8">
        <v>40.270000000000003</v>
      </c>
      <c r="E9" s="8">
        <f>H6*61.95</f>
        <v>61.88805</v>
      </c>
      <c r="F9" s="17">
        <f>D9*E9</f>
        <v>2492.2317735000001</v>
      </c>
    </row>
    <row r="10" spans="1:9" s="23" customFormat="1" ht="13.5" x14ac:dyDescent="0.25">
      <c r="A10" s="8"/>
      <c r="B10" s="28"/>
      <c r="C10" s="9"/>
      <c r="D10" s="8"/>
      <c r="E10" s="21"/>
      <c r="F10" s="21"/>
    </row>
    <row r="11" spans="1:9" s="23" customFormat="1" ht="13.5" x14ac:dyDescent="0.25">
      <c r="A11" s="70">
        <v>4.2</v>
      </c>
      <c r="B11" s="8" t="s">
        <v>5</v>
      </c>
      <c r="C11" s="12" t="s">
        <v>128</v>
      </c>
      <c r="D11" s="8"/>
      <c r="E11" s="8"/>
      <c r="F11" s="21"/>
    </row>
    <row r="12" spans="1:9" s="23" customFormat="1" ht="202.5" x14ac:dyDescent="0.25">
      <c r="A12" s="76"/>
      <c r="B12" s="46"/>
      <c r="C12" s="9" t="s">
        <v>380</v>
      </c>
      <c r="D12" s="8">
        <v>27.45</v>
      </c>
      <c r="E12" s="8">
        <f>H6*276.71</f>
        <v>276.43329</v>
      </c>
      <c r="F12" s="17">
        <f>D12*E12-0.06</f>
        <v>7588.0338104999992</v>
      </c>
    </row>
    <row r="13" spans="1:9" s="23" customFormat="1" ht="13.5" x14ac:dyDescent="0.25">
      <c r="A13" s="76"/>
      <c r="B13" s="46"/>
      <c r="C13" s="9"/>
      <c r="D13" s="8"/>
      <c r="E13" s="8"/>
      <c r="F13" s="21"/>
    </row>
    <row r="14" spans="1:9" s="23" customFormat="1" ht="13.5" x14ac:dyDescent="0.25">
      <c r="A14" s="70">
        <v>4.3</v>
      </c>
      <c r="B14" s="8" t="s">
        <v>5</v>
      </c>
      <c r="C14" s="12" t="s">
        <v>127</v>
      </c>
      <c r="D14" s="8"/>
      <c r="E14" s="8"/>
      <c r="F14" s="21"/>
    </row>
    <row r="15" spans="1:9" s="23" customFormat="1" ht="175.5" x14ac:dyDescent="0.25">
      <c r="A15" s="76"/>
      <c r="B15" s="46"/>
      <c r="C15" s="9" t="s">
        <v>381</v>
      </c>
      <c r="D15" s="8">
        <v>2.6</v>
      </c>
      <c r="E15" s="8">
        <f>H6*47.55</f>
        <v>47.502449999999996</v>
      </c>
      <c r="F15" s="17">
        <f>D15*E15</f>
        <v>123.50636999999999</v>
      </c>
      <c r="G15" s="77"/>
    </row>
    <row r="16" spans="1:9" s="23" customFormat="1" ht="13.5" x14ac:dyDescent="0.25">
      <c r="A16" s="76"/>
      <c r="B16" s="46"/>
      <c r="C16" s="75"/>
      <c r="D16" s="8"/>
      <c r="E16" s="8"/>
      <c r="F16" s="21"/>
      <c r="G16" s="77"/>
    </row>
    <row r="17" spans="1:7" s="23" customFormat="1" ht="13.5" x14ac:dyDescent="0.25">
      <c r="A17" s="70">
        <v>4.4000000000000004</v>
      </c>
      <c r="B17" s="8" t="s">
        <v>3</v>
      </c>
      <c r="C17" s="12" t="s">
        <v>129</v>
      </c>
      <c r="D17" s="8"/>
      <c r="E17" s="8"/>
      <c r="F17" s="21"/>
      <c r="G17" s="77"/>
    </row>
    <row r="18" spans="1:7" s="23" customFormat="1" ht="54" x14ac:dyDescent="0.25">
      <c r="A18" s="78"/>
      <c r="B18" s="46"/>
      <c r="C18" s="44" t="s">
        <v>131</v>
      </c>
      <c r="D18" s="8">
        <v>8.01</v>
      </c>
      <c r="E18" s="8">
        <f>H6*70.32</f>
        <v>70.249679999999998</v>
      </c>
      <c r="F18" s="17">
        <f>D18*E18</f>
        <v>562.69993679999993</v>
      </c>
      <c r="G18" s="77"/>
    </row>
    <row r="19" spans="1:7" s="23" customFormat="1" ht="13.5" x14ac:dyDescent="0.25">
      <c r="A19" s="78"/>
      <c r="B19" s="46"/>
      <c r="C19" s="44"/>
      <c r="D19" s="8"/>
      <c r="E19" s="8"/>
      <c r="F19" s="17"/>
      <c r="G19" s="77"/>
    </row>
    <row r="20" spans="1:7" s="23" customFormat="1" ht="13.5" x14ac:dyDescent="0.25">
      <c r="A20" s="78"/>
      <c r="B20" s="46"/>
      <c r="C20" s="44"/>
      <c r="D20" s="8"/>
      <c r="E20" s="8"/>
      <c r="F20" s="17"/>
      <c r="G20" s="77"/>
    </row>
    <row r="21" spans="1:7" s="23" customFormat="1" ht="13.5" x14ac:dyDescent="0.25">
      <c r="A21" s="78"/>
      <c r="B21" s="46"/>
      <c r="C21" s="44"/>
      <c r="D21" s="8"/>
      <c r="E21" s="8"/>
      <c r="F21" s="17"/>
      <c r="G21" s="77"/>
    </row>
    <row r="22" spans="1:7" s="23" customFormat="1" ht="13.5" x14ac:dyDescent="0.25">
      <c r="A22" s="78"/>
      <c r="B22" s="46"/>
      <c r="C22" s="44"/>
      <c r="D22" s="8"/>
      <c r="E22" s="8"/>
      <c r="F22" s="17"/>
      <c r="G22" s="77"/>
    </row>
    <row r="23" spans="1:7" s="23" customFormat="1" ht="13.5" x14ac:dyDescent="0.25">
      <c r="A23" s="78"/>
      <c r="B23" s="46"/>
      <c r="C23" s="46"/>
      <c r="D23" s="8"/>
      <c r="E23" s="8"/>
      <c r="F23" s="21"/>
      <c r="G23" s="77"/>
    </row>
    <row r="24" spans="1:7" s="23" customFormat="1" ht="13.5" x14ac:dyDescent="0.25">
      <c r="A24" s="70">
        <v>4.5</v>
      </c>
      <c r="B24" s="8" t="s">
        <v>3</v>
      </c>
      <c r="C24" s="12" t="s">
        <v>130</v>
      </c>
      <c r="D24" s="8"/>
      <c r="E24" s="8"/>
      <c r="F24" s="21"/>
      <c r="G24" s="77"/>
    </row>
    <row r="25" spans="1:7" s="23" customFormat="1" ht="81" x14ac:dyDescent="0.25">
      <c r="A25" s="78"/>
      <c r="B25" s="46"/>
      <c r="C25" s="44" t="s">
        <v>196</v>
      </c>
      <c r="D25" s="8">
        <v>2.2999999999999998</v>
      </c>
      <c r="E25" s="8">
        <f>H6*73.48</f>
        <v>73.40652</v>
      </c>
      <c r="F25" s="17">
        <f>D25*E25</f>
        <v>168.83499599999999</v>
      </c>
      <c r="G25" s="77"/>
    </row>
    <row r="26" spans="1:7" s="23" customFormat="1" ht="13.5" x14ac:dyDescent="0.25">
      <c r="A26" s="78"/>
      <c r="B26" s="46"/>
      <c r="C26" s="46"/>
      <c r="D26" s="46"/>
      <c r="E26" s="8"/>
      <c r="F26" s="21"/>
    </row>
    <row r="27" spans="1:7" s="23" customFormat="1" ht="25.5" x14ac:dyDescent="0.25">
      <c r="A27" s="70">
        <v>4.5999999999999996</v>
      </c>
      <c r="B27" s="8" t="s">
        <v>3</v>
      </c>
      <c r="C27" s="12" t="s">
        <v>132</v>
      </c>
      <c r="D27" s="46"/>
      <c r="E27" s="8"/>
      <c r="F27" s="21"/>
    </row>
    <row r="28" spans="1:7" s="23" customFormat="1" ht="175.5" x14ac:dyDescent="0.2">
      <c r="A28" s="70"/>
      <c r="B28" s="28"/>
      <c r="C28" s="9" t="s">
        <v>429</v>
      </c>
      <c r="D28" s="8">
        <v>66.59</v>
      </c>
      <c r="E28" s="8">
        <f>H6*56.77</f>
        <v>56.713230000000003</v>
      </c>
      <c r="F28" s="17">
        <f>D28*E28</f>
        <v>3776.5339857000004</v>
      </c>
    </row>
    <row r="29" spans="1:7" s="23" customFormat="1" ht="13.5" x14ac:dyDescent="0.25">
      <c r="A29" s="70"/>
      <c r="B29" s="28"/>
      <c r="C29" s="9"/>
      <c r="D29" s="8"/>
      <c r="E29" s="8"/>
      <c r="F29" s="21"/>
    </row>
    <row r="30" spans="1:7" s="23" customFormat="1" ht="13.5" x14ac:dyDescent="0.25">
      <c r="A30" s="70">
        <v>4.7</v>
      </c>
      <c r="B30" s="8" t="s">
        <v>1</v>
      </c>
      <c r="C30" s="12" t="s">
        <v>298</v>
      </c>
      <c r="D30" s="81"/>
      <c r="E30" s="8"/>
      <c r="F30" s="21"/>
    </row>
    <row r="31" spans="1:7" s="23" customFormat="1" ht="94.5" x14ac:dyDescent="0.3">
      <c r="A31" s="87"/>
      <c r="B31" s="4"/>
      <c r="C31" s="44" t="s">
        <v>151</v>
      </c>
      <c r="D31" s="95">
        <v>4.34</v>
      </c>
      <c r="E31" s="8">
        <f>H6*511.48</f>
        <v>510.96852000000001</v>
      </c>
      <c r="F31" s="17">
        <f>D31*E31</f>
        <v>2217.6033768000002</v>
      </c>
    </row>
    <row r="32" spans="1:7" s="23" customFormat="1" ht="13.5" x14ac:dyDescent="0.25">
      <c r="A32" s="70"/>
      <c r="B32" s="28"/>
      <c r="C32" s="9"/>
      <c r="D32" s="8"/>
      <c r="E32" s="8"/>
      <c r="F32" s="21"/>
    </row>
    <row r="33" spans="1:8" s="23" customFormat="1" ht="13.5" x14ac:dyDescent="0.25">
      <c r="A33" s="70">
        <v>4.8</v>
      </c>
      <c r="B33" s="8" t="s">
        <v>5</v>
      </c>
      <c r="C33" s="82" t="s">
        <v>300</v>
      </c>
      <c r="D33" s="94"/>
      <c r="E33" s="8"/>
      <c r="F33" s="21"/>
    </row>
    <row r="34" spans="1:8" s="23" customFormat="1" ht="162" x14ac:dyDescent="0.3">
      <c r="A34" s="70"/>
      <c r="B34" s="4"/>
      <c r="C34" s="72" t="s">
        <v>301</v>
      </c>
      <c r="D34" s="95">
        <v>13.2</v>
      </c>
      <c r="E34" s="8">
        <f>H6*47.09</f>
        <v>47.042910000000006</v>
      </c>
      <c r="F34" s="17">
        <f>D34*E34</f>
        <v>620.9664120000001</v>
      </c>
    </row>
    <row r="35" spans="1:8" s="23" customFormat="1" ht="13.5" x14ac:dyDescent="0.25">
      <c r="A35" s="76"/>
      <c r="B35" s="28"/>
      <c r="C35" s="9"/>
      <c r="D35" s="8"/>
      <c r="E35" s="8"/>
      <c r="F35" s="21"/>
    </row>
    <row r="36" spans="1:8" s="23" customFormat="1" ht="13.5" x14ac:dyDescent="0.25">
      <c r="A36" s="76"/>
      <c r="B36" s="28"/>
      <c r="C36" s="9"/>
      <c r="D36" s="8"/>
      <c r="E36" s="8"/>
      <c r="F36" s="21"/>
    </row>
    <row r="37" spans="1:8" s="23" customFormat="1" ht="13.5" x14ac:dyDescent="0.25">
      <c r="A37" s="76"/>
      <c r="B37" s="28"/>
      <c r="C37" s="9"/>
      <c r="D37" s="8"/>
      <c r="E37" s="8"/>
      <c r="F37" s="21"/>
    </row>
    <row r="38" spans="1:8" s="23" customFormat="1" ht="13.5" x14ac:dyDescent="0.25">
      <c r="A38" s="76"/>
      <c r="B38" s="28"/>
      <c r="C38" s="9"/>
      <c r="D38" s="8"/>
      <c r="E38" s="8"/>
      <c r="F38" s="21"/>
    </row>
    <row r="39" spans="1:8" s="23" customFormat="1" ht="13.5" x14ac:dyDescent="0.25">
      <c r="A39" s="76"/>
      <c r="B39" s="28"/>
      <c r="C39" s="9"/>
      <c r="D39" s="8"/>
      <c r="E39" s="8"/>
      <c r="F39" s="21"/>
    </row>
    <row r="40" spans="1:8" s="23" customFormat="1" ht="13.5" x14ac:dyDescent="0.25">
      <c r="A40" s="76"/>
      <c r="B40" s="28"/>
      <c r="C40" s="9"/>
      <c r="D40" s="8"/>
      <c r="E40" s="8"/>
      <c r="F40" s="21"/>
    </row>
    <row r="41" spans="1:8" s="23" customFormat="1" ht="13.5" x14ac:dyDescent="0.25">
      <c r="A41" s="76"/>
      <c r="B41" s="28"/>
      <c r="C41" s="9"/>
      <c r="D41" s="8"/>
      <c r="E41" s="8"/>
      <c r="F41" s="21"/>
    </row>
    <row r="42" spans="1:8" s="23" customFormat="1" ht="13.5" x14ac:dyDescent="0.25">
      <c r="A42" s="76"/>
      <c r="B42" s="28"/>
      <c r="C42" s="9"/>
      <c r="D42" s="8"/>
      <c r="E42" s="8"/>
      <c r="F42" s="21"/>
    </row>
    <row r="43" spans="1:8" s="23" customFormat="1" ht="13.5" x14ac:dyDescent="0.25">
      <c r="A43" s="76"/>
      <c r="B43" s="28"/>
      <c r="C43" s="9"/>
      <c r="D43" s="8"/>
      <c r="E43" s="8"/>
      <c r="F43" s="21"/>
    </row>
    <row r="44" spans="1:8" s="23" customFormat="1" ht="13.5" x14ac:dyDescent="0.25">
      <c r="A44" s="76"/>
      <c r="B44" s="28"/>
      <c r="C44" s="9"/>
      <c r="D44" s="8"/>
      <c r="E44" s="8"/>
      <c r="F44" s="21"/>
    </row>
    <row r="45" spans="1:8" s="23" customFormat="1" ht="13.5" x14ac:dyDescent="0.25">
      <c r="A45" s="76"/>
      <c r="B45" s="28"/>
      <c r="C45" s="9"/>
      <c r="D45" s="8"/>
      <c r="E45" s="8"/>
      <c r="F45" s="21"/>
    </row>
    <row r="46" spans="1:8" s="23" customFormat="1" ht="13.5" x14ac:dyDescent="0.25">
      <c r="A46" s="70">
        <v>4.9000000000000004</v>
      </c>
      <c r="B46" s="8" t="s">
        <v>5</v>
      </c>
      <c r="C46" s="12" t="s">
        <v>133</v>
      </c>
      <c r="D46" s="46"/>
      <c r="E46" s="8"/>
      <c r="F46" s="21"/>
    </row>
    <row r="47" spans="1:8" s="23" customFormat="1" ht="202.5" x14ac:dyDescent="0.25">
      <c r="A47" s="76"/>
      <c r="B47" s="46"/>
      <c r="C47" s="9" t="s">
        <v>382</v>
      </c>
      <c r="D47" s="28">
        <v>36.6</v>
      </c>
      <c r="E47" s="8">
        <f>H6*450.16</f>
        <v>449.70984000000004</v>
      </c>
      <c r="F47" s="17">
        <f>D47*E47</f>
        <v>16459.380144000002</v>
      </c>
      <c r="H47" s="44"/>
    </row>
    <row r="48" spans="1:8" s="23" customFormat="1" ht="13.5" x14ac:dyDescent="0.25">
      <c r="A48" s="76"/>
      <c r="B48" s="46"/>
      <c r="C48" s="46"/>
      <c r="D48" s="81"/>
      <c r="E48" s="8"/>
      <c r="F48" s="21"/>
    </row>
    <row r="49" spans="1:7" s="23" customFormat="1" ht="13.5" x14ac:dyDescent="0.25">
      <c r="A49" s="57">
        <v>4.0999999999999996</v>
      </c>
      <c r="B49" s="8" t="s">
        <v>1</v>
      </c>
      <c r="C49" s="12" t="s">
        <v>134</v>
      </c>
      <c r="D49" s="81"/>
      <c r="E49" s="8"/>
      <c r="F49" s="21"/>
    </row>
    <row r="50" spans="1:7" s="23" customFormat="1" ht="229.5" x14ac:dyDescent="0.25">
      <c r="A50" s="76"/>
      <c r="B50" s="46"/>
      <c r="C50" s="44" t="s">
        <v>316</v>
      </c>
      <c r="D50" s="28">
        <v>0.65</v>
      </c>
      <c r="E50" s="8">
        <f>H6*1032.35</f>
        <v>1031.31765</v>
      </c>
      <c r="F50" s="17">
        <f>D50*E50</f>
        <v>670.3564725</v>
      </c>
    </row>
    <row r="51" spans="1:7" s="23" customFormat="1" ht="13.5" x14ac:dyDescent="0.25">
      <c r="A51" s="76"/>
      <c r="B51" s="46"/>
      <c r="C51" s="46"/>
      <c r="D51" s="81"/>
      <c r="E51" s="8"/>
      <c r="F51" s="21"/>
    </row>
    <row r="52" spans="1:7" s="23" customFormat="1" ht="13.5" x14ac:dyDescent="0.25">
      <c r="A52" s="57">
        <v>4.1100000000000003</v>
      </c>
      <c r="B52" s="8" t="s">
        <v>5</v>
      </c>
      <c r="C52" s="12" t="s">
        <v>135</v>
      </c>
      <c r="D52" s="81"/>
      <c r="E52" s="8"/>
      <c r="F52" s="21"/>
    </row>
    <row r="53" spans="1:7" s="23" customFormat="1" ht="202.5" x14ac:dyDescent="0.25">
      <c r="A53" s="57"/>
      <c r="B53" s="46"/>
      <c r="C53" s="9" t="s">
        <v>383</v>
      </c>
      <c r="D53" s="28">
        <v>5.66</v>
      </c>
      <c r="E53" s="8">
        <f>H6*136.52</f>
        <v>136.38348000000002</v>
      </c>
      <c r="F53" s="17">
        <f>D53*E53</f>
        <v>771.93049680000013</v>
      </c>
    </row>
    <row r="54" spans="1:7" s="23" customFormat="1" ht="13.5" x14ac:dyDescent="0.25">
      <c r="A54" s="123"/>
      <c r="B54" s="46"/>
      <c r="C54" s="9"/>
      <c r="D54" s="28"/>
      <c r="E54" s="8"/>
      <c r="F54" s="17"/>
    </row>
    <row r="55" spans="1:7" s="23" customFormat="1" ht="13.5" x14ac:dyDescent="0.25">
      <c r="A55" s="125"/>
      <c r="B55" s="46"/>
      <c r="C55" s="9"/>
      <c r="D55" s="28"/>
      <c r="E55" s="8"/>
      <c r="F55" s="17"/>
    </row>
    <row r="56" spans="1:7" s="23" customFormat="1" ht="13.5" x14ac:dyDescent="0.25">
      <c r="A56" s="57"/>
      <c r="B56" s="46"/>
      <c r="C56" s="46"/>
      <c r="D56" s="81"/>
      <c r="E56" s="8"/>
      <c r="F56" s="21"/>
    </row>
    <row r="57" spans="1:7" s="23" customFormat="1" ht="13.5" x14ac:dyDescent="0.25">
      <c r="A57" s="57">
        <v>4.12</v>
      </c>
      <c r="B57" s="8" t="s">
        <v>5</v>
      </c>
      <c r="C57" s="12" t="s">
        <v>136</v>
      </c>
      <c r="D57" s="81"/>
      <c r="E57" s="8"/>
      <c r="F57" s="21"/>
    </row>
    <row r="58" spans="1:7" s="23" customFormat="1" ht="202.5" x14ac:dyDescent="0.25">
      <c r="A58" s="76"/>
      <c r="B58" s="8"/>
      <c r="C58" s="9" t="s">
        <v>384</v>
      </c>
      <c r="D58" s="28">
        <v>3.2</v>
      </c>
      <c r="E58" s="8">
        <f>H6*60.66</f>
        <v>60.599339999999998</v>
      </c>
      <c r="F58" s="17">
        <f>D58*E58</f>
        <v>193.917888</v>
      </c>
      <c r="G58" s="79"/>
    </row>
    <row r="59" spans="1:7" s="23" customFormat="1" ht="13.5" x14ac:dyDescent="0.25">
      <c r="A59" s="57"/>
      <c r="B59" s="8"/>
      <c r="C59" s="12"/>
      <c r="D59" s="81"/>
      <c r="E59" s="8"/>
      <c r="F59" s="21"/>
    </row>
    <row r="60" spans="1:7" s="23" customFormat="1" ht="13.5" x14ac:dyDescent="0.25">
      <c r="A60" s="57">
        <v>4.13</v>
      </c>
      <c r="B60" s="8" t="s">
        <v>5</v>
      </c>
      <c r="C60" s="12" t="s">
        <v>137</v>
      </c>
      <c r="D60" s="81"/>
      <c r="E60" s="8"/>
      <c r="F60" s="21"/>
    </row>
    <row r="61" spans="1:7" s="23" customFormat="1" ht="202.5" x14ac:dyDescent="0.25">
      <c r="A61" s="76"/>
      <c r="B61" s="46"/>
      <c r="C61" s="9" t="s">
        <v>386</v>
      </c>
      <c r="D61" s="28">
        <v>5.41</v>
      </c>
      <c r="E61" s="8">
        <f>H6*76.3</f>
        <v>76.223699999999994</v>
      </c>
      <c r="F61" s="17">
        <f>D61*E61</f>
        <v>412.37021699999997</v>
      </c>
      <c r="G61" s="79"/>
    </row>
    <row r="62" spans="1:7" s="23" customFormat="1" ht="13.5" x14ac:dyDescent="0.25">
      <c r="A62" s="76"/>
      <c r="B62" s="8"/>
      <c r="C62" s="12"/>
      <c r="D62" s="81"/>
      <c r="E62" s="8"/>
      <c r="F62" s="21"/>
    </row>
    <row r="63" spans="1:7" s="23" customFormat="1" ht="13.5" x14ac:dyDescent="0.25">
      <c r="A63" s="57">
        <v>4.1399999999999997</v>
      </c>
      <c r="B63" s="8" t="s">
        <v>5</v>
      </c>
      <c r="C63" s="12" t="s">
        <v>138</v>
      </c>
      <c r="D63" s="81"/>
      <c r="E63" s="8"/>
      <c r="F63" s="21"/>
    </row>
    <row r="64" spans="1:7" s="23" customFormat="1" ht="202.5" x14ac:dyDescent="0.3">
      <c r="A64" s="25"/>
      <c r="B64" s="46"/>
      <c r="C64" s="9" t="s">
        <v>385</v>
      </c>
      <c r="D64" s="28">
        <v>4.3</v>
      </c>
      <c r="E64" s="8">
        <f>H6*61.66</f>
        <v>61.598339999999993</v>
      </c>
      <c r="F64" s="17">
        <f>D64*E64</f>
        <v>264.87286199999994</v>
      </c>
      <c r="G64" s="79"/>
    </row>
    <row r="65" spans="1:7" s="23" customFormat="1" ht="13.5" x14ac:dyDescent="0.3">
      <c r="A65" s="25"/>
      <c r="B65" s="46"/>
      <c r="C65" s="9"/>
      <c r="D65" s="28"/>
      <c r="E65" s="8"/>
      <c r="F65" s="17"/>
      <c r="G65" s="79"/>
    </row>
    <row r="66" spans="1:7" s="23" customFormat="1" ht="13.5" x14ac:dyDescent="0.3">
      <c r="A66" s="25"/>
      <c r="B66" s="46"/>
      <c r="C66" s="9"/>
      <c r="D66" s="28"/>
      <c r="E66" s="8"/>
      <c r="F66" s="17"/>
      <c r="G66" s="79"/>
    </row>
    <row r="67" spans="1:7" s="23" customFormat="1" ht="13.5" x14ac:dyDescent="0.3">
      <c r="A67" s="25"/>
      <c r="B67" s="46"/>
      <c r="C67" s="9"/>
      <c r="D67" s="28"/>
      <c r="E67" s="8"/>
      <c r="F67" s="17"/>
      <c r="G67" s="79"/>
    </row>
    <row r="68" spans="1:7" s="23" customFormat="1" ht="13.5" x14ac:dyDescent="0.3">
      <c r="A68" s="25"/>
      <c r="B68" s="46"/>
      <c r="C68" s="9"/>
      <c r="D68" s="28"/>
      <c r="E68" s="8"/>
      <c r="F68" s="17"/>
      <c r="G68" s="79"/>
    </row>
    <row r="69" spans="1:7" s="23" customFormat="1" ht="13.5" x14ac:dyDescent="0.3">
      <c r="A69" s="25"/>
      <c r="B69" s="46"/>
      <c r="C69" s="9"/>
      <c r="D69" s="28"/>
      <c r="E69" s="8"/>
      <c r="F69" s="17"/>
      <c r="G69" s="79"/>
    </row>
    <row r="70" spans="1:7" s="23" customFormat="1" ht="13.5" x14ac:dyDescent="0.3">
      <c r="A70" s="25"/>
      <c r="B70" s="46"/>
      <c r="C70" s="9"/>
      <c r="D70" s="28"/>
      <c r="E70" s="8"/>
      <c r="F70" s="17"/>
      <c r="G70" s="79"/>
    </row>
    <row r="71" spans="1:7" s="23" customFormat="1" ht="13.5" x14ac:dyDescent="0.3">
      <c r="A71" s="25"/>
      <c r="B71" s="46"/>
      <c r="C71" s="9"/>
      <c r="D71" s="28"/>
      <c r="E71" s="8"/>
      <c r="F71" s="17"/>
      <c r="G71" s="79"/>
    </row>
    <row r="72" spans="1:7" s="23" customFormat="1" ht="13.5" x14ac:dyDescent="0.3">
      <c r="A72" s="25"/>
      <c r="B72" s="46"/>
      <c r="C72" s="9"/>
      <c r="D72" s="28"/>
      <c r="E72" s="8"/>
      <c r="F72" s="17"/>
      <c r="G72" s="79"/>
    </row>
    <row r="73" spans="1:7" s="23" customFormat="1" ht="13.5" x14ac:dyDescent="0.3">
      <c r="A73" s="25"/>
      <c r="B73" s="46"/>
      <c r="C73" s="9"/>
      <c r="D73" s="28"/>
      <c r="E73" s="8"/>
      <c r="F73" s="17"/>
      <c r="G73" s="79"/>
    </row>
    <row r="74" spans="1:7" s="23" customFormat="1" ht="13.5" x14ac:dyDescent="0.25">
      <c r="A74" s="102">
        <v>4.1500000000000004</v>
      </c>
      <c r="B74" s="8" t="s">
        <v>5</v>
      </c>
      <c r="C74" s="12" t="s">
        <v>197</v>
      </c>
      <c r="D74" s="81"/>
      <c r="E74" s="8"/>
      <c r="F74" s="21"/>
    </row>
    <row r="75" spans="1:7" s="23" customFormat="1" ht="202.5" x14ac:dyDescent="0.3">
      <c r="A75" s="25"/>
      <c r="B75" s="46"/>
      <c r="C75" s="9" t="s">
        <v>387</v>
      </c>
      <c r="D75" s="28">
        <v>3.5</v>
      </c>
      <c r="E75" s="8">
        <f>H6*47.55</f>
        <v>47.502449999999996</v>
      </c>
      <c r="F75" s="17">
        <f>D75*E75</f>
        <v>166.25857499999998</v>
      </c>
    </row>
    <row r="76" spans="1:7" s="23" customFormat="1" ht="13.5" x14ac:dyDescent="0.3">
      <c r="A76" s="25"/>
      <c r="B76" s="46"/>
      <c r="C76" s="46"/>
      <c r="D76" s="81"/>
      <c r="E76" s="8"/>
      <c r="F76" s="21"/>
    </row>
    <row r="77" spans="1:7" s="23" customFormat="1" ht="13.5" x14ac:dyDescent="0.25">
      <c r="A77" s="102">
        <v>4.16</v>
      </c>
      <c r="B77" s="8" t="s">
        <v>5</v>
      </c>
      <c r="C77" s="12" t="s">
        <v>198</v>
      </c>
      <c r="D77" s="81"/>
      <c r="E77" s="8"/>
      <c r="F77" s="21"/>
    </row>
    <row r="78" spans="1:7" s="23" customFormat="1" ht="202.5" x14ac:dyDescent="0.3">
      <c r="A78" s="25"/>
      <c r="B78" s="46"/>
      <c r="C78" s="9" t="s">
        <v>388</v>
      </c>
      <c r="D78" s="28">
        <v>2.72</v>
      </c>
      <c r="E78" s="8">
        <f>H6*47.55</f>
        <v>47.502449999999996</v>
      </c>
      <c r="F78" s="17">
        <f>D78*E78</f>
        <v>129.20666399999999</v>
      </c>
    </row>
    <row r="79" spans="1:7" s="23" customFormat="1" ht="13.5" x14ac:dyDescent="0.3">
      <c r="A79" s="25"/>
      <c r="B79" s="46"/>
      <c r="C79" s="9"/>
      <c r="D79" s="28"/>
      <c r="E79" s="8"/>
      <c r="F79" s="21"/>
    </row>
    <row r="80" spans="1:7" s="23" customFormat="1" ht="13.5" x14ac:dyDescent="0.25">
      <c r="A80" s="108">
        <v>4.17</v>
      </c>
      <c r="B80" s="8" t="s">
        <v>5</v>
      </c>
      <c r="C80" s="12" t="s">
        <v>296</v>
      </c>
      <c r="D80" s="28"/>
      <c r="E80" s="8"/>
      <c r="F80" s="21"/>
    </row>
    <row r="81" spans="1:7" s="23" customFormat="1" ht="202.5" x14ac:dyDescent="0.3">
      <c r="A81" s="25"/>
      <c r="B81" s="46"/>
      <c r="C81" s="9" t="s">
        <v>389</v>
      </c>
      <c r="D81" s="28">
        <v>1.6</v>
      </c>
      <c r="E81" s="8">
        <f>H6*47.55</f>
        <v>47.502449999999996</v>
      </c>
      <c r="F81" s="17">
        <f>D81*E81</f>
        <v>76.003919999999994</v>
      </c>
    </row>
    <row r="82" spans="1:7" s="23" customFormat="1" ht="13.5" x14ac:dyDescent="0.3">
      <c r="A82" s="25"/>
      <c r="B82" s="46"/>
      <c r="C82" s="9"/>
      <c r="D82" s="28"/>
      <c r="E82" s="8"/>
      <c r="F82" s="17"/>
    </row>
    <row r="83" spans="1:7" s="23" customFormat="1" ht="13.5" x14ac:dyDescent="0.3">
      <c r="A83" s="25"/>
      <c r="B83" s="46"/>
      <c r="C83" s="9"/>
      <c r="D83" s="28"/>
      <c r="E83" s="8"/>
      <c r="F83" s="17"/>
    </row>
    <row r="84" spans="1:7" s="23" customFormat="1" ht="13.5" x14ac:dyDescent="0.3">
      <c r="A84" s="25"/>
      <c r="B84" s="46"/>
      <c r="C84" s="9"/>
      <c r="D84" s="28"/>
      <c r="E84" s="8"/>
      <c r="F84" s="17"/>
    </row>
    <row r="85" spans="1:7" s="23" customFormat="1" ht="13.5" x14ac:dyDescent="0.3">
      <c r="A85" s="25"/>
      <c r="B85" s="46"/>
      <c r="C85" s="9"/>
      <c r="D85" s="28"/>
      <c r="E85" s="8"/>
      <c r="F85" s="17"/>
    </row>
    <row r="86" spans="1:7" s="23" customFormat="1" ht="13.5" x14ac:dyDescent="0.3">
      <c r="A86" s="25"/>
      <c r="B86" s="46"/>
      <c r="C86" s="9"/>
      <c r="D86" s="28"/>
      <c r="E86" s="8"/>
      <c r="F86" s="17"/>
    </row>
    <row r="87" spans="1:7" s="23" customFormat="1" ht="13.5" x14ac:dyDescent="0.3">
      <c r="A87" s="25"/>
      <c r="B87" s="46"/>
      <c r="C87" s="9"/>
      <c r="D87" s="28"/>
      <c r="E87" s="8"/>
      <c r="F87" s="17"/>
    </row>
    <row r="88" spans="1:7" s="23" customFormat="1" ht="13.5" x14ac:dyDescent="0.3">
      <c r="A88" s="25"/>
      <c r="B88" s="46"/>
      <c r="C88" s="9"/>
      <c r="D88" s="28"/>
      <c r="E88" s="8"/>
      <c r="F88" s="17"/>
    </row>
    <row r="89" spans="1:7" x14ac:dyDescent="0.25">
      <c r="A89" s="57">
        <v>4.18</v>
      </c>
      <c r="B89" s="8" t="s">
        <v>3</v>
      </c>
      <c r="C89" s="29" t="s">
        <v>144</v>
      </c>
      <c r="D89" s="81"/>
      <c r="E89" s="8"/>
      <c r="F89" s="21"/>
    </row>
    <row r="90" spans="1:7" ht="216" x14ac:dyDescent="0.3">
      <c r="A90" s="57"/>
      <c r="B90" s="4"/>
      <c r="C90" s="44" t="s">
        <v>317</v>
      </c>
      <c r="D90" s="28">
        <v>15</v>
      </c>
      <c r="E90" s="8">
        <f>H6*97.84</f>
        <v>97.742159999999998</v>
      </c>
      <c r="F90" s="17">
        <f>D90*E90</f>
        <v>1466.1324</v>
      </c>
      <c r="G90" s="84"/>
    </row>
    <row r="91" spans="1:7" ht="15.75" x14ac:dyDescent="0.3">
      <c r="B91" s="4"/>
      <c r="C91" s="26"/>
      <c r="D91" s="81"/>
      <c r="E91" s="8"/>
      <c r="F91" s="21"/>
    </row>
    <row r="92" spans="1:7" x14ac:dyDescent="0.25">
      <c r="A92" s="103">
        <v>4.1900000000000004</v>
      </c>
      <c r="B92" s="8" t="s">
        <v>10</v>
      </c>
      <c r="C92" s="29" t="s">
        <v>212</v>
      </c>
      <c r="D92" s="81"/>
      <c r="E92" s="8"/>
      <c r="F92" s="21"/>
    </row>
    <row r="93" spans="1:7" ht="121.5" x14ac:dyDescent="0.3">
      <c r="A93" s="103"/>
      <c r="B93" s="4"/>
      <c r="C93" s="44" t="s">
        <v>318</v>
      </c>
      <c r="D93" s="28">
        <v>3.24</v>
      </c>
      <c r="E93" s="8">
        <f>H6*111.24</f>
        <v>111.12876</v>
      </c>
      <c r="F93" s="17">
        <f>D93*E93</f>
        <v>360.05718240000004</v>
      </c>
    </row>
    <row r="94" spans="1:7" ht="15.75" x14ac:dyDescent="0.3">
      <c r="A94" s="110"/>
      <c r="B94" s="4"/>
      <c r="C94" s="44"/>
      <c r="D94" s="28"/>
      <c r="E94" s="8"/>
      <c r="F94" s="21"/>
    </row>
    <row r="95" spans="1:7" x14ac:dyDescent="0.25">
      <c r="A95" s="110">
        <v>4.2</v>
      </c>
      <c r="B95" s="8" t="s">
        <v>3</v>
      </c>
      <c r="C95" s="29" t="s">
        <v>303</v>
      </c>
      <c r="D95" s="81"/>
      <c r="E95" s="8"/>
      <c r="F95" s="21"/>
    </row>
    <row r="96" spans="1:7" ht="175.5" x14ac:dyDescent="0.3">
      <c r="A96" s="110"/>
      <c r="B96" s="4"/>
      <c r="C96" s="44" t="s">
        <v>413</v>
      </c>
      <c r="D96" s="28"/>
      <c r="E96" s="8"/>
      <c r="F96" s="17"/>
    </row>
    <row r="97" spans="1:6" s="42" customFormat="1" ht="15.75" x14ac:dyDescent="0.3">
      <c r="A97" s="114"/>
      <c r="B97" s="41"/>
      <c r="C97" s="72"/>
      <c r="D97" s="28"/>
      <c r="E97" s="8"/>
      <c r="F97" s="93"/>
    </row>
    <row r="98" spans="1:6" s="42" customFormat="1" ht="15.75" x14ac:dyDescent="0.3">
      <c r="A98" s="114"/>
      <c r="B98" s="41"/>
      <c r="C98" s="62" t="s">
        <v>319</v>
      </c>
      <c r="D98" s="28">
        <v>11.08</v>
      </c>
      <c r="E98" s="28">
        <f>H6*67.32</f>
        <v>67.252679999999998</v>
      </c>
      <c r="F98" s="17">
        <f>D98*E98</f>
        <v>745.15969440000003</v>
      </c>
    </row>
    <row r="99" spans="1:6" s="42" customFormat="1" ht="15.75" x14ac:dyDescent="0.3">
      <c r="A99" s="114"/>
      <c r="B99" s="41"/>
      <c r="C99" s="62" t="s">
        <v>320</v>
      </c>
      <c r="D99" s="28">
        <v>24</v>
      </c>
      <c r="E99" s="28">
        <f>H6*67.32</f>
        <v>67.252679999999998</v>
      </c>
      <c r="F99" s="17">
        <f>D99*E99</f>
        <v>1614.06432</v>
      </c>
    </row>
    <row r="100" spans="1:6" ht="15.75" x14ac:dyDescent="0.3">
      <c r="A100" s="110"/>
      <c r="B100" s="4"/>
      <c r="C100" s="72"/>
      <c r="D100" s="28"/>
      <c r="E100" s="8"/>
      <c r="F100" s="21"/>
    </row>
    <row r="101" spans="1:6" ht="15.75" x14ac:dyDescent="0.3">
      <c r="A101" s="124"/>
      <c r="B101" s="4"/>
      <c r="C101" s="72"/>
      <c r="D101" s="28"/>
      <c r="E101" s="8"/>
      <c r="F101" s="21"/>
    </row>
    <row r="102" spans="1:6" ht="15.75" x14ac:dyDescent="0.3">
      <c r="A102" s="125"/>
      <c r="B102" s="4"/>
      <c r="C102" s="72"/>
      <c r="D102" s="28"/>
      <c r="E102" s="8"/>
      <c r="F102" s="21"/>
    </row>
    <row r="103" spans="1:6" ht="15.75" x14ac:dyDescent="0.3">
      <c r="A103" s="125"/>
      <c r="B103" s="4"/>
      <c r="C103" s="72"/>
      <c r="D103" s="28"/>
      <c r="E103" s="8"/>
      <c r="F103" s="21"/>
    </row>
    <row r="104" spans="1:6" ht="15.75" x14ac:dyDescent="0.3">
      <c r="A104" s="125"/>
      <c r="B104" s="4"/>
      <c r="C104" s="72"/>
      <c r="D104" s="28"/>
      <c r="E104" s="8"/>
      <c r="F104" s="21"/>
    </row>
    <row r="105" spans="1:6" ht="15.75" x14ac:dyDescent="0.3">
      <c r="A105" s="124"/>
      <c r="B105" s="4"/>
      <c r="C105" s="72"/>
      <c r="D105" s="28"/>
      <c r="E105" s="8"/>
      <c r="F105" s="21"/>
    </row>
    <row r="106" spans="1:6" ht="15.75" x14ac:dyDescent="0.3">
      <c r="A106" s="124"/>
      <c r="B106" s="4"/>
      <c r="C106" s="72"/>
      <c r="D106" s="28"/>
      <c r="E106" s="8"/>
      <c r="F106" s="21"/>
    </row>
    <row r="107" spans="1:6" ht="15.75" x14ac:dyDescent="0.3">
      <c r="A107" s="124"/>
      <c r="B107" s="4"/>
      <c r="C107" s="72"/>
      <c r="D107" s="28"/>
      <c r="E107" s="8"/>
      <c r="F107" s="21"/>
    </row>
    <row r="108" spans="1:6" x14ac:dyDescent="0.25">
      <c r="A108" s="110">
        <v>4.21</v>
      </c>
      <c r="B108" s="8" t="s">
        <v>5</v>
      </c>
      <c r="C108" s="29" t="s">
        <v>304</v>
      </c>
      <c r="D108" s="81"/>
      <c r="E108" s="8"/>
      <c r="F108" s="21"/>
    </row>
    <row r="109" spans="1:6" ht="152.25" customHeight="1" x14ac:dyDescent="0.3">
      <c r="A109" s="110"/>
      <c r="B109" s="4"/>
      <c r="C109" s="26" t="s">
        <v>406</v>
      </c>
      <c r="D109" s="28">
        <v>14.5</v>
      </c>
      <c r="E109" s="28">
        <f>H6*153.72</f>
        <v>153.56628000000001</v>
      </c>
      <c r="F109" s="17">
        <f>D109*E109</f>
        <v>2226.7110600000001</v>
      </c>
    </row>
    <row r="110" spans="1:6" ht="15.75" x14ac:dyDescent="0.3">
      <c r="A110" s="124"/>
      <c r="B110" s="4"/>
      <c r="C110" s="26"/>
      <c r="D110" s="28"/>
      <c r="E110" s="28"/>
      <c r="F110" s="17"/>
    </row>
    <row r="111" spans="1:6" x14ac:dyDescent="0.25">
      <c r="A111" s="124">
        <v>4.22</v>
      </c>
      <c r="B111" s="8" t="s">
        <v>3</v>
      </c>
      <c r="C111" s="12" t="s">
        <v>430</v>
      </c>
      <c r="D111" s="8"/>
      <c r="E111" s="8"/>
      <c r="F111" s="21"/>
    </row>
    <row r="112" spans="1:6" ht="83.25" customHeight="1" x14ac:dyDescent="0.25">
      <c r="A112" s="78"/>
      <c r="B112" s="46"/>
      <c r="C112" s="44" t="s">
        <v>431</v>
      </c>
      <c r="D112" s="8">
        <v>2.6</v>
      </c>
      <c r="E112" s="8">
        <f>H6*68.9</f>
        <v>68.831100000000006</v>
      </c>
      <c r="F112" s="17">
        <f>D112*E112</f>
        <v>178.96086000000003</v>
      </c>
    </row>
    <row r="113" spans="1:7" ht="15.75" x14ac:dyDescent="0.3">
      <c r="B113" s="4"/>
      <c r="C113" s="26"/>
      <c r="D113" s="81"/>
      <c r="E113" s="21"/>
      <c r="F113" s="21"/>
    </row>
    <row r="114" spans="1:7" ht="15.75" thickBot="1" x14ac:dyDescent="0.3">
      <c r="A114" s="13"/>
      <c r="B114" s="13"/>
      <c r="C114" s="13" t="s">
        <v>15</v>
      </c>
      <c r="D114" s="13"/>
      <c r="E114" s="18"/>
      <c r="F114" s="18">
        <f>SUM(F9:F112)</f>
        <v>43285.793417400004</v>
      </c>
      <c r="G114" s="22"/>
    </row>
    <row r="115" spans="1:7" x14ac:dyDescent="0.25">
      <c r="A115" s="8"/>
      <c r="B115" s="8"/>
      <c r="C115" s="8"/>
      <c r="D115" s="8"/>
      <c r="E115" s="28"/>
      <c r="F115" s="8"/>
    </row>
    <row r="116" spans="1:7" x14ac:dyDescent="0.25">
      <c r="A116" s="8"/>
      <c r="B116" s="8"/>
      <c r="C116" s="8"/>
      <c r="D116" s="8"/>
      <c r="E116" s="28"/>
    </row>
    <row r="117" spans="1:7" x14ac:dyDescent="0.25">
      <c r="A117" s="8"/>
      <c r="B117" s="8"/>
      <c r="C117" s="8"/>
      <c r="D117" s="8"/>
      <c r="E117" s="28"/>
      <c r="F117" s="8"/>
    </row>
    <row r="118" spans="1:7" x14ac:dyDescent="0.25">
      <c r="A118" s="8"/>
      <c r="B118" s="8"/>
      <c r="C118" s="8"/>
      <c r="D118" s="8"/>
      <c r="E118" s="28"/>
      <c r="F118" s="8"/>
    </row>
    <row r="119" spans="1:7" x14ac:dyDescent="0.25">
      <c r="A119" s="8"/>
      <c r="B119" s="8"/>
      <c r="C119" s="8"/>
      <c r="D119" s="8"/>
      <c r="E119" s="28"/>
      <c r="F119" s="8"/>
    </row>
    <row r="120" spans="1:7" x14ac:dyDescent="0.25">
      <c r="A120" s="8"/>
      <c r="B120" s="8"/>
      <c r="C120" s="8"/>
      <c r="D120" s="8"/>
      <c r="E120" s="28"/>
      <c r="F120" s="8"/>
    </row>
    <row r="121" spans="1:7" x14ac:dyDescent="0.25">
      <c r="A121" s="8"/>
      <c r="B121" s="8"/>
      <c r="C121" s="8"/>
      <c r="D121" s="8"/>
      <c r="E121" s="28"/>
      <c r="F121" s="8"/>
    </row>
    <row r="122" spans="1:7" x14ac:dyDescent="0.25">
      <c r="A122" s="8"/>
      <c r="B122" s="8"/>
      <c r="C122" s="8"/>
      <c r="D122" s="8"/>
      <c r="E122" s="28"/>
      <c r="F122" s="8"/>
    </row>
    <row r="123" spans="1:7" x14ac:dyDescent="0.25">
      <c r="A123" s="8"/>
      <c r="B123" s="8"/>
      <c r="C123" s="8"/>
      <c r="D123" s="8"/>
      <c r="E123" s="28"/>
      <c r="F123" s="8"/>
    </row>
    <row r="124" spans="1:7" x14ac:dyDescent="0.25">
      <c r="A124" s="8"/>
      <c r="B124" s="8"/>
      <c r="C124" s="8"/>
      <c r="D124" s="8"/>
      <c r="E124" s="28"/>
      <c r="F124" s="8"/>
    </row>
    <row r="125" spans="1:7" x14ac:dyDescent="0.25">
      <c r="A125" s="8"/>
      <c r="B125" s="8"/>
      <c r="C125" s="8"/>
      <c r="D125" s="8"/>
      <c r="E125" s="28"/>
      <c r="F125" s="8"/>
    </row>
    <row r="126" spans="1:7" x14ac:dyDescent="0.25">
      <c r="A126" s="8"/>
      <c r="B126" s="8"/>
      <c r="C126" s="8"/>
      <c r="D126" s="8"/>
      <c r="E126" s="28"/>
      <c r="F126" s="8"/>
    </row>
    <row r="127" spans="1:7" x14ac:dyDescent="0.25">
      <c r="A127" s="8"/>
      <c r="B127" s="8"/>
      <c r="C127" s="8"/>
      <c r="D127" s="8"/>
      <c r="E127" s="28"/>
      <c r="F127" s="8"/>
    </row>
    <row r="128" spans="1:7" x14ac:dyDescent="0.25">
      <c r="A128" s="8"/>
      <c r="B128" s="8"/>
      <c r="C128" s="8"/>
      <c r="D128" s="8"/>
      <c r="E128" s="28"/>
      <c r="F128" s="8"/>
    </row>
    <row r="129" spans="1:6" x14ac:dyDescent="0.25">
      <c r="A129" s="8"/>
      <c r="B129" s="8"/>
      <c r="C129" s="8"/>
      <c r="D129" s="8"/>
      <c r="E129" s="28"/>
      <c r="F129" s="8"/>
    </row>
    <row r="130" spans="1:6" x14ac:dyDescent="0.25">
      <c r="A130" s="8"/>
      <c r="B130" s="8"/>
      <c r="C130" s="8"/>
      <c r="D130" s="8"/>
      <c r="E130" s="28"/>
      <c r="F130" s="8"/>
    </row>
    <row r="131" spans="1:6" x14ac:dyDescent="0.25">
      <c r="A131" s="8"/>
      <c r="B131" s="8"/>
      <c r="C131" s="8"/>
      <c r="D131" s="8"/>
      <c r="E131" s="28"/>
      <c r="F131" s="8"/>
    </row>
    <row r="132" spans="1:6" x14ac:dyDescent="0.25">
      <c r="A132" s="8"/>
      <c r="B132" s="8"/>
      <c r="C132" s="8"/>
      <c r="D132" s="8"/>
      <c r="E132" s="28"/>
      <c r="F132" s="8"/>
    </row>
    <row r="133" spans="1:6" x14ac:dyDescent="0.25">
      <c r="A133" s="8"/>
      <c r="B133" s="8"/>
      <c r="C133" s="8"/>
      <c r="D133" s="8"/>
      <c r="E133" s="28"/>
      <c r="F133" s="8"/>
    </row>
    <row r="134" spans="1:6" x14ac:dyDescent="0.25">
      <c r="A134" s="8"/>
      <c r="B134" s="8"/>
      <c r="C134" s="8"/>
      <c r="D134" s="8"/>
      <c r="E134" s="28"/>
      <c r="F134" s="8"/>
    </row>
    <row r="135" spans="1:6" x14ac:dyDescent="0.25">
      <c r="A135" s="8"/>
      <c r="B135" s="8"/>
      <c r="C135" s="8"/>
      <c r="D135" s="8"/>
      <c r="E135" s="28"/>
      <c r="F135" s="8"/>
    </row>
    <row r="136" spans="1:6" x14ac:dyDescent="0.25">
      <c r="A136" s="8"/>
      <c r="B136" s="8"/>
      <c r="C136" s="8"/>
      <c r="D136" s="8"/>
      <c r="E136" s="28"/>
      <c r="F136" s="8"/>
    </row>
    <row r="137" spans="1:6" x14ac:dyDescent="0.25">
      <c r="A137" s="8"/>
      <c r="B137" s="8"/>
      <c r="C137" s="8"/>
      <c r="D137" s="8"/>
      <c r="E137" s="28"/>
      <c r="F137" s="8"/>
    </row>
    <row r="138" spans="1:6" x14ac:dyDescent="0.25">
      <c r="A138" s="8"/>
      <c r="B138" s="8"/>
      <c r="C138" s="8"/>
      <c r="D138" s="8"/>
      <c r="E138" s="28"/>
      <c r="F138" s="8"/>
    </row>
    <row r="139" spans="1:6" x14ac:dyDescent="0.25">
      <c r="A139" s="8"/>
      <c r="B139" s="8"/>
      <c r="C139" s="8"/>
      <c r="D139" s="8"/>
      <c r="E139" s="28"/>
      <c r="F139" s="8"/>
    </row>
    <row r="140" spans="1:6" x14ac:dyDescent="0.25">
      <c r="A140" s="8"/>
      <c r="B140" s="8"/>
      <c r="C140" s="8"/>
      <c r="D140" s="8"/>
      <c r="E140" s="28"/>
      <c r="F140" s="8"/>
    </row>
    <row r="141" spans="1:6" x14ac:dyDescent="0.25">
      <c r="A141" s="8"/>
      <c r="B141" s="8"/>
      <c r="C141" s="8"/>
      <c r="D141" s="8"/>
      <c r="E141" s="28"/>
      <c r="F141" s="8"/>
    </row>
    <row r="142" spans="1:6" x14ac:dyDescent="0.25">
      <c r="A142" s="8"/>
      <c r="B142" s="8"/>
      <c r="C142" s="8"/>
      <c r="D142" s="8"/>
      <c r="E142" s="28"/>
      <c r="F142" s="8"/>
    </row>
    <row r="143" spans="1:6" x14ac:dyDescent="0.25">
      <c r="A143" s="8"/>
      <c r="B143" s="8"/>
      <c r="C143" s="8"/>
      <c r="D143" s="8"/>
      <c r="E143" s="28"/>
      <c r="F143" s="8"/>
    </row>
    <row r="144" spans="1:6" x14ac:dyDescent="0.25">
      <c r="A144" s="8"/>
      <c r="B144" s="8"/>
      <c r="C144" s="8"/>
      <c r="D144" s="8"/>
      <c r="E144" s="28"/>
      <c r="F144" s="8"/>
    </row>
    <row r="145" spans="1:6" x14ac:dyDescent="0.25">
      <c r="A145" s="8"/>
      <c r="B145" s="8"/>
      <c r="C145" s="8"/>
      <c r="D145" s="8"/>
      <c r="E145" s="28"/>
      <c r="F145" s="8"/>
    </row>
    <row r="146" spans="1:6" x14ac:dyDescent="0.25">
      <c r="A146" s="8"/>
      <c r="B146" s="8"/>
      <c r="C146" s="8"/>
      <c r="D146" s="8"/>
      <c r="E146" s="28"/>
      <c r="F146" s="8"/>
    </row>
    <row r="147" spans="1:6" x14ac:dyDescent="0.25">
      <c r="A147" s="8"/>
      <c r="B147" s="8"/>
      <c r="C147" s="8"/>
      <c r="D147" s="8"/>
      <c r="E147" s="28"/>
      <c r="F147" s="8"/>
    </row>
    <row r="148" spans="1:6" x14ac:dyDescent="0.25">
      <c r="A148" s="8"/>
      <c r="B148" s="8"/>
      <c r="C148" s="8"/>
      <c r="D148" s="8"/>
      <c r="E148" s="28"/>
      <c r="F148" s="8"/>
    </row>
    <row r="149" spans="1:6" x14ac:dyDescent="0.25">
      <c r="A149" s="8"/>
      <c r="B149" s="8"/>
      <c r="C149" s="8"/>
      <c r="D149" s="8"/>
      <c r="E149" s="28"/>
      <c r="F149" s="8"/>
    </row>
    <row r="150" spans="1:6" x14ac:dyDescent="0.25">
      <c r="A150" s="8"/>
      <c r="B150" s="8"/>
      <c r="C150" s="8"/>
      <c r="D150" s="8"/>
      <c r="E150" s="28"/>
      <c r="F150" s="8"/>
    </row>
    <row r="151" spans="1:6" x14ac:dyDescent="0.25">
      <c r="A151" s="8"/>
      <c r="B151" s="8"/>
      <c r="C151" s="8"/>
      <c r="D151" s="8"/>
      <c r="E151" s="28"/>
      <c r="F151" s="8"/>
    </row>
    <row r="152" spans="1:6" x14ac:dyDescent="0.25">
      <c r="A152" s="8"/>
      <c r="B152" s="8"/>
      <c r="C152" s="8"/>
      <c r="D152" s="8"/>
      <c r="E152" s="28"/>
      <c r="F152" s="8"/>
    </row>
    <row r="153" spans="1:6" x14ac:dyDescent="0.25">
      <c r="A153" s="8"/>
      <c r="B153" s="8"/>
      <c r="C153" s="8"/>
      <c r="D153" s="8"/>
      <c r="E153" s="28"/>
      <c r="F153" s="8"/>
    </row>
    <row r="154" spans="1:6" x14ac:dyDescent="0.25">
      <c r="A154" s="8"/>
      <c r="B154" s="8"/>
      <c r="C154" s="8"/>
      <c r="D154" s="8"/>
      <c r="E154" s="28"/>
      <c r="F154" s="8"/>
    </row>
    <row r="155" spans="1:6" x14ac:dyDescent="0.25">
      <c r="A155" s="8"/>
      <c r="B155" s="8"/>
      <c r="C155" s="8"/>
      <c r="D155" s="8"/>
      <c r="E155" s="28"/>
      <c r="F155" s="8"/>
    </row>
    <row r="156" spans="1:6" x14ac:dyDescent="0.25">
      <c r="A156" s="8"/>
      <c r="B156" s="8"/>
      <c r="C156" s="8"/>
      <c r="D156" s="8"/>
      <c r="E156" s="28"/>
      <c r="F156" s="8"/>
    </row>
    <row r="157" spans="1:6" x14ac:dyDescent="0.25">
      <c r="A157" s="8"/>
      <c r="B157" s="8"/>
      <c r="C157" s="8"/>
      <c r="D157" s="8"/>
      <c r="E157" s="28"/>
      <c r="F157" s="8"/>
    </row>
    <row r="158" spans="1:6" x14ac:dyDescent="0.25">
      <c r="A158" s="8"/>
      <c r="B158" s="8"/>
      <c r="C158" s="8"/>
      <c r="D158" s="8"/>
      <c r="E158" s="28"/>
      <c r="F158" s="8"/>
    </row>
    <row r="159" spans="1:6" x14ac:dyDescent="0.25">
      <c r="A159" s="8"/>
      <c r="B159" s="8"/>
      <c r="C159" s="8"/>
      <c r="D159" s="8"/>
      <c r="E159" s="28"/>
      <c r="F159" s="8"/>
    </row>
    <row r="160" spans="1:6" x14ac:dyDescent="0.25">
      <c r="A160" s="8"/>
      <c r="B160" s="8"/>
      <c r="C160" s="8"/>
      <c r="D160" s="8"/>
      <c r="E160" s="28"/>
      <c r="F160" s="8"/>
    </row>
    <row r="161" spans="1:6" x14ac:dyDescent="0.25">
      <c r="A161" s="8"/>
      <c r="B161" s="8"/>
      <c r="C161" s="8"/>
      <c r="D161" s="8"/>
      <c r="E161" s="28"/>
      <c r="F161" s="8"/>
    </row>
    <row r="162" spans="1:6" x14ac:dyDescent="0.25">
      <c r="A162" s="8"/>
      <c r="B162" s="8"/>
      <c r="C162" s="8"/>
      <c r="D162" s="8"/>
      <c r="E162" s="28"/>
      <c r="F162" s="8"/>
    </row>
    <row r="163" spans="1:6" x14ac:dyDescent="0.25">
      <c r="A163" s="8"/>
      <c r="B163" s="8"/>
      <c r="C163" s="8"/>
      <c r="D163" s="8"/>
      <c r="E163" s="28"/>
      <c r="F163" s="8"/>
    </row>
    <row r="164" spans="1:6" x14ac:dyDescent="0.25">
      <c r="A164" s="8"/>
      <c r="B164" s="8"/>
      <c r="C164" s="8"/>
      <c r="D164" s="8"/>
      <c r="E164" s="28"/>
      <c r="F164" s="8"/>
    </row>
    <row r="165" spans="1:6" x14ac:dyDescent="0.25">
      <c r="A165" s="8"/>
      <c r="B165" s="8"/>
      <c r="C165" s="8"/>
      <c r="D165" s="8"/>
      <c r="E165" s="28"/>
      <c r="F165" s="8"/>
    </row>
    <row r="166" spans="1:6" x14ac:dyDescent="0.25">
      <c r="A166" s="8"/>
      <c r="B166" s="8"/>
      <c r="C166" s="8"/>
      <c r="D166" s="8"/>
      <c r="E166" s="28"/>
      <c r="F166" s="8"/>
    </row>
    <row r="167" spans="1:6" x14ac:dyDescent="0.25">
      <c r="A167" s="8"/>
      <c r="B167" s="8"/>
      <c r="C167" s="8"/>
      <c r="D167" s="8"/>
      <c r="E167" s="28"/>
      <c r="F167" s="8"/>
    </row>
    <row r="168" spans="1:6" x14ac:dyDescent="0.25">
      <c r="A168" s="8"/>
      <c r="B168" s="8"/>
      <c r="C168" s="8"/>
      <c r="D168" s="8"/>
      <c r="E168" s="28"/>
      <c r="F168" s="8"/>
    </row>
    <row r="169" spans="1:6" x14ac:dyDescent="0.25">
      <c r="A169" s="8"/>
      <c r="B169" s="8"/>
      <c r="C169" s="8"/>
      <c r="D169" s="8"/>
      <c r="E169" s="28"/>
      <c r="F169" s="8"/>
    </row>
    <row r="170" spans="1:6" x14ac:dyDescent="0.25">
      <c r="A170" s="8"/>
      <c r="B170" s="8"/>
      <c r="C170" s="8"/>
      <c r="D170" s="8"/>
      <c r="E170" s="28"/>
      <c r="F170" s="8"/>
    </row>
    <row r="171" spans="1:6" x14ac:dyDescent="0.25">
      <c r="A171" s="8"/>
      <c r="B171" s="8"/>
      <c r="C171" s="8"/>
      <c r="D171" s="8"/>
      <c r="E171" s="28"/>
      <c r="F171" s="8"/>
    </row>
    <row r="172" spans="1:6" x14ac:dyDescent="0.25">
      <c r="A172" s="8"/>
      <c r="B172" s="8"/>
      <c r="C172" s="8"/>
      <c r="D172" s="8"/>
      <c r="E172" s="28"/>
      <c r="F172" s="8"/>
    </row>
    <row r="173" spans="1:6" x14ac:dyDescent="0.25">
      <c r="A173" s="8"/>
      <c r="B173" s="8"/>
      <c r="C173" s="8"/>
      <c r="D173" s="8"/>
      <c r="E173" s="28"/>
      <c r="F173" s="8"/>
    </row>
    <row r="174" spans="1:6" x14ac:dyDescent="0.25">
      <c r="A174" s="8"/>
      <c r="B174" s="8"/>
      <c r="C174" s="8"/>
      <c r="D174" s="8"/>
      <c r="E174" s="28"/>
      <c r="F174" s="8"/>
    </row>
    <row r="175" spans="1:6" x14ac:dyDescent="0.25">
      <c r="A175" s="8"/>
      <c r="B175" s="8"/>
      <c r="C175" s="8"/>
      <c r="D175" s="8"/>
      <c r="E175" s="28"/>
      <c r="F175" s="8"/>
    </row>
    <row r="176" spans="1:6" x14ac:dyDescent="0.25">
      <c r="A176" s="8"/>
      <c r="B176" s="8"/>
      <c r="C176" s="8"/>
      <c r="D176" s="8"/>
      <c r="E176" s="28"/>
      <c r="F176" s="8"/>
    </row>
    <row r="177" spans="1:6" x14ac:dyDescent="0.25">
      <c r="A177" s="8"/>
      <c r="B177" s="8"/>
      <c r="C177" s="8"/>
      <c r="D177" s="8"/>
      <c r="E177" s="28"/>
      <c r="F177" s="8"/>
    </row>
    <row r="178" spans="1:6" x14ac:dyDescent="0.25">
      <c r="A178" s="8"/>
      <c r="B178" s="8"/>
      <c r="C178" s="8"/>
      <c r="D178" s="8"/>
      <c r="E178" s="28"/>
      <c r="F178" s="8"/>
    </row>
    <row r="179" spans="1:6" x14ac:dyDescent="0.25">
      <c r="A179" s="8"/>
      <c r="B179" s="8"/>
      <c r="C179" s="8"/>
      <c r="D179" s="8"/>
      <c r="E179" s="28"/>
      <c r="F179" s="8"/>
    </row>
    <row r="180" spans="1:6" x14ac:dyDescent="0.25">
      <c r="A180" s="8"/>
      <c r="B180" s="8"/>
      <c r="C180" s="8"/>
      <c r="D180" s="8"/>
      <c r="E180" s="28"/>
      <c r="F180" s="8"/>
    </row>
    <row r="181" spans="1:6" x14ac:dyDescent="0.25">
      <c r="A181" s="8"/>
      <c r="B181" s="8"/>
      <c r="C181" s="8"/>
      <c r="D181" s="8"/>
      <c r="E181" s="28"/>
      <c r="F181" s="8"/>
    </row>
    <row r="182" spans="1:6" x14ac:dyDescent="0.25">
      <c r="A182" s="8"/>
      <c r="B182" s="8"/>
      <c r="C182" s="8"/>
      <c r="D182" s="8"/>
      <c r="E182" s="28"/>
      <c r="F182" s="8"/>
    </row>
    <row r="183" spans="1:6" x14ac:dyDescent="0.25">
      <c r="A183" s="8"/>
      <c r="B183" s="8"/>
      <c r="C183" s="8"/>
      <c r="D183" s="8"/>
      <c r="E183" s="28"/>
      <c r="F183" s="8"/>
    </row>
    <row r="184" spans="1:6" x14ac:dyDescent="0.25">
      <c r="A184" s="8"/>
      <c r="B184" s="8"/>
      <c r="C184" s="8"/>
      <c r="D184" s="8"/>
      <c r="E184" s="28"/>
      <c r="F184" s="8"/>
    </row>
    <row r="185" spans="1:6" x14ac:dyDescent="0.25">
      <c r="A185" s="8"/>
      <c r="B185" s="8"/>
      <c r="C185" s="8"/>
      <c r="D185" s="8"/>
      <c r="E185" s="28"/>
      <c r="F185" s="8"/>
    </row>
    <row r="186" spans="1:6" x14ac:dyDescent="0.25">
      <c r="A186" s="8"/>
      <c r="B186" s="8"/>
      <c r="C186" s="8"/>
      <c r="D186" s="8"/>
      <c r="E186" s="28"/>
      <c r="F186" s="8"/>
    </row>
    <row r="187" spans="1:6" x14ac:dyDescent="0.25">
      <c r="A187" s="8"/>
      <c r="B187" s="8"/>
      <c r="C187" s="8"/>
      <c r="D187" s="8"/>
      <c r="E187" s="28"/>
      <c r="F187" s="8"/>
    </row>
    <row r="188" spans="1:6" x14ac:dyDescent="0.25">
      <c r="A188" s="8"/>
      <c r="B188" s="8"/>
      <c r="C188" s="8"/>
      <c r="D188" s="8"/>
      <c r="E188" s="28"/>
      <c r="F188" s="8"/>
    </row>
    <row r="189" spans="1:6" x14ac:dyDescent="0.25">
      <c r="A189" s="8"/>
      <c r="B189" s="8"/>
      <c r="C189" s="8"/>
      <c r="D189" s="8"/>
      <c r="E189" s="28"/>
      <c r="F189" s="8"/>
    </row>
    <row r="190" spans="1:6" x14ac:dyDescent="0.25">
      <c r="A190" s="8"/>
      <c r="B190" s="8"/>
      <c r="C190" s="8"/>
      <c r="D190" s="8"/>
      <c r="E190" s="28"/>
      <c r="F190" s="8"/>
    </row>
    <row r="191" spans="1:6" x14ac:dyDescent="0.25">
      <c r="A191" s="8"/>
      <c r="B191" s="8"/>
      <c r="C191" s="8"/>
      <c r="D191" s="8"/>
      <c r="E191" s="28"/>
      <c r="F191" s="8"/>
    </row>
    <row r="192" spans="1:6" x14ac:dyDescent="0.25">
      <c r="A192" s="8"/>
      <c r="B192" s="8"/>
      <c r="C192" s="8"/>
      <c r="D192" s="8"/>
      <c r="E192" s="28"/>
      <c r="F192" s="8"/>
    </row>
    <row r="193" spans="1:6" x14ac:dyDescent="0.25">
      <c r="A193" s="8"/>
      <c r="B193" s="8"/>
      <c r="C193" s="8"/>
      <c r="D193" s="8"/>
      <c r="E193" s="28"/>
      <c r="F193" s="8"/>
    </row>
    <row r="194" spans="1:6" x14ac:dyDescent="0.25">
      <c r="A194" s="8"/>
      <c r="B194" s="8"/>
      <c r="C194" s="8"/>
      <c r="D194" s="8"/>
      <c r="E194" s="28"/>
      <c r="F194" s="8"/>
    </row>
    <row r="195" spans="1:6" x14ac:dyDescent="0.25">
      <c r="A195" s="8"/>
      <c r="B195" s="8"/>
      <c r="C195" s="8"/>
      <c r="D195" s="8"/>
      <c r="E195" s="28"/>
      <c r="F195" s="8"/>
    </row>
    <row r="196" spans="1:6" x14ac:dyDescent="0.25">
      <c r="A196" s="8"/>
      <c r="B196" s="8"/>
      <c r="C196" s="8"/>
      <c r="D196" s="8"/>
      <c r="E196" s="28"/>
      <c r="F196" s="8"/>
    </row>
    <row r="197" spans="1:6" x14ac:dyDescent="0.25">
      <c r="A197" s="8"/>
      <c r="B197" s="8"/>
      <c r="C197" s="8"/>
      <c r="D197" s="8"/>
      <c r="E197" s="28"/>
      <c r="F197" s="8"/>
    </row>
    <row r="198" spans="1:6" x14ac:dyDescent="0.25">
      <c r="A198" s="8"/>
      <c r="B198" s="8"/>
      <c r="C198" s="8"/>
      <c r="D198" s="8"/>
      <c r="E198" s="28"/>
      <c r="F198" s="8"/>
    </row>
    <row r="199" spans="1:6" x14ac:dyDescent="0.25">
      <c r="A199" s="8"/>
      <c r="B199" s="8"/>
      <c r="C199" s="8"/>
      <c r="D199" s="8"/>
      <c r="E199" s="28"/>
      <c r="F199" s="8"/>
    </row>
    <row r="200" spans="1:6" x14ac:dyDescent="0.25">
      <c r="A200" s="8"/>
      <c r="B200" s="8"/>
      <c r="C200" s="8"/>
      <c r="D200" s="8"/>
      <c r="E200" s="28"/>
      <c r="F200" s="8"/>
    </row>
    <row r="201" spans="1:6" x14ac:dyDescent="0.25">
      <c r="A201" s="8"/>
      <c r="B201" s="8"/>
      <c r="C201" s="8"/>
      <c r="D201" s="8"/>
      <c r="E201" s="28"/>
      <c r="F201" s="8"/>
    </row>
    <row r="202" spans="1:6" x14ac:dyDescent="0.25">
      <c r="A202" s="8"/>
      <c r="B202" s="8"/>
      <c r="C202" s="8"/>
      <c r="D202" s="8"/>
      <c r="E202" s="28"/>
      <c r="F202" s="8"/>
    </row>
    <row r="203" spans="1:6" x14ac:dyDescent="0.25">
      <c r="A203" s="8"/>
      <c r="B203" s="8"/>
      <c r="C203" s="8"/>
      <c r="D203" s="8"/>
      <c r="E203" s="28"/>
      <c r="F203" s="8"/>
    </row>
    <row r="204" spans="1:6" x14ac:dyDescent="0.25">
      <c r="A204" s="8"/>
      <c r="B204" s="8"/>
      <c r="C204" s="8"/>
      <c r="D204" s="8"/>
      <c r="E204" s="28"/>
      <c r="F204" s="8"/>
    </row>
    <row r="205" spans="1:6" x14ac:dyDescent="0.25">
      <c r="A205" s="8"/>
      <c r="B205" s="8"/>
      <c r="C205" s="8"/>
      <c r="D205" s="8"/>
      <c r="E205" s="28"/>
      <c r="F205" s="8"/>
    </row>
    <row r="206" spans="1:6" x14ac:dyDescent="0.25">
      <c r="A206" s="8"/>
      <c r="B206" s="8"/>
      <c r="C206" s="8"/>
      <c r="D206" s="8"/>
      <c r="E206" s="28"/>
      <c r="F206" s="8"/>
    </row>
    <row r="207" spans="1:6" x14ac:dyDescent="0.25">
      <c r="A207" s="8"/>
      <c r="B207" s="8"/>
      <c r="C207" s="8"/>
      <c r="D207" s="8"/>
      <c r="E207" s="28"/>
      <c r="F207" s="8"/>
    </row>
    <row r="208" spans="1:6" x14ac:dyDescent="0.25">
      <c r="A208" s="8"/>
      <c r="B208" s="8"/>
      <c r="C208" s="8"/>
      <c r="D208" s="8"/>
      <c r="E208" s="28"/>
      <c r="F208" s="8"/>
    </row>
    <row r="209" spans="1:6" x14ac:dyDescent="0.25">
      <c r="A209" s="8"/>
      <c r="B209" s="8"/>
      <c r="C209" s="8"/>
      <c r="D209" s="8"/>
      <c r="E209" s="28"/>
      <c r="F209" s="8"/>
    </row>
    <row r="210" spans="1:6" x14ac:dyDescent="0.25">
      <c r="A210" s="8"/>
      <c r="B210" s="8"/>
      <c r="C210" s="8"/>
      <c r="D210" s="8"/>
      <c r="E210" s="28"/>
      <c r="F210" s="8"/>
    </row>
    <row r="211" spans="1:6" x14ac:dyDescent="0.25">
      <c r="A211" s="8"/>
      <c r="B211" s="8"/>
      <c r="C211" s="8"/>
      <c r="D211" s="8"/>
      <c r="E211" s="28"/>
      <c r="F211" s="8"/>
    </row>
    <row r="212" spans="1:6" x14ac:dyDescent="0.25">
      <c r="A212" s="8"/>
      <c r="B212" s="8"/>
      <c r="C212" s="8"/>
      <c r="D212" s="8"/>
      <c r="E212" s="28"/>
      <c r="F212" s="8"/>
    </row>
    <row r="213" spans="1:6" x14ac:dyDescent="0.25">
      <c r="A213" s="8"/>
      <c r="B213" s="8"/>
      <c r="C213" s="8"/>
      <c r="D213" s="8"/>
      <c r="E213" s="28"/>
      <c r="F213" s="8"/>
    </row>
    <row r="214" spans="1:6" x14ac:dyDescent="0.25">
      <c r="A214" s="8"/>
      <c r="B214" s="8"/>
      <c r="C214" s="8"/>
      <c r="D214" s="8"/>
      <c r="E214" s="28"/>
      <c r="F214" s="8"/>
    </row>
    <row r="215" spans="1:6" x14ac:dyDescent="0.25">
      <c r="A215" s="8"/>
      <c r="B215" s="8"/>
      <c r="C215" s="8"/>
      <c r="D215" s="8"/>
      <c r="E215" s="28"/>
      <c r="F215" s="8"/>
    </row>
    <row r="216" spans="1:6" x14ac:dyDescent="0.25">
      <c r="A216" s="8"/>
      <c r="B216" s="8"/>
      <c r="C216" s="8"/>
      <c r="D216" s="8"/>
      <c r="E216" s="28"/>
      <c r="F216" s="8"/>
    </row>
    <row r="217" spans="1:6" x14ac:dyDescent="0.25">
      <c r="A217" s="8"/>
      <c r="B217" s="8"/>
      <c r="C217" s="8"/>
      <c r="D217" s="8"/>
      <c r="E217" s="28"/>
      <c r="F217" s="8"/>
    </row>
    <row r="218" spans="1:6" x14ac:dyDescent="0.25">
      <c r="A218" s="8"/>
      <c r="B218" s="8"/>
      <c r="C218" s="8"/>
      <c r="D218" s="8"/>
      <c r="E218" s="28"/>
      <c r="F218" s="8"/>
    </row>
    <row r="219" spans="1:6" x14ac:dyDescent="0.25">
      <c r="A219" s="8"/>
      <c r="B219" s="8"/>
      <c r="C219" s="8"/>
      <c r="D219" s="8"/>
      <c r="E219" s="28"/>
      <c r="F219" s="8"/>
    </row>
    <row r="220" spans="1:6" x14ac:dyDescent="0.25">
      <c r="A220" s="8"/>
      <c r="B220" s="8"/>
      <c r="C220" s="8"/>
      <c r="D220" s="8"/>
      <c r="E220" s="28"/>
      <c r="F220" s="8"/>
    </row>
    <row r="221" spans="1:6" x14ac:dyDescent="0.25">
      <c r="A221" s="8"/>
      <c r="B221" s="8"/>
      <c r="C221" s="8"/>
      <c r="D221" s="8"/>
      <c r="E221" s="28"/>
      <c r="F221" s="8"/>
    </row>
    <row r="222" spans="1:6" x14ac:dyDescent="0.25">
      <c r="A222" s="8"/>
      <c r="B222" s="8"/>
      <c r="C222" s="8"/>
      <c r="D222" s="8"/>
      <c r="E222" s="28"/>
      <c r="F222" s="8"/>
    </row>
    <row r="223" spans="1:6" x14ac:dyDescent="0.25">
      <c r="A223" s="8"/>
      <c r="B223" s="8"/>
      <c r="C223" s="8"/>
      <c r="D223" s="8"/>
      <c r="E223" s="28"/>
      <c r="F223" s="8"/>
    </row>
    <row r="224" spans="1:6" x14ac:dyDescent="0.25">
      <c r="A224" s="8"/>
      <c r="B224" s="8"/>
      <c r="C224" s="8"/>
      <c r="D224" s="8"/>
      <c r="E224" s="28"/>
      <c r="F224" s="8"/>
    </row>
    <row r="225" spans="1:6" x14ac:dyDescent="0.25">
      <c r="A225" s="8"/>
      <c r="B225" s="8"/>
      <c r="C225" s="8"/>
      <c r="D225" s="8"/>
      <c r="E225" s="28"/>
      <c r="F225" s="8"/>
    </row>
    <row r="226" spans="1:6" x14ac:dyDescent="0.25">
      <c r="A226" s="8"/>
      <c r="B226" s="8"/>
      <c r="C226" s="8"/>
      <c r="D226" s="8"/>
      <c r="E226" s="28"/>
      <c r="F226" s="8"/>
    </row>
    <row r="227" spans="1:6" x14ac:dyDescent="0.25">
      <c r="A227" s="8"/>
      <c r="B227" s="8"/>
      <c r="C227" s="8"/>
      <c r="D227" s="8"/>
      <c r="E227" s="28"/>
      <c r="F227" s="8"/>
    </row>
    <row r="228" spans="1:6" x14ac:dyDescent="0.25">
      <c r="A228" s="8"/>
      <c r="B228" s="8"/>
      <c r="C228" s="8"/>
      <c r="D228" s="8"/>
      <c r="E228" s="28"/>
      <c r="F228" s="8"/>
    </row>
    <row r="229" spans="1:6" x14ac:dyDescent="0.25">
      <c r="A229" s="8"/>
      <c r="B229" s="8"/>
      <c r="C229" s="8"/>
      <c r="D229" s="8"/>
      <c r="E229" s="28"/>
      <c r="F229" s="8"/>
    </row>
    <row r="230" spans="1:6" x14ac:dyDescent="0.25">
      <c r="A230" s="8"/>
      <c r="B230" s="8"/>
      <c r="C230" s="8"/>
      <c r="D230" s="8"/>
      <c r="E230" s="28"/>
      <c r="F230" s="8"/>
    </row>
    <row r="231" spans="1:6" x14ac:dyDescent="0.25">
      <c r="A231" s="8"/>
      <c r="B231" s="8"/>
      <c r="C231" s="8"/>
      <c r="D231" s="8"/>
      <c r="E231" s="28"/>
      <c r="F231" s="8"/>
    </row>
    <row r="232" spans="1:6" x14ac:dyDescent="0.25">
      <c r="A232" s="8"/>
      <c r="B232" s="8"/>
      <c r="C232" s="8"/>
      <c r="D232" s="8"/>
      <c r="E232" s="28"/>
      <c r="F232" s="8"/>
    </row>
    <row r="233" spans="1:6" x14ac:dyDescent="0.25">
      <c r="A233" s="8"/>
      <c r="B233" s="8"/>
      <c r="C233" s="8"/>
      <c r="D233" s="8"/>
      <c r="E233" s="28"/>
      <c r="F233" s="8"/>
    </row>
    <row r="234" spans="1:6" x14ac:dyDescent="0.25">
      <c r="A234" s="8"/>
      <c r="B234" s="8"/>
      <c r="C234" s="8"/>
      <c r="D234" s="8"/>
      <c r="E234" s="28"/>
      <c r="F234" s="8"/>
    </row>
    <row r="235" spans="1:6" x14ac:dyDescent="0.25">
      <c r="A235" s="8"/>
      <c r="B235" s="8"/>
      <c r="C235" s="8"/>
      <c r="D235" s="8"/>
      <c r="E235" s="28"/>
      <c r="F235" s="8"/>
    </row>
    <row r="236" spans="1:6" x14ac:dyDescent="0.25">
      <c r="A236" s="8"/>
      <c r="B236" s="8"/>
      <c r="C236" s="8"/>
      <c r="D236" s="8"/>
      <c r="E236" s="28"/>
      <c r="F236" s="8"/>
    </row>
    <row r="237" spans="1:6" x14ac:dyDescent="0.25">
      <c r="A237" s="8"/>
      <c r="B237" s="8"/>
      <c r="C237" s="8"/>
      <c r="D237" s="8"/>
      <c r="E237" s="28"/>
      <c r="F237" s="8"/>
    </row>
    <row r="238" spans="1:6" x14ac:dyDescent="0.25">
      <c r="A238" s="8"/>
      <c r="B238" s="8"/>
      <c r="C238" s="8"/>
      <c r="D238" s="8"/>
      <c r="E238" s="28"/>
      <c r="F238" s="8"/>
    </row>
    <row r="239" spans="1:6" x14ac:dyDescent="0.25">
      <c r="A239" s="8"/>
      <c r="B239" s="8"/>
      <c r="C239" s="8"/>
      <c r="D239" s="8"/>
      <c r="E239" s="28"/>
      <c r="F239" s="8"/>
    </row>
    <row r="240" spans="1:6" x14ac:dyDescent="0.25">
      <c r="A240" s="8"/>
      <c r="B240" s="8"/>
      <c r="C240" s="8"/>
      <c r="D240" s="8"/>
      <c r="E240" s="28"/>
      <c r="F240" s="8"/>
    </row>
    <row r="241" spans="1:6" x14ac:dyDescent="0.25">
      <c r="A241" s="8"/>
      <c r="B241" s="8"/>
      <c r="C241" s="8"/>
      <c r="D241" s="8"/>
      <c r="E241" s="28"/>
      <c r="F241" s="8"/>
    </row>
    <row r="242" spans="1:6" x14ac:dyDescent="0.25">
      <c r="A242" s="8"/>
      <c r="B242" s="8"/>
      <c r="C242" s="8"/>
      <c r="D242" s="8"/>
      <c r="E242" s="28"/>
      <c r="F242" s="8"/>
    </row>
    <row r="243" spans="1:6" x14ac:dyDescent="0.25">
      <c r="A243" s="8"/>
      <c r="B243" s="8"/>
      <c r="C243" s="8"/>
      <c r="D243" s="8"/>
      <c r="E243" s="28"/>
      <c r="F243" s="8"/>
    </row>
    <row r="244" spans="1:6" x14ac:dyDescent="0.25">
      <c r="A244" s="8"/>
      <c r="B244" s="8"/>
      <c r="C244" s="8"/>
      <c r="D244" s="8"/>
      <c r="E244" s="28"/>
      <c r="F244" s="8"/>
    </row>
    <row r="245" spans="1:6" x14ac:dyDescent="0.25">
      <c r="A245" s="8"/>
      <c r="B245" s="8"/>
      <c r="C245" s="8"/>
      <c r="D245" s="8"/>
      <c r="E245" s="28"/>
      <c r="F245" s="8"/>
    </row>
    <row r="246" spans="1:6" x14ac:dyDescent="0.25">
      <c r="A246" s="8"/>
      <c r="B246" s="8"/>
      <c r="C246" s="8"/>
      <c r="D246" s="8"/>
      <c r="E246" s="28"/>
      <c r="F246" s="8"/>
    </row>
    <row r="247" spans="1:6" x14ac:dyDescent="0.25">
      <c r="A247" s="8"/>
      <c r="B247" s="8"/>
      <c r="C247" s="8"/>
      <c r="D247" s="8"/>
      <c r="E247" s="28"/>
      <c r="F247" s="8"/>
    </row>
    <row r="248" spans="1:6" x14ac:dyDescent="0.25">
      <c r="A248" s="8"/>
      <c r="B248" s="8"/>
      <c r="C248" s="8"/>
      <c r="D248" s="8"/>
      <c r="E248" s="28"/>
      <c r="F248" s="8"/>
    </row>
    <row r="249" spans="1:6" x14ac:dyDescent="0.25">
      <c r="A249" s="8"/>
      <c r="B249" s="8"/>
      <c r="C249" s="8"/>
      <c r="D249" s="8"/>
      <c r="E249" s="28"/>
      <c r="F249" s="8"/>
    </row>
    <row r="250" spans="1:6" x14ac:dyDescent="0.25">
      <c r="A250" s="8"/>
      <c r="B250" s="8"/>
      <c r="C250" s="8"/>
      <c r="D250" s="8"/>
      <c r="E250" s="28"/>
      <c r="F250" s="8"/>
    </row>
    <row r="251" spans="1:6" x14ac:dyDescent="0.25">
      <c r="A251" s="8"/>
      <c r="B251" s="8"/>
      <c r="C251" s="8"/>
      <c r="D251" s="8"/>
      <c r="E251" s="28"/>
      <c r="F251" s="8"/>
    </row>
    <row r="252" spans="1:6" x14ac:dyDescent="0.25">
      <c r="A252" s="8"/>
      <c r="B252" s="8"/>
      <c r="C252" s="8"/>
      <c r="D252" s="8"/>
      <c r="E252" s="28"/>
      <c r="F252" s="8"/>
    </row>
    <row r="253" spans="1:6" x14ac:dyDescent="0.25">
      <c r="A253" s="8"/>
      <c r="B253" s="8"/>
      <c r="C253" s="8"/>
      <c r="D253" s="8"/>
      <c r="E253" s="28"/>
      <c r="F253" s="8"/>
    </row>
    <row r="254" spans="1:6" x14ac:dyDescent="0.25">
      <c r="A254" s="8"/>
      <c r="B254" s="8"/>
      <c r="C254" s="8"/>
      <c r="D254" s="8"/>
      <c r="E254" s="28"/>
      <c r="F254" s="8"/>
    </row>
    <row r="255" spans="1:6" x14ac:dyDescent="0.25">
      <c r="A255" s="8"/>
      <c r="B255" s="8"/>
      <c r="C255" s="8"/>
      <c r="D255" s="8"/>
      <c r="E255" s="28"/>
      <c r="F255" s="8"/>
    </row>
    <row r="256" spans="1:6" x14ac:dyDescent="0.25">
      <c r="A256" s="8"/>
      <c r="B256" s="8"/>
      <c r="C256" s="8"/>
      <c r="D256" s="8"/>
      <c r="E256" s="28"/>
      <c r="F256" s="8"/>
    </row>
    <row r="257" spans="1:6" x14ac:dyDescent="0.25">
      <c r="A257" s="8"/>
      <c r="B257" s="8"/>
      <c r="C257" s="8"/>
      <c r="D257" s="8"/>
      <c r="E257" s="28"/>
      <c r="F257" s="8"/>
    </row>
    <row r="258" spans="1:6" x14ac:dyDescent="0.25">
      <c r="A258" s="8"/>
      <c r="B258" s="8"/>
      <c r="C258" s="8"/>
      <c r="D258" s="8"/>
      <c r="E258" s="28"/>
      <c r="F258" s="8"/>
    </row>
    <row r="259" spans="1:6" x14ac:dyDescent="0.25">
      <c r="A259" s="8"/>
      <c r="B259" s="8"/>
      <c r="C259" s="8"/>
      <c r="D259" s="8"/>
      <c r="E259" s="28"/>
      <c r="F259" s="8"/>
    </row>
    <row r="260" spans="1:6" x14ac:dyDescent="0.25">
      <c r="A260" s="8"/>
      <c r="B260" s="8"/>
      <c r="C260" s="8"/>
      <c r="D260" s="8"/>
      <c r="E260" s="28"/>
      <c r="F260" s="8"/>
    </row>
    <row r="261" spans="1:6" x14ac:dyDescent="0.25">
      <c r="A261" s="8"/>
      <c r="B261" s="8"/>
      <c r="C261" s="8"/>
      <c r="D261" s="8"/>
      <c r="E261" s="28"/>
      <c r="F261" s="8"/>
    </row>
    <row r="262" spans="1:6" x14ac:dyDescent="0.25">
      <c r="A262" s="8"/>
      <c r="B262" s="8"/>
      <c r="C262" s="8"/>
      <c r="D262" s="8"/>
      <c r="E262" s="28"/>
      <c r="F262" s="8"/>
    </row>
    <row r="263" spans="1:6" x14ac:dyDescent="0.25">
      <c r="A263" s="8"/>
      <c r="B263" s="8"/>
      <c r="C263" s="8"/>
      <c r="D263" s="8"/>
      <c r="E263" s="28"/>
      <c r="F263" s="8"/>
    </row>
    <row r="264" spans="1:6" x14ac:dyDescent="0.25">
      <c r="A264" s="8"/>
      <c r="B264" s="8"/>
      <c r="C264" s="8"/>
      <c r="D264" s="8"/>
      <c r="E264" s="28"/>
      <c r="F264" s="8"/>
    </row>
    <row r="265" spans="1:6" x14ac:dyDescent="0.25">
      <c r="A265" s="8"/>
      <c r="B265" s="8"/>
      <c r="C265" s="8"/>
      <c r="D265" s="8"/>
      <c r="E265" s="28"/>
      <c r="F265" s="8"/>
    </row>
    <row r="266" spans="1:6" x14ac:dyDescent="0.25">
      <c r="A266" s="8"/>
      <c r="B266" s="8"/>
      <c r="C266" s="8"/>
      <c r="D266" s="8"/>
      <c r="E266" s="28"/>
      <c r="F266" s="8"/>
    </row>
    <row r="267" spans="1:6" x14ac:dyDescent="0.25">
      <c r="A267" s="8"/>
      <c r="B267" s="8"/>
      <c r="C267" s="8"/>
      <c r="D267" s="8"/>
      <c r="E267" s="28"/>
      <c r="F267" s="8"/>
    </row>
    <row r="268" spans="1:6" x14ac:dyDescent="0.25">
      <c r="A268" s="8"/>
      <c r="B268" s="8"/>
      <c r="C268" s="8"/>
      <c r="D268" s="8"/>
      <c r="E268" s="28"/>
      <c r="F268" s="8"/>
    </row>
    <row r="269" spans="1:6" x14ac:dyDescent="0.25">
      <c r="A269" s="8"/>
      <c r="B269" s="8"/>
      <c r="C269" s="8"/>
      <c r="D269" s="8"/>
      <c r="E269" s="28"/>
      <c r="F269" s="8"/>
    </row>
    <row r="270" spans="1:6" x14ac:dyDescent="0.25">
      <c r="A270" s="8"/>
      <c r="B270" s="8"/>
      <c r="C270" s="8"/>
      <c r="D270" s="8"/>
      <c r="E270" s="28"/>
      <c r="F270" s="8"/>
    </row>
    <row r="271" spans="1:6" x14ac:dyDescent="0.25">
      <c r="A271" s="8"/>
      <c r="B271" s="8"/>
      <c r="C271" s="8"/>
      <c r="D271" s="8"/>
      <c r="E271" s="28"/>
      <c r="F271" s="8"/>
    </row>
    <row r="272" spans="1:6" x14ac:dyDescent="0.25">
      <c r="A272" s="8"/>
      <c r="B272" s="8"/>
      <c r="C272" s="8"/>
      <c r="D272" s="8"/>
      <c r="E272" s="28"/>
      <c r="F272" s="8"/>
    </row>
    <row r="273" spans="1:6" x14ac:dyDescent="0.25">
      <c r="A273" s="8"/>
      <c r="B273" s="8"/>
      <c r="C273" s="8"/>
      <c r="D273" s="8"/>
      <c r="E273" s="28"/>
      <c r="F273" s="8"/>
    </row>
    <row r="274" spans="1:6" x14ac:dyDescent="0.25">
      <c r="A274" s="8"/>
      <c r="B274" s="8"/>
      <c r="C274" s="8"/>
      <c r="D274" s="8"/>
      <c r="E274" s="28"/>
      <c r="F274" s="8"/>
    </row>
    <row r="275" spans="1:6" x14ac:dyDescent="0.25">
      <c r="A275" s="8"/>
      <c r="B275" s="8"/>
      <c r="C275" s="8"/>
      <c r="D275" s="8"/>
      <c r="E275" s="28"/>
      <c r="F275" s="8"/>
    </row>
    <row r="276" spans="1:6" x14ac:dyDescent="0.25">
      <c r="A276" s="8"/>
      <c r="B276" s="8"/>
      <c r="C276" s="8"/>
      <c r="D276" s="8"/>
      <c r="E276" s="28"/>
      <c r="F276" s="8"/>
    </row>
    <row r="277" spans="1:6" x14ac:dyDescent="0.25">
      <c r="A277" s="8"/>
      <c r="B277" s="8"/>
      <c r="C277" s="8"/>
      <c r="D277" s="8"/>
      <c r="E277" s="28"/>
      <c r="F277" s="8"/>
    </row>
    <row r="278" spans="1:6" x14ac:dyDescent="0.25">
      <c r="A278" s="8"/>
      <c r="B278" s="8"/>
      <c r="C278" s="8"/>
      <c r="D278" s="8"/>
      <c r="E278" s="28"/>
      <c r="F278" s="8"/>
    </row>
    <row r="279" spans="1:6" x14ac:dyDescent="0.25">
      <c r="A279" s="8"/>
      <c r="B279" s="8"/>
      <c r="C279" s="8"/>
      <c r="D279" s="8"/>
      <c r="E279" s="28"/>
      <c r="F279" s="8"/>
    </row>
    <row r="280" spans="1:6" x14ac:dyDescent="0.25">
      <c r="A280" s="8"/>
      <c r="B280" s="8"/>
      <c r="C280" s="8"/>
      <c r="D280" s="8"/>
      <c r="E280" s="28"/>
      <c r="F280" s="8"/>
    </row>
    <row r="281" spans="1:6" x14ac:dyDescent="0.25">
      <c r="A281" s="8"/>
      <c r="B281" s="8"/>
      <c r="C281" s="8"/>
      <c r="D281" s="8"/>
      <c r="E281" s="28"/>
      <c r="F281" s="8"/>
    </row>
    <row r="282" spans="1:6" x14ac:dyDescent="0.25">
      <c r="A282" s="8"/>
      <c r="B282" s="8"/>
      <c r="C282" s="8"/>
      <c r="D282" s="8"/>
      <c r="E282" s="28"/>
      <c r="F282" s="8"/>
    </row>
    <row r="283" spans="1:6" x14ac:dyDescent="0.25">
      <c r="A283" s="8"/>
      <c r="B283" s="8"/>
      <c r="C283" s="8"/>
      <c r="D283" s="8"/>
      <c r="E283" s="28"/>
      <c r="F283" s="8"/>
    </row>
    <row r="284" spans="1:6" x14ac:dyDescent="0.25">
      <c r="A284" s="8"/>
      <c r="B284" s="8"/>
      <c r="C284" s="8"/>
      <c r="D284" s="8"/>
      <c r="E284" s="28"/>
      <c r="F284" s="8"/>
    </row>
    <row r="285" spans="1:6" x14ac:dyDescent="0.25">
      <c r="A285" s="8"/>
      <c r="B285" s="8"/>
      <c r="C285" s="8"/>
      <c r="D285" s="8"/>
      <c r="E285" s="28"/>
      <c r="F285" s="8"/>
    </row>
    <row r="286" spans="1:6" x14ac:dyDescent="0.25">
      <c r="A286" s="8"/>
      <c r="B286" s="8"/>
      <c r="C286" s="8"/>
      <c r="D286" s="8"/>
      <c r="E286" s="28"/>
      <c r="F286" s="8"/>
    </row>
    <row r="287" spans="1:6" x14ac:dyDescent="0.25">
      <c r="A287" s="8"/>
      <c r="B287" s="8"/>
      <c r="C287" s="8"/>
      <c r="D287" s="8"/>
      <c r="E287" s="28"/>
      <c r="F287" s="8"/>
    </row>
    <row r="288" spans="1:6" x14ac:dyDescent="0.25">
      <c r="A288" s="8"/>
      <c r="B288" s="8"/>
      <c r="C288" s="8"/>
      <c r="D288" s="8"/>
      <c r="E288" s="28"/>
      <c r="F288" s="8"/>
    </row>
    <row r="289" spans="1:6" x14ac:dyDescent="0.25">
      <c r="A289" s="8"/>
      <c r="B289" s="8"/>
      <c r="C289" s="8"/>
      <c r="D289" s="8"/>
      <c r="E289" s="28"/>
      <c r="F289" s="8"/>
    </row>
    <row r="290" spans="1:6" x14ac:dyDescent="0.25">
      <c r="A290" s="8"/>
      <c r="B290" s="8"/>
      <c r="C290" s="8"/>
      <c r="D290" s="8"/>
      <c r="E290" s="28"/>
      <c r="F290" s="8"/>
    </row>
    <row r="291" spans="1:6" x14ac:dyDescent="0.25">
      <c r="A291" s="8"/>
      <c r="B291" s="8"/>
      <c r="C291" s="8"/>
      <c r="D291" s="8"/>
      <c r="E291" s="28"/>
      <c r="F291" s="8"/>
    </row>
    <row r="292" spans="1:6" x14ac:dyDescent="0.25">
      <c r="A292" s="8"/>
      <c r="B292" s="8"/>
      <c r="C292" s="8"/>
      <c r="D292" s="8"/>
      <c r="E292" s="28"/>
      <c r="F292" s="8"/>
    </row>
    <row r="293" spans="1:6" x14ac:dyDescent="0.25">
      <c r="A293" s="8"/>
      <c r="B293" s="8"/>
      <c r="C293" s="8"/>
      <c r="D293" s="8"/>
      <c r="E293" s="28"/>
      <c r="F293" s="8"/>
    </row>
    <row r="294" spans="1:6" x14ac:dyDescent="0.25">
      <c r="A294" s="8"/>
      <c r="B294" s="8"/>
      <c r="C294" s="8"/>
      <c r="D294" s="8"/>
      <c r="E294" s="28"/>
      <c r="F294" s="8"/>
    </row>
    <row r="295" spans="1:6" x14ac:dyDescent="0.25">
      <c r="A295" s="8"/>
      <c r="B295" s="8"/>
      <c r="C295" s="8"/>
      <c r="D295" s="8"/>
      <c r="E295" s="28"/>
      <c r="F295" s="8"/>
    </row>
    <row r="296" spans="1:6" x14ac:dyDescent="0.25">
      <c r="A296" s="8"/>
      <c r="B296" s="8"/>
      <c r="C296" s="8"/>
      <c r="D296" s="8"/>
      <c r="E296" s="28"/>
      <c r="F296" s="8"/>
    </row>
    <row r="297" spans="1:6" x14ac:dyDescent="0.25">
      <c r="A297" s="8"/>
      <c r="B297" s="8"/>
      <c r="C297" s="8"/>
      <c r="D297" s="8"/>
      <c r="E297" s="28"/>
      <c r="F297" s="8"/>
    </row>
    <row r="298" spans="1:6" x14ac:dyDescent="0.25">
      <c r="A298" s="8"/>
      <c r="B298" s="8"/>
      <c r="C298" s="8"/>
      <c r="D298" s="8"/>
      <c r="E298" s="28"/>
      <c r="F298" s="8"/>
    </row>
    <row r="299" spans="1:6" x14ac:dyDescent="0.25">
      <c r="A299" s="8"/>
      <c r="B299" s="8"/>
      <c r="C299" s="8"/>
      <c r="D299" s="8"/>
      <c r="E299" s="28"/>
      <c r="F299" s="8"/>
    </row>
    <row r="300" spans="1:6" x14ac:dyDescent="0.25">
      <c r="A300" s="8"/>
      <c r="B300" s="8"/>
      <c r="C300" s="8"/>
      <c r="D300" s="8"/>
      <c r="E300" s="28"/>
      <c r="F300" s="8"/>
    </row>
    <row r="301" spans="1:6" x14ac:dyDescent="0.25">
      <c r="A301" s="8"/>
      <c r="B301" s="8"/>
      <c r="C301" s="8"/>
      <c r="D301" s="8"/>
      <c r="E301" s="28"/>
      <c r="F301" s="8"/>
    </row>
    <row r="302" spans="1:6" x14ac:dyDescent="0.25">
      <c r="A302" s="8"/>
      <c r="B302" s="8"/>
      <c r="C302" s="8"/>
      <c r="D302" s="8"/>
      <c r="E302" s="28"/>
      <c r="F302" s="8"/>
    </row>
    <row r="303" spans="1:6" x14ac:dyDescent="0.25">
      <c r="A303" s="8"/>
      <c r="B303" s="8"/>
      <c r="C303" s="8"/>
      <c r="D303" s="8"/>
      <c r="E303" s="28"/>
      <c r="F303" s="8"/>
    </row>
    <row r="304" spans="1:6" x14ac:dyDescent="0.25">
      <c r="A304" s="8"/>
      <c r="B304" s="8"/>
      <c r="C304" s="8"/>
      <c r="D304" s="8"/>
      <c r="E304" s="28"/>
      <c r="F304" s="8"/>
    </row>
    <row r="305" spans="1:6" x14ac:dyDescent="0.25">
      <c r="A305" s="8"/>
      <c r="B305" s="8"/>
      <c r="C305" s="8"/>
      <c r="D305" s="8"/>
      <c r="E305" s="28"/>
      <c r="F305" s="8"/>
    </row>
    <row r="306" spans="1:6" x14ac:dyDescent="0.25">
      <c r="A306" s="8"/>
      <c r="B306" s="8"/>
      <c r="C306" s="8"/>
      <c r="D306" s="8"/>
      <c r="E306" s="28"/>
      <c r="F306" s="8"/>
    </row>
    <row r="307" spans="1:6" x14ac:dyDescent="0.25">
      <c r="A307" s="8"/>
      <c r="B307" s="8"/>
      <c r="C307" s="8"/>
      <c r="D307" s="8"/>
      <c r="E307" s="28"/>
      <c r="F307" s="8"/>
    </row>
    <row r="308" spans="1:6" x14ac:dyDescent="0.25">
      <c r="A308" s="8"/>
      <c r="B308" s="8"/>
      <c r="C308" s="8"/>
      <c r="D308" s="8"/>
      <c r="E308" s="28"/>
      <c r="F308" s="8"/>
    </row>
    <row r="309" spans="1:6" x14ac:dyDescent="0.25">
      <c r="A309" s="8"/>
      <c r="B309" s="8"/>
      <c r="C309" s="8"/>
      <c r="D309" s="8"/>
      <c r="E309" s="28"/>
      <c r="F309" s="8"/>
    </row>
    <row r="310" spans="1:6" x14ac:dyDescent="0.25">
      <c r="A310" s="8"/>
      <c r="B310" s="8"/>
      <c r="C310" s="8"/>
      <c r="D310" s="8"/>
      <c r="E310" s="28"/>
      <c r="F310" s="8"/>
    </row>
    <row r="311" spans="1:6" x14ac:dyDescent="0.25">
      <c r="A311" s="8"/>
      <c r="B311" s="8"/>
      <c r="C311" s="8"/>
      <c r="D311" s="8"/>
      <c r="E311" s="28"/>
      <c r="F311" s="8"/>
    </row>
    <row r="312" spans="1:6" x14ac:dyDescent="0.25">
      <c r="A312" s="8"/>
      <c r="B312" s="8"/>
      <c r="C312" s="8"/>
      <c r="D312" s="8"/>
      <c r="E312" s="28"/>
      <c r="F312" s="8"/>
    </row>
    <row r="313" spans="1:6" x14ac:dyDescent="0.25">
      <c r="A313" s="8"/>
      <c r="B313" s="8"/>
      <c r="C313" s="8"/>
      <c r="D313" s="8"/>
      <c r="E313" s="28"/>
      <c r="F313" s="8"/>
    </row>
    <row r="314" spans="1:6" x14ac:dyDescent="0.25">
      <c r="A314" s="8"/>
      <c r="B314" s="8"/>
      <c r="C314" s="8"/>
      <c r="D314" s="8"/>
      <c r="E314" s="28"/>
      <c r="F314" s="8"/>
    </row>
    <row r="315" spans="1:6" x14ac:dyDescent="0.25">
      <c r="A315" s="8"/>
      <c r="B315" s="8"/>
      <c r="C315" s="8"/>
      <c r="D315" s="8"/>
      <c r="E315" s="28"/>
      <c r="F315" s="8"/>
    </row>
    <row r="316" spans="1:6" x14ac:dyDescent="0.25">
      <c r="A316" s="8"/>
      <c r="B316" s="8"/>
      <c r="C316" s="8"/>
      <c r="D316" s="8"/>
      <c r="E316" s="28"/>
      <c r="F316" s="8"/>
    </row>
    <row r="317" spans="1:6" x14ac:dyDescent="0.25">
      <c r="A317" s="8"/>
      <c r="B317" s="8"/>
      <c r="C317" s="8"/>
      <c r="D317" s="8"/>
      <c r="E317" s="28"/>
      <c r="F317" s="8"/>
    </row>
    <row r="318" spans="1:6" x14ac:dyDescent="0.25">
      <c r="A318" s="8"/>
      <c r="B318" s="8"/>
      <c r="C318" s="8"/>
      <c r="D318" s="8"/>
      <c r="E318" s="28"/>
      <c r="F318" s="8"/>
    </row>
    <row r="319" spans="1:6" x14ac:dyDescent="0.25">
      <c r="A319" s="8"/>
      <c r="B319" s="8"/>
      <c r="C319" s="8"/>
      <c r="D319" s="8"/>
      <c r="E319" s="28"/>
      <c r="F319" s="8"/>
    </row>
    <row r="320" spans="1:6" x14ac:dyDescent="0.25">
      <c r="A320" s="8"/>
      <c r="B320" s="8"/>
      <c r="C320" s="8"/>
      <c r="D320" s="8"/>
      <c r="E320" s="28"/>
      <c r="F320" s="8"/>
    </row>
    <row r="321" spans="1:6" x14ac:dyDescent="0.25">
      <c r="A321" s="8"/>
      <c r="B321" s="8"/>
      <c r="C321" s="8"/>
      <c r="D321" s="8"/>
      <c r="E321" s="28"/>
      <c r="F321" s="8"/>
    </row>
    <row r="322" spans="1:6" x14ac:dyDescent="0.25">
      <c r="A322" s="8"/>
      <c r="B322" s="8"/>
      <c r="C322" s="8"/>
      <c r="D322" s="8"/>
      <c r="E322" s="28"/>
      <c r="F322" s="8"/>
    </row>
    <row r="323" spans="1:6" x14ac:dyDescent="0.25">
      <c r="A323" s="8"/>
      <c r="B323" s="8"/>
      <c r="C323" s="8"/>
      <c r="D323" s="8"/>
      <c r="E323" s="28"/>
      <c r="F323" s="8"/>
    </row>
    <row r="324" spans="1:6" x14ac:dyDescent="0.25">
      <c r="A324" s="8"/>
      <c r="B324" s="8"/>
      <c r="C324" s="8"/>
      <c r="D324" s="8"/>
      <c r="E324" s="28"/>
      <c r="F324" s="8"/>
    </row>
    <row r="325" spans="1:6" x14ac:dyDescent="0.25">
      <c r="A325" s="8"/>
      <c r="B325" s="8"/>
      <c r="C325" s="8"/>
      <c r="D325" s="8"/>
      <c r="E325" s="28"/>
      <c r="F325" s="8"/>
    </row>
    <row r="326" spans="1:6" x14ac:dyDescent="0.25">
      <c r="A326" s="8"/>
      <c r="B326" s="8"/>
      <c r="C326" s="8"/>
      <c r="D326" s="8"/>
      <c r="E326" s="28"/>
      <c r="F326" s="8"/>
    </row>
    <row r="327" spans="1:6" x14ac:dyDescent="0.25">
      <c r="A327" s="8"/>
      <c r="B327" s="8"/>
      <c r="C327" s="8"/>
      <c r="D327" s="8"/>
      <c r="E327" s="28"/>
      <c r="F327" s="8"/>
    </row>
    <row r="328" spans="1:6" x14ac:dyDescent="0.25">
      <c r="A328" s="8"/>
      <c r="B328" s="8"/>
      <c r="C328" s="8"/>
      <c r="D328" s="8"/>
      <c r="E328" s="28"/>
      <c r="F328" s="8"/>
    </row>
    <row r="329" spans="1:6" x14ac:dyDescent="0.25">
      <c r="A329" s="8"/>
      <c r="B329" s="8"/>
      <c r="C329" s="8"/>
      <c r="D329" s="8"/>
      <c r="E329" s="28"/>
      <c r="F329" s="8"/>
    </row>
    <row r="330" spans="1:6" x14ac:dyDescent="0.25">
      <c r="A330" s="8"/>
      <c r="B330" s="8"/>
      <c r="C330" s="8"/>
      <c r="D330" s="8"/>
      <c r="E330" s="28"/>
      <c r="F330" s="8"/>
    </row>
    <row r="331" spans="1:6" x14ac:dyDescent="0.25">
      <c r="A331" s="8"/>
      <c r="B331" s="8"/>
      <c r="C331" s="8"/>
      <c r="D331" s="8"/>
      <c r="E331" s="28"/>
      <c r="F331" s="8"/>
    </row>
    <row r="332" spans="1:6" x14ac:dyDescent="0.25">
      <c r="A332" s="8"/>
      <c r="B332" s="8"/>
      <c r="C332" s="8"/>
      <c r="D332" s="8"/>
      <c r="E332" s="28"/>
      <c r="F332" s="8"/>
    </row>
    <row r="333" spans="1:6" x14ac:dyDescent="0.25">
      <c r="A333" s="8"/>
      <c r="B333" s="8"/>
      <c r="C333" s="8"/>
      <c r="D333" s="8"/>
      <c r="E333" s="28"/>
      <c r="F333" s="8"/>
    </row>
    <row r="334" spans="1:6" x14ac:dyDescent="0.25">
      <c r="A334" s="8"/>
      <c r="B334" s="8"/>
      <c r="C334" s="8"/>
      <c r="D334" s="8"/>
      <c r="E334" s="28"/>
      <c r="F334" s="8"/>
    </row>
    <row r="335" spans="1:6" x14ac:dyDescent="0.25">
      <c r="A335" s="8"/>
      <c r="B335" s="8"/>
      <c r="C335" s="8"/>
      <c r="D335" s="8"/>
      <c r="E335" s="28"/>
      <c r="F335" s="8"/>
    </row>
    <row r="336" spans="1:6" x14ac:dyDescent="0.25">
      <c r="A336" s="8"/>
      <c r="B336" s="8"/>
      <c r="C336" s="8"/>
      <c r="D336" s="8"/>
      <c r="E336" s="28"/>
      <c r="F336" s="8"/>
    </row>
    <row r="337" spans="1:6" x14ac:dyDescent="0.25">
      <c r="A337" s="8"/>
      <c r="B337" s="8"/>
      <c r="C337" s="8"/>
      <c r="D337" s="8"/>
      <c r="E337" s="28"/>
      <c r="F337" s="8"/>
    </row>
    <row r="338" spans="1:6" x14ac:dyDescent="0.25">
      <c r="A338" s="8"/>
      <c r="B338" s="8"/>
      <c r="C338" s="8"/>
      <c r="D338" s="8"/>
      <c r="E338" s="28"/>
      <c r="F338" s="8"/>
    </row>
    <row r="339" spans="1:6" x14ac:dyDescent="0.25">
      <c r="A339" s="8"/>
      <c r="B339" s="8"/>
      <c r="C339" s="8"/>
      <c r="D339" s="8"/>
      <c r="E339" s="28"/>
      <c r="F339" s="8"/>
    </row>
    <row r="340" spans="1:6" x14ac:dyDescent="0.25">
      <c r="A340" s="8"/>
      <c r="B340" s="8"/>
      <c r="C340" s="8"/>
      <c r="D340" s="8"/>
      <c r="E340" s="28"/>
      <c r="F340" s="8"/>
    </row>
    <row r="341" spans="1:6" x14ac:dyDescent="0.25">
      <c r="A341" s="8"/>
      <c r="B341" s="8"/>
      <c r="C341" s="8"/>
      <c r="D341" s="8"/>
      <c r="E341" s="28"/>
      <c r="F341" s="8"/>
    </row>
    <row r="342" spans="1:6" x14ac:dyDescent="0.25">
      <c r="A342" s="8"/>
      <c r="B342" s="8"/>
      <c r="C342" s="8"/>
      <c r="D342" s="8"/>
      <c r="E342" s="28"/>
      <c r="F342" s="8"/>
    </row>
    <row r="343" spans="1:6" x14ac:dyDescent="0.25">
      <c r="A343" s="8"/>
      <c r="B343" s="8"/>
      <c r="C343" s="8"/>
      <c r="D343" s="8"/>
      <c r="E343" s="28"/>
      <c r="F343" s="8"/>
    </row>
    <row r="344" spans="1:6" x14ac:dyDescent="0.25">
      <c r="A344" s="8"/>
      <c r="B344" s="8"/>
      <c r="C344" s="8"/>
      <c r="D344" s="8"/>
      <c r="E344" s="28"/>
      <c r="F344" s="8"/>
    </row>
    <row r="345" spans="1:6" x14ac:dyDescent="0.25">
      <c r="A345" s="8"/>
      <c r="B345" s="8"/>
      <c r="C345" s="8"/>
      <c r="D345" s="8"/>
      <c r="E345" s="28"/>
      <c r="F345" s="8"/>
    </row>
    <row r="346" spans="1:6" x14ac:dyDescent="0.25">
      <c r="A346" s="8"/>
      <c r="B346" s="8"/>
      <c r="C346" s="8"/>
      <c r="D346" s="8"/>
      <c r="E346" s="28"/>
      <c r="F346" s="8"/>
    </row>
    <row r="347" spans="1:6" x14ac:dyDescent="0.25">
      <c r="A347" s="8"/>
      <c r="B347" s="8"/>
      <c r="C347" s="8"/>
      <c r="D347" s="8"/>
      <c r="E347" s="28"/>
      <c r="F347" s="8"/>
    </row>
    <row r="348" spans="1:6" x14ac:dyDescent="0.25">
      <c r="A348" s="8"/>
      <c r="B348" s="8"/>
      <c r="C348" s="8"/>
      <c r="D348" s="8"/>
      <c r="E348" s="28"/>
      <c r="F348" s="8"/>
    </row>
    <row r="349" spans="1:6" x14ac:dyDescent="0.25">
      <c r="A349" s="8"/>
      <c r="B349" s="8"/>
      <c r="C349" s="8"/>
      <c r="D349" s="8"/>
      <c r="E349" s="28"/>
      <c r="F349" s="8"/>
    </row>
    <row r="350" spans="1:6" x14ac:dyDescent="0.25">
      <c r="A350" s="8"/>
      <c r="B350" s="8"/>
      <c r="C350" s="8"/>
      <c r="D350" s="8"/>
      <c r="E350" s="28"/>
      <c r="F350" s="8"/>
    </row>
    <row r="351" spans="1:6" x14ac:dyDescent="0.25">
      <c r="A351" s="8"/>
      <c r="B351" s="8"/>
      <c r="C351" s="8"/>
      <c r="D351" s="8"/>
      <c r="E351" s="28"/>
      <c r="F351" s="8"/>
    </row>
    <row r="352" spans="1:6" x14ac:dyDescent="0.25">
      <c r="A352" s="8"/>
      <c r="B352" s="8"/>
      <c r="C352" s="8"/>
      <c r="D352" s="8"/>
      <c r="E352" s="28"/>
      <c r="F352" s="8"/>
    </row>
    <row r="353" spans="1:6" x14ac:dyDescent="0.25">
      <c r="A353" s="8"/>
      <c r="B353" s="8"/>
      <c r="C353" s="8"/>
      <c r="D353" s="8"/>
      <c r="E353" s="28"/>
      <c r="F353" s="8"/>
    </row>
    <row r="354" spans="1:6" x14ac:dyDescent="0.25">
      <c r="A354" s="8"/>
      <c r="B354" s="8"/>
      <c r="C354" s="8"/>
      <c r="D354" s="8"/>
      <c r="E354" s="28"/>
      <c r="F354" s="8"/>
    </row>
    <row r="355" spans="1:6" x14ac:dyDescent="0.25">
      <c r="A355" s="8"/>
      <c r="B355" s="8"/>
      <c r="C355" s="8"/>
      <c r="D355" s="8"/>
      <c r="E355" s="28"/>
      <c r="F355" s="8"/>
    </row>
    <row r="356" spans="1:6" x14ac:dyDescent="0.25">
      <c r="A356" s="8"/>
      <c r="B356" s="8"/>
      <c r="C356" s="8"/>
      <c r="D356" s="8"/>
      <c r="E356" s="28"/>
      <c r="F356" s="8"/>
    </row>
    <row r="357" spans="1:6" x14ac:dyDescent="0.25">
      <c r="A357" s="8"/>
      <c r="B357" s="8"/>
      <c r="C357" s="8"/>
      <c r="D357" s="8"/>
      <c r="E357" s="28"/>
      <c r="F357" s="8"/>
    </row>
    <row r="358" spans="1:6" x14ac:dyDescent="0.25">
      <c r="A358" s="8"/>
      <c r="B358" s="8"/>
      <c r="C358" s="8"/>
      <c r="D358" s="8"/>
      <c r="E358" s="28"/>
      <c r="F358" s="8"/>
    </row>
    <row r="359" spans="1:6" x14ac:dyDescent="0.25">
      <c r="A359" s="8"/>
      <c r="B359" s="8"/>
      <c r="C359" s="8"/>
      <c r="D359" s="8"/>
      <c r="E359" s="28"/>
      <c r="F359" s="8"/>
    </row>
    <row r="360" spans="1:6" x14ac:dyDescent="0.25">
      <c r="A360" s="8"/>
      <c r="B360" s="8"/>
      <c r="C360" s="8"/>
      <c r="D360" s="8"/>
      <c r="E360" s="28"/>
      <c r="F360" s="8"/>
    </row>
    <row r="361" spans="1:6" x14ac:dyDescent="0.25">
      <c r="A361" s="8"/>
      <c r="B361" s="8"/>
      <c r="C361" s="8"/>
      <c r="D361" s="8"/>
      <c r="E361" s="28"/>
      <c r="F361" s="8"/>
    </row>
    <row r="362" spans="1:6" x14ac:dyDescent="0.25">
      <c r="A362" s="8"/>
      <c r="B362" s="8"/>
      <c r="C362" s="8"/>
      <c r="D362" s="8"/>
      <c r="E362" s="28"/>
      <c r="F362" s="8"/>
    </row>
    <row r="363" spans="1:6" x14ac:dyDescent="0.25">
      <c r="A363" s="8"/>
      <c r="B363" s="8"/>
      <c r="C363" s="8"/>
      <c r="D363" s="8"/>
      <c r="E363" s="28"/>
      <c r="F363" s="8"/>
    </row>
    <row r="364" spans="1:6" x14ac:dyDescent="0.25">
      <c r="A364" s="8"/>
      <c r="B364" s="8"/>
      <c r="C364" s="8"/>
      <c r="D364" s="8"/>
      <c r="E364" s="28"/>
      <c r="F364" s="8"/>
    </row>
    <row r="365" spans="1:6" x14ac:dyDescent="0.25">
      <c r="A365" s="8"/>
      <c r="B365" s="8"/>
      <c r="C365" s="8"/>
      <c r="D365" s="8"/>
      <c r="E365" s="28"/>
      <c r="F365" s="8"/>
    </row>
    <row r="366" spans="1:6" x14ac:dyDescent="0.25">
      <c r="A366" s="8"/>
      <c r="B366" s="8"/>
      <c r="C366" s="8"/>
      <c r="D366" s="8"/>
      <c r="E366" s="28"/>
      <c r="F366" s="8"/>
    </row>
    <row r="367" spans="1:6" x14ac:dyDescent="0.25">
      <c r="A367" s="8"/>
      <c r="B367" s="8"/>
      <c r="C367" s="8"/>
      <c r="D367" s="8"/>
      <c r="E367" s="28"/>
      <c r="F367" s="8"/>
    </row>
    <row r="368" spans="1:6" x14ac:dyDescent="0.25">
      <c r="A368" s="8"/>
      <c r="B368" s="8"/>
      <c r="C368" s="8"/>
      <c r="D368" s="8"/>
      <c r="E368" s="28"/>
      <c r="F368" s="8"/>
    </row>
    <row r="369" spans="1:6" x14ac:dyDescent="0.25">
      <c r="A369" s="8"/>
      <c r="B369" s="8"/>
      <c r="C369" s="8"/>
      <c r="D369" s="8"/>
      <c r="E369" s="28"/>
      <c r="F369" s="8"/>
    </row>
    <row r="370" spans="1:6" x14ac:dyDescent="0.25">
      <c r="A370" s="8"/>
      <c r="B370" s="8"/>
      <c r="C370" s="8"/>
      <c r="D370" s="8"/>
      <c r="E370" s="28"/>
      <c r="F370" s="8"/>
    </row>
    <row r="371" spans="1:6" x14ac:dyDescent="0.25">
      <c r="A371" s="8"/>
      <c r="B371" s="8"/>
      <c r="C371" s="8"/>
      <c r="D371" s="8"/>
      <c r="E371" s="28"/>
      <c r="F371" s="8"/>
    </row>
    <row r="372" spans="1:6" x14ac:dyDescent="0.25">
      <c r="A372" s="8"/>
      <c r="B372" s="8"/>
      <c r="C372" s="8"/>
      <c r="D372" s="8"/>
      <c r="E372" s="28"/>
      <c r="F372" s="8"/>
    </row>
    <row r="373" spans="1:6" x14ac:dyDescent="0.25">
      <c r="A373" s="8"/>
      <c r="B373" s="8"/>
      <c r="C373" s="8"/>
      <c r="D373" s="8"/>
      <c r="E373" s="28"/>
      <c r="F373" s="8"/>
    </row>
    <row r="374" spans="1:6" x14ac:dyDescent="0.25">
      <c r="A374" s="8"/>
      <c r="B374" s="8"/>
      <c r="C374" s="8"/>
      <c r="D374" s="8"/>
      <c r="E374" s="28"/>
      <c r="F374" s="8"/>
    </row>
    <row r="375" spans="1:6" x14ac:dyDescent="0.25">
      <c r="A375" s="8"/>
      <c r="B375" s="8"/>
      <c r="C375" s="8"/>
      <c r="D375" s="8"/>
      <c r="E375" s="28"/>
      <c r="F375" s="8"/>
    </row>
    <row r="376" spans="1:6" x14ac:dyDescent="0.25">
      <c r="A376" s="8"/>
      <c r="B376" s="8"/>
      <c r="C376" s="8"/>
      <c r="D376" s="8"/>
      <c r="E376" s="28"/>
      <c r="F376" s="8"/>
    </row>
    <row r="377" spans="1:6" x14ac:dyDescent="0.25">
      <c r="A377" s="8"/>
      <c r="B377" s="8"/>
      <c r="C377" s="8"/>
      <c r="D377" s="8"/>
      <c r="E377" s="28"/>
      <c r="F377" s="8"/>
    </row>
    <row r="378" spans="1:6" x14ac:dyDescent="0.25">
      <c r="A378" s="8"/>
      <c r="B378" s="8"/>
      <c r="C378" s="8"/>
      <c r="D378" s="8"/>
      <c r="E378" s="28"/>
      <c r="F378" s="8"/>
    </row>
    <row r="379" spans="1:6" x14ac:dyDescent="0.25">
      <c r="A379" s="8"/>
      <c r="B379" s="8"/>
      <c r="C379" s="8"/>
      <c r="D379" s="8"/>
      <c r="E379" s="28"/>
      <c r="F379" s="8"/>
    </row>
    <row r="380" spans="1:6" x14ac:dyDescent="0.25">
      <c r="A380" s="8"/>
      <c r="B380" s="8"/>
      <c r="C380" s="8"/>
      <c r="D380" s="8"/>
      <c r="E380" s="28"/>
      <c r="F380" s="8"/>
    </row>
    <row r="381" spans="1:6" x14ac:dyDescent="0.25">
      <c r="A381" s="8"/>
      <c r="B381" s="8"/>
      <c r="C381" s="8"/>
      <c r="D381" s="8"/>
      <c r="E381" s="28"/>
      <c r="F381" s="8"/>
    </row>
    <row r="382" spans="1:6" x14ac:dyDescent="0.25">
      <c r="A382" s="8"/>
      <c r="B382" s="8"/>
      <c r="C382" s="8"/>
      <c r="D382" s="8"/>
      <c r="E382" s="28"/>
      <c r="F382" s="8"/>
    </row>
    <row r="383" spans="1:6" x14ac:dyDescent="0.25">
      <c r="A383" s="8"/>
      <c r="B383" s="8"/>
      <c r="C383" s="8"/>
      <c r="D383" s="8"/>
      <c r="E383" s="28"/>
      <c r="F383" s="8"/>
    </row>
    <row r="384" spans="1:6" x14ac:dyDescent="0.25">
      <c r="A384" s="8"/>
      <c r="B384" s="8"/>
      <c r="C384" s="8"/>
      <c r="D384" s="8"/>
      <c r="E384" s="28"/>
      <c r="F384" s="8"/>
    </row>
    <row r="385" spans="1:6" x14ac:dyDescent="0.25">
      <c r="A385" s="8"/>
      <c r="B385" s="8"/>
      <c r="C385" s="8"/>
      <c r="D385" s="8"/>
      <c r="E385" s="28"/>
      <c r="F385" s="8"/>
    </row>
    <row r="386" spans="1:6" x14ac:dyDescent="0.25">
      <c r="A386" s="8"/>
      <c r="B386" s="8"/>
      <c r="C386" s="8"/>
      <c r="D386" s="8"/>
      <c r="E386" s="28"/>
      <c r="F386" s="8"/>
    </row>
    <row r="387" spans="1:6" x14ac:dyDescent="0.25">
      <c r="A387" s="8"/>
      <c r="B387" s="8"/>
      <c r="C387" s="8"/>
      <c r="D387" s="8"/>
      <c r="E387" s="28"/>
      <c r="F387" s="8"/>
    </row>
    <row r="388" spans="1:6" x14ac:dyDescent="0.25">
      <c r="A388" s="8"/>
      <c r="B388" s="8"/>
      <c r="C388" s="8"/>
      <c r="D388" s="8"/>
      <c r="E388" s="28"/>
      <c r="F388" s="8"/>
    </row>
    <row r="389" spans="1:6" x14ac:dyDescent="0.25">
      <c r="A389" s="8"/>
      <c r="B389" s="8"/>
      <c r="C389" s="8"/>
      <c r="D389" s="8"/>
      <c r="E389" s="28"/>
      <c r="F389" s="8"/>
    </row>
    <row r="390" spans="1:6" x14ac:dyDescent="0.25">
      <c r="A390" s="8"/>
      <c r="B390" s="8"/>
      <c r="C390" s="8"/>
      <c r="D390" s="8"/>
      <c r="E390" s="28"/>
      <c r="F390" s="8"/>
    </row>
    <row r="391" spans="1:6" x14ac:dyDescent="0.25">
      <c r="A391" s="8"/>
      <c r="B391" s="8"/>
      <c r="C391" s="8"/>
      <c r="D391" s="8"/>
      <c r="E391" s="28"/>
      <c r="F391" s="8"/>
    </row>
    <row r="392" spans="1:6" x14ac:dyDescent="0.25">
      <c r="A392" s="8"/>
      <c r="B392" s="8"/>
      <c r="C392" s="8"/>
      <c r="D392" s="8"/>
      <c r="E392" s="28"/>
      <c r="F392" s="8"/>
    </row>
    <row r="393" spans="1:6" x14ac:dyDescent="0.25">
      <c r="A393" s="8"/>
      <c r="B393" s="8"/>
      <c r="C393" s="8"/>
      <c r="D393" s="8"/>
      <c r="E393" s="28"/>
      <c r="F393" s="8"/>
    </row>
    <row r="394" spans="1:6" x14ac:dyDescent="0.25">
      <c r="A394" s="8"/>
      <c r="B394" s="8"/>
      <c r="C394" s="8"/>
      <c r="D394" s="8"/>
      <c r="E394" s="28"/>
      <c r="F394" s="8"/>
    </row>
    <row r="395" spans="1:6" x14ac:dyDescent="0.25">
      <c r="A395" s="8"/>
      <c r="B395" s="8"/>
      <c r="C395" s="8"/>
      <c r="D395" s="8"/>
      <c r="E395" s="28"/>
      <c r="F395" s="8"/>
    </row>
    <row r="396" spans="1:6" x14ac:dyDescent="0.25">
      <c r="A396" s="8"/>
      <c r="B396" s="8"/>
      <c r="C396" s="8"/>
      <c r="D396" s="8"/>
      <c r="E396" s="28"/>
      <c r="F396" s="8"/>
    </row>
    <row r="397" spans="1:6" x14ac:dyDescent="0.25">
      <c r="A397" s="8"/>
      <c r="B397" s="8"/>
      <c r="C397" s="8"/>
      <c r="D397" s="8"/>
      <c r="E397" s="28"/>
      <c r="F397" s="8"/>
    </row>
    <row r="398" spans="1:6" x14ac:dyDescent="0.25">
      <c r="A398" s="8"/>
      <c r="B398" s="8"/>
      <c r="C398" s="8"/>
      <c r="D398" s="8"/>
      <c r="E398" s="28"/>
      <c r="F398" s="8"/>
    </row>
    <row r="399" spans="1:6" x14ac:dyDescent="0.25">
      <c r="A399" s="8"/>
      <c r="B399" s="8"/>
      <c r="C399" s="8"/>
      <c r="D399" s="8"/>
      <c r="E399" s="28"/>
      <c r="F399" s="8"/>
    </row>
    <row r="400" spans="1:6" x14ac:dyDescent="0.25">
      <c r="A400" s="8"/>
      <c r="B400" s="8"/>
      <c r="C400" s="8"/>
      <c r="D400" s="8"/>
      <c r="E400" s="28"/>
      <c r="F400" s="8"/>
    </row>
    <row r="401" spans="1:6" x14ac:dyDescent="0.25">
      <c r="A401" s="8"/>
      <c r="B401" s="8"/>
      <c r="C401" s="8"/>
      <c r="D401" s="8"/>
      <c r="E401" s="28"/>
      <c r="F401" s="8"/>
    </row>
    <row r="402" spans="1:6" x14ac:dyDescent="0.25">
      <c r="A402" s="8"/>
      <c r="B402" s="8"/>
      <c r="C402" s="8"/>
      <c r="D402" s="8"/>
      <c r="E402" s="28"/>
      <c r="F402" s="8"/>
    </row>
    <row r="403" spans="1:6" x14ac:dyDescent="0.25">
      <c r="A403" s="8"/>
      <c r="B403" s="8"/>
      <c r="C403" s="8"/>
      <c r="D403" s="8"/>
      <c r="E403" s="28"/>
      <c r="F403" s="8"/>
    </row>
    <row r="404" spans="1:6" x14ac:dyDescent="0.25">
      <c r="A404" s="8"/>
      <c r="B404" s="8"/>
      <c r="C404" s="8"/>
      <c r="D404" s="8"/>
      <c r="E404" s="28"/>
      <c r="F404" s="8"/>
    </row>
    <row r="405" spans="1:6" x14ac:dyDescent="0.25">
      <c r="A405" s="8"/>
      <c r="B405" s="8"/>
      <c r="C405" s="8"/>
      <c r="D405" s="8"/>
      <c r="E405" s="28"/>
      <c r="F405" s="8"/>
    </row>
    <row r="406" spans="1:6" x14ac:dyDescent="0.25">
      <c r="A406" s="8"/>
      <c r="B406" s="8"/>
      <c r="C406" s="8"/>
      <c r="D406" s="8"/>
      <c r="E406" s="28"/>
      <c r="F406" s="8"/>
    </row>
    <row r="407" spans="1:6" x14ac:dyDescent="0.25">
      <c r="A407" s="8"/>
      <c r="B407" s="8"/>
      <c r="C407" s="8"/>
      <c r="D407" s="8"/>
      <c r="E407" s="28"/>
      <c r="F407" s="8"/>
    </row>
    <row r="408" spans="1:6" x14ac:dyDescent="0.25">
      <c r="A408" s="8"/>
      <c r="B408" s="8"/>
      <c r="C408" s="8"/>
      <c r="D408" s="8"/>
      <c r="E408" s="28"/>
      <c r="F408" s="8"/>
    </row>
    <row r="409" spans="1:6" x14ac:dyDescent="0.25">
      <c r="A409" s="8"/>
      <c r="B409" s="8"/>
      <c r="C409" s="8"/>
      <c r="D409" s="8"/>
      <c r="E409" s="28"/>
      <c r="F409" s="8"/>
    </row>
    <row r="410" spans="1:6" x14ac:dyDescent="0.25">
      <c r="A410" s="8"/>
      <c r="B410" s="8"/>
      <c r="C410" s="8"/>
      <c r="D410" s="8"/>
      <c r="E410" s="28"/>
      <c r="F410" s="8"/>
    </row>
    <row r="411" spans="1:6" x14ac:dyDescent="0.25">
      <c r="A411" s="8"/>
      <c r="B411" s="8"/>
      <c r="C411" s="8"/>
      <c r="D411" s="8"/>
      <c r="E411" s="28"/>
      <c r="F411" s="8"/>
    </row>
    <row r="412" spans="1:6" x14ac:dyDescent="0.25">
      <c r="A412" s="8"/>
      <c r="B412" s="8"/>
      <c r="C412" s="8"/>
      <c r="D412" s="8"/>
      <c r="E412" s="28"/>
      <c r="F412" s="8"/>
    </row>
    <row r="413" spans="1:6" x14ac:dyDescent="0.25">
      <c r="A413" s="8"/>
      <c r="B413" s="8"/>
      <c r="C413" s="8"/>
      <c r="D413" s="8"/>
      <c r="E413" s="28"/>
      <c r="F413" s="8"/>
    </row>
    <row r="414" spans="1:6" x14ac:dyDescent="0.25">
      <c r="A414" s="8"/>
      <c r="B414" s="8"/>
      <c r="C414" s="8"/>
      <c r="D414" s="8"/>
      <c r="E414" s="28"/>
      <c r="F414" s="8"/>
    </row>
    <row r="415" spans="1:6" x14ac:dyDescent="0.25">
      <c r="A415" s="8"/>
      <c r="B415" s="8"/>
      <c r="C415" s="8"/>
      <c r="D415" s="8"/>
      <c r="E415" s="28"/>
      <c r="F415" s="8"/>
    </row>
    <row r="416" spans="1:6" x14ac:dyDescent="0.25">
      <c r="A416" s="8"/>
      <c r="B416" s="8"/>
      <c r="C416" s="8"/>
      <c r="D416" s="8"/>
      <c r="E416" s="28"/>
      <c r="F416" s="8"/>
    </row>
    <row r="417" spans="1:6" x14ac:dyDescent="0.25">
      <c r="A417" s="8"/>
      <c r="B417" s="8"/>
      <c r="C417" s="8"/>
      <c r="D417" s="8"/>
      <c r="E417" s="28"/>
      <c r="F417" s="8"/>
    </row>
    <row r="418" spans="1:6" x14ac:dyDescent="0.25">
      <c r="A418" s="8"/>
      <c r="B418" s="8"/>
      <c r="C418" s="8"/>
      <c r="D418" s="8"/>
      <c r="E418" s="28"/>
      <c r="F418" s="8"/>
    </row>
    <row r="419" spans="1:6" x14ac:dyDescent="0.25">
      <c r="A419" s="8"/>
      <c r="B419" s="8"/>
      <c r="C419" s="8"/>
      <c r="D419" s="8"/>
      <c r="E419" s="28"/>
      <c r="F419" s="8"/>
    </row>
    <row r="420" spans="1:6" x14ac:dyDescent="0.25">
      <c r="A420" s="8"/>
      <c r="B420" s="8"/>
      <c r="C420" s="8"/>
      <c r="D420" s="8"/>
      <c r="E420" s="28"/>
      <c r="F420" s="8"/>
    </row>
    <row r="421" spans="1:6" x14ac:dyDescent="0.25">
      <c r="A421" s="8"/>
      <c r="B421" s="8"/>
      <c r="C421" s="8"/>
      <c r="D421" s="8"/>
      <c r="E421" s="28"/>
      <c r="F421" s="8"/>
    </row>
    <row r="422" spans="1:6" x14ac:dyDescent="0.25">
      <c r="A422" s="8"/>
      <c r="B422" s="8"/>
      <c r="C422" s="8"/>
      <c r="D422" s="8"/>
      <c r="E422" s="28"/>
      <c r="F422" s="8"/>
    </row>
    <row r="423" spans="1:6" x14ac:dyDescent="0.25">
      <c r="A423" s="8"/>
      <c r="B423" s="8"/>
      <c r="C423" s="8"/>
      <c r="D423" s="8"/>
      <c r="E423" s="28"/>
      <c r="F423" s="8"/>
    </row>
    <row r="424" spans="1:6" x14ac:dyDescent="0.25">
      <c r="A424" s="8"/>
      <c r="B424" s="8"/>
      <c r="C424" s="8"/>
      <c r="D424" s="8"/>
      <c r="E424" s="28"/>
      <c r="F424" s="8"/>
    </row>
    <row r="425" spans="1:6" x14ac:dyDescent="0.25">
      <c r="A425" s="8"/>
      <c r="B425" s="8"/>
      <c r="C425" s="8"/>
      <c r="D425" s="8"/>
      <c r="E425" s="28"/>
      <c r="F425" s="8"/>
    </row>
    <row r="426" spans="1:6" x14ac:dyDescent="0.25">
      <c r="A426" s="8"/>
      <c r="B426" s="8"/>
      <c r="C426" s="8"/>
      <c r="D426" s="8"/>
      <c r="E426" s="28"/>
      <c r="F426" s="8"/>
    </row>
    <row r="427" spans="1:6" x14ac:dyDescent="0.25">
      <c r="A427" s="8"/>
      <c r="B427" s="8"/>
      <c r="C427" s="8"/>
      <c r="D427" s="8"/>
      <c r="E427" s="28"/>
      <c r="F427" s="8"/>
    </row>
    <row r="428" spans="1:6" x14ac:dyDescent="0.25">
      <c r="A428" s="8"/>
      <c r="B428" s="8"/>
      <c r="C428" s="8"/>
      <c r="D428" s="8"/>
      <c r="E428" s="28"/>
      <c r="F428" s="8"/>
    </row>
    <row r="429" spans="1:6" x14ac:dyDescent="0.25">
      <c r="A429" s="8"/>
      <c r="B429" s="8"/>
      <c r="C429" s="8"/>
      <c r="D429" s="8"/>
      <c r="E429" s="28"/>
      <c r="F429" s="8"/>
    </row>
    <row r="430" spans="1:6" x14ac:dyDescent="0.25">
      <c r="A430" s="8"/>
      <c r="B430" s="8"/>
      <c r="C430" s="8"/>
      <c r="D430" s="8"/>
      <c r="E430" s="28"/>
      <c r="F430" s="8"/>
    </row>
    <row r="431" spans="1:6" x14ac:dyDescent="0.25">
      <c r="A431" s="8"/>
      <c r="B431" s="8"/>
      <c r="C431" s="8"/>
      <c r="D431" s="8"/>
      <c r="E431" s="28"/>
      <c r="F431" s="8"/>
    </row>
    <row r="432" spans="1:6" x14ac:dyDescent="0.25">
      <c r="A432" s="8"/>
      <c r="B432" s="8"/>
      <c r="C432" s="8"/>
      <c r="D432" s="8"/>
      <c r="E432" s="28"/>
      <c r="F432" s="8"/>
    </row>
    <row r="433" spans="1:6" x14ac:dyDescent="0.25">
      <c r="A433" s="8"/>
      <c r="B433" s="8"/>
      <c r="C433" s="8"/>
      <c r="D433" s="8"/>
      <c r="E433" s="28"/>
      <c r="F433" s="8"/>
    </row>
    <row r="434" spans="1:6" x14ac:dyDescent="0.25">
      <c r="A434" s="8"/>
      <c r="B434" s="8"/>
      <c r="C434" s="8"/>
      <c r="D434" s="8"/>
      <c r="E434" s="28"/>
      <c r="F434" s="8"/>
    </row>
    <row r="435" spans="1:6" x14ac:dyDescent="0.25">
      <c r="A435" s="8"/>
      <c r="B435" s="8"/>
      <c r="C435" s="8"/>
      <c r="D435" s="8"/>
      <c r="E435" s="28"/>
      <c r="F435" s="8"/>
    </row>
    <row r="436" spans="1:6" x14ac:dyDescent="0.25">
      <c r="A436" s="8"/>
      <c r="B436" s="8"/>
      <c r="C436" s="8"/>
      <c r="D436" s="8"/>
      <c r="E436" s="28"/>
      <c r="F436" s="8"/>
    </row>
    <row r="437" spans="1:6" x14ac:dyDescent="0.25">
      <c r="A437" s="8"/>
      <c r="B437" s="8"/>
      <c r="C437" s="8"/>
      <c r="D437" s="8"/>
      <c r="E437" s="28"/>
      <c r="F437" s="8"/>
    </row>
    <row r="438" spans="1:6" x14ac:dyDescent="0.25">
      <c r="A438" s="8"/>
      <c r="B438" s="8"/>
      <c r="C438" s="8"/>
      <c r="D438" s="8"/>
      <c r="E438" s="28"/>
      <c r="F438" s="8"/>
    </row>
    <row r="439" spans="1:6" x14ac:dyDescent="0.25">
      <c r="A439" s="8"/>
      <c r="B439" s="8"/>
      <c r="C439" s="8"/>
      <c r="D439" s="8"/>
      <c r="E439" s="28"/>
      <c r="F439" s="8"/>
    </row>
    <row r="440" spans="1:6" x14ac:dyDescent="0.25">
      <c r="A440" s="8"/>
      <c r="B440" s="8"/>
      <c r="C440" s="8"/>
      <c r="D440" s="8"/>
      <c r="E440" s="28"/>
      <c r="F440" s="8"/>
    </row>
    <row r="441" spans="1:6" x14ac:dyDescent="0.25">
      <c r="A441" s="8"/>
      <c r="B441" s="8"/>
      <c r="C441" s="8"/>
      <c r="D441" s="8"/>
      <c r="E441" s="28"/>
      <c r="F441" s="8"/>
    </row>
    <row r="442" spans="1:6" x14ac:dyDescent="0.25">
      <c r="A442" s="8"/>
      <c r="B442" s="8"/>
      <c r="C442" s="8"/>
      <c r="D442" s="8"/>
      <c r="E442" s="28"/>
      <c r="F442" s="8"/>
    </row>
    <row r="443" spans="1:6" x14ac:dyDescent="0.25">
      <c r="A443" s="8"/>
      <c r="B443" s="8"/>
      <c r="C443" s="8"/>
      <c r="D443" s="8"/>
      <c r="E443" s="28"/>
      <c r="F443" s="8"/>
    </row>
    <row r="444" spans="1:6" x14ac:dyDescent="0.25">
      <c r="A444" s="8"/>
      <c r="B444" s="8"/>
      <c r="C444" s="8"/>
      <c r="D444" s="8"/>
      <c r="E444" s="28"/>
      <c r="F444" s="8"/>
    </row>
    <row r="445" spans="1:6" x14ac:dyDescent="0.25">
      <c r="A445" s="8"/>
      <c r="B445" s="8"/>
      <c r="C445" s="8"/>
      <c r="D445" s="8"/>
      <c r="E445" s="28"/>
      <c r="F445" s="8"/>
    </row>
    <row r="446" spans="1:6" x14ac:dyDescent="0.25">
      <c r="A446" s="8"/>
      <c r="B446" s="8"/>
      <c r="C446" s="8"/>
      <c r="D446" s="8"/>
      <c r="E446" s="28"/>
      <c r="F446" s="8"/>
    </row>
    <row r="447" spans="1:6" x14ac:dyDescent="0.25">
      <c r="A447" s="8"/>
      <c r="B447" s="8"/>
      <c r="C447" s="8"/>
      <c r="D447" s="8"/>
      <c r="E447" s="28"/>
      <c r="F447" s="8"/>
    </row>
    <row r="448" spans="1:6" x14ac:dyDescent="0.25">
      <c r="A448" s="8"/>
      <c r="B448" s="8"/>
      <c r="C448" s="8"/>
      <c r="D448" s="8"/>
      <c r="E448" s="28"/>
      <c r="F448" s="8"/>
    </row>
    <row r="449" spans="1:6" x14ac:dyDescent="0.25">
      <c r="A449" s="8"/>
      <c r="B449" s="8"/>
      <c r="C449" s="8"/>
      <c r="D449" s="8"/>
      <c r="E449" s="28"/>
      <c r="F449" s="8"/>
    </row>
    <row r="450" spans="1:6" x14ac:dyDescent="0.25">
      <c r="A450" s="8"/>
      <c r="B450" s="8"/>
      <c r="C450" s="8"/>
      <c r="D450" s="8"/>
      <c r="E450" s="28"/>
      <c r="F450" s="8"/>
    </row>
    <row r="451" spans="1:6" x14ac:dyDescent="0.25">
      <c r="A451" s="8"/>
      <c r="B451" s="8"/>
      <c r="C451" s="8"/>
      <c r="D451" s="8"/>
      <c r="E451" s="28"/>
      <c r="F451" s="8"/>
    </row>
    <row r="452" spans="1:6" x14ac:dyDescent="0.25">
      <c r="A452" s="8"/>
      <c r="B452" s="8"/>
      <c r="C452" s="8"/>
      <c r="D452" s="8"/>
      <c r="E452" s="28"/>
      <c r="F452" s="8"/>
    </row>
    <row r="453" spans="1:6" x14ac:dyDescent="0.25">
      <c r="A453" s="8"/>
      <c r="B453" s="8"/>
      <c r="C453" s="8"/>
      <c r="D453" s="8"/>
      <c r="E453" s="28"/>
      <c r="F453" s="8"/>
    </row>
    <row r="454" spans="1:6" x14ac:dyDescent="0.25">
      <c r="A454" s="8"/>
      <c r="B454" s="8"/>
      <c r="C454" s="8"/>
      <c r="D454" s="8"/>
      <c r="E454" s="28"/>
      <c r="F454" s="8"/>
    </row>
    <row r="455" spans="1:6" x14ac:dyDescent="0.25">
      <c r="A455" s="8"/>
      <c r="B455" s="8"/>
      <c r="C455" s="8"/>
      <c r="D455" s="8"/>
      <c r="E455" s="28"/>
      <c r="F455" s="8"/>
    </row>
    <row r="456" spans="1:6" x14ac:dyDescent="0.25">
      <c r="A456" s="8"/>
      <c r="B456" s="8"/>
      <c r="C456" s="8"/>
      <c r="D456" s="8"/>
      <c r="E456" s="28"/>
      <c r="F456" s="8"/>
    </row>
    <row r="457" spans="1:6" x14ac:dyDescent="0.25">
      <c r="A457" s="8"/>
      <c r="B457" s="8"/>
      <c r="C457" s="8"/>
      <c r="D457" s="8"/>
      <c r="E457" s="28"/>
      <c r="F457" s="8"/>
    </row>
    <row r="458" spans="1:6" x14ac:dyDescent="0.25">
      <c r="A458" s="8"/>
      <c r="B458" s="8"/>
      <c r="C458" s="8"/>
      <c r="D458" s="8"/>
      <c r="E458" s="28"/>
      <c r="F458" s="8"/>
    </row>
    <row r="459" spans="1:6" x14ac:dyDescent="0.25">
      <c r="A459" s="8"/>
      <c r="B459" s="8"/>
      <c r="C459" s="8"/>
      <c r="D459" s="8"/>
      <c r="E459" s="28"/>
      <c r="F459" s="8"/>
    </row>
    <row r="460" spans="1:6" x14ac:dyDescent="0.25">
      <c r="A460" s="8"/>
      <c r="B460" s="8"/>
      <c r="C460" s="8"/>
      <c r="D460" s="8"/>
      <c r="E460" s="28"/>
      <c r="F460" s="8"/>
    </row>
    <row r="461" spans="1:6" x14ac:dyDescent="0.25">
      <c r="A461" s="8"/>
      <c r="B461" s="8"/>
      <c r="C461" s="8"/>
      <c r="D461" s="8"/>
      <c r="E461" s="28"/>
      <c r="F461" s="8"/>
    </row>
    <row r="462" spans="1:6" x14ac:dyDescent="0.25">
      <c r="A462" s="8"/>
      <c r="B462" s="8"/>
      <c r="C462" s="8"/>
      <c r="D462" s="8"/>
      <c r="E462" s="28"/>
      <c r="F462" s="8"/>
    </row>
    <row r="463" spans="1:6" x14ac:dyDescent="0.25">
      <c r="A463" s="8"/>
      <c r="B463" s="8"/>
      <c r="C463" s="8"/>
      <c r="D463" s="8"/>
      <c r="E463" s="28"/>
      <c r="F463" s="8"/>
    </row>
    <row r="464" spans="1:6" x14ac:dyDescent="0.25">
      <c r="A464" s="8"/>
      <c r="B464" s="8"/>
      <c r="C464" s="8"/>
      <c r="D464" s="8"/>
      <c r="E464" s="28"/>
      <c r="F464" s="8"/>
    </row>
    <row r="465" spans="1:6" x14ac:dyDescent="0.25">
      <c r="A465" s="8"/>
      <c r="B465" s="8"/>
      <c r="C465" s="8"/>
      <c r="D465" s="8"/>
      <c r="E465" s="28"/>
      <c r="F465" s="8"/>
    </row>
    <row r="466" spans="1:6" x14ac:dyDescent="0.25">
      <c r="A466" s="8"/>
      <c r="B466" s="8"/>
      <c r="C466" s="8"/>
      <c r="D466" s="8"/>
      <c r="E466" s="28"/>
      <c r="F466" s="8"/>
    </row>
    <row r="467" spans="1:6" x14ac:dyDescent="0.25">
      <c r="A467" s="8"/>
      <c r="B467" s="8"/>
      <c r="C467" s="8"/>
      <c r="D467" s="8"/>
      <c r="E467" s="28"/>
      <c r="F467" s="8"/>
    </row>
    <row r="468" spans="1:6" x14ac:dyDescent="0.25">
      <c r="A468" s="8"/>
      <c r="B468" s="8"/>
      <c r="C468" s="8"/>
      <c r="D468" s="8"/>
      <c r="E468" s="28"/>
      <c r="F468" s="8"/>
    </row>
    <row r="469" spans="1:6" x14ac:dyDescent="0.25">
      <c r="A469" s="8"/>
      <c r="B469" s="8"/>
      <c r="C469" s="8"/>
      <c r="D469" s="8"/>
      <c r="E469" s="28"/>
      <c r="F469" s="8"/>
    </row>
    <row r="470" spans="1:6" x14ac:dyDescent="0.25">
      <c r="A470" s="8"/>
      <c r="B470" s="8"/>
      <c r="C470" s="8"/>
      <c r="D470" s="8"/>
      <c r="E470" s="28"/>
      <c r="F470" s="8"/>
    </row>
    <row r="471" spans="1:6" x14ac:dyDescent="0.25">
      <c r="A471" s="8"/>
      <c r="B471" s="8"/>
      <c r="C471" s="8"/>
      <c r="D471" s="8"/>
      <c r="E471" s="28"/>
      <c r="F471" s="8"/>
    </row>
    <row r="472" spans="1:6" x14ac:dyDescent="0.25">
      <c r="A472" s="8"/>
      <c r="B472" s="8"/>
      <c r="C472" s="8"/>
      <c r="D472" s="8"/>
      <c r="E472" s="28"/>
      <c r="F472" s="8"/>
    </row>
    <row r="473" spans="1:6" x14ac:dyDescent="0.25">
      <c r="A473" s="8"/>
      <c r="B473" s="8"/>
      <c r="C473" s="8"/>
      <c r="D473" s="8"/>
      <c r="E473" s="28"/>
      <c r="F473" s="8"/>
    </row>
    <row r="474" spans="1:6" x14ac:dyDescent="0.25">
      <c r="A474" s="8"/>
      <c r="B474" s="8"/>
      <c r="C474" s="8"/>
      <c r="D474" s="8"/>
      <c r="E474" s="28"/>
      <c r="F474" s="8"/>
    </row>
    <row r="475" spans="1:6" x14ac:dyDescent="0.25">
      <c r="A475" s="8"/>
      <c r="B475" s="8"/>
      <c r="C475" s="8"/>
      <c r="D475" s="8"/>
      <c r="E475" s="28"/>
      <c r="F475" s="8"/>
    </row>
    <row r="476" spans="1:6" x14ac:dyDescent="0.25">
      <c r="A476" s="8"/>
      <c r="B476" s="8"/>
      <c r="C476" s="8"/>
      <c r="D476" s="8"/>
      <c r="E476" s="28"/>
      <c r="F476" s="8"/>
    </row>
    <row r="477" spans="1:6" x14ac:dyDescent="0.25">
      <c r="A477" s="8"/>
      <c r="B477" s="8"/>
      <c r="C477" s="8"/>
      <c r="D477" s="8"/>
      <c r="E477" s="28"/>
      <c r="F477" s="8"/>
    </row>
    <row r="478" spans="1:6" x14ac:dyDescent="0.25">
      <c r="A478" s="8"/>
      <c r="B478" s="8"/>
      <c r="C478" s="8"/>
      <c r="D478" s="8"/>
      <c r="E478" s="28"/>
      <c r="F478" s="8"/>
    </row>
    <row r="479" spans="1:6" x14ac:dyDescent="0.25">
      <c r="A479" s="8"/>
      <c r="B479" s="8"/>
      <c r="C479" s="8"/>
      <c r="D479" s="8"/>
      <c r="E479" s="28"/>
      <c r="F479" s="8"/>
    </row>
    <row r="480" spans="1:6" x14ac:dyDescent="0.25">
      <c r="A480" s="8"/>
      <c r="B480" s="8"/>
      <c r="C480" s="8"/>
      <c r="D480" s="8"/>
      <c r="E480" s="28"/>
      <c r="F480" s="8"/>
    </row>
    <row r="481" spans="1:6" x14ac:dyDescent="0.25">
      <c r="A481" s="8"/>
      <c r="B481" s="8"/>
      <c r="C481" s="8"/>
      <c r="D481" s="8"/>
      <c r="E481" s="28"/>
      <c r="F481" s="8"/>
    </row>
    <row r="482" spans="1:6" x14ac:dyDescent="0.25">
      <c r="A482" s="8"/>
      <c r="B482" s="8"/>
      <c r="C482" s="8"/>
      <c r="D482" s="8"/>
      <c r="E482" s="28"/>
      <c r="F482" s="8"/>
    </row>
    <row r="483" spans="1:6" x14ac:dyDescent="0.25">
      <c r="A483" s="8"/>
      <c r="B483" s="8"/>
      <c r="C483" s="8"/>
      <c r="D483" s="8"/>
      <c r="E483" s="28"/>
      <c r="F483" s="8"/>
    </row>
    <row r="484" spans="1:6" x14ac:dyDescent="0.25">
      <c r="A484" s="8"/>
      <c r="B484" s="8"/>
      <c r="C484" s="8"/>
      <c r="D484" s="8"/>
      <c r="E484" s="28"/>
      <c r="F484" s="8"/>
    </row>
    <row r="485" spans="1:6" x14ac:dyDescent="0.25">
      <c r="A485" s="8"/>
      <c r="B485" s="8"/>
      <c r="C485" s="8"/>
      <c r="D485" s="8"/>
      <c r="E485" s="28"/>
      <c r="F485" s="8"/>
    </row>
    <row r="486" spans="1:6" x14ac:dyDescent="0.25">
      <c r="A486" s="8"/>
      <c r="B486" s="8"/>
      <c r="C486" s="8"/>
      <c r="D486" s="8"/>
      <c r="E486" s="28"/>
      <c r="F486" s="8"/>
    </row>
    <row r="487" spans="1:6" x14ac:dyDescent="0.25">
      <c r="A487" s="8"/>
      <c r="B487" s="8"/>
      <c r="C487" s="8"/>
      <c r="D487" s="8"/>
      <c r="E487" s="28"/>
      <c r="F487" s="8"/>
    </row>
    <row r="488" spans="1:6" x14ac:dyDescent="0.25">
      <c r="A488" s="8"/>
      <c r="B488" s="8"/>
      <c r="C488" s="8"/>
      <c r="D488" s="8"/>
      <c r="E488" s="28"/>
      <c r="F488" s="8"/>
    </row>
    <row r="489" spans="1:6" x14ac:dyDescent="0.25">
      <c r="A489" s="8"/>
      <c r="B489" s="8"/>
      <c r="C489" s="8"/>
      <c r="D489" s="8"/>
      <c r="E489" s="28"/>
      <c r="F489" s="8"/>
    </row>
    <row r="490" spans="1:6" x14ac:dyDescent="0.25">
      <c r="A490" s="8"/>
      <c r="B490" s="8"/>
      <c r="C490" s="8"/>
      <c r="D490" s="8"/>
      <c r="E490" s="28"/>
      <c r="F490" s="8"/>
    </row>
    <row r="491" spans="1:6" x14ac:dyDescent="0.25">
      <c r="A491" s="8"/>
      <c r="B491" s="8"/>
      <c r="C491" s="8"/>
      <c r="D491" s="8"/>
      <c r="E491" s="28"/>
      <c r="F491" s="8"/>
    </row>
    <row r="492" spans="1:6" x14ac:dyDescent="0.25">
      <c r="A492" s="8"/>
      <c r="B492" s="8"/>
      <c r="C492" s="8"/>
      <c r="D492" s="8"/>
      <c r="E492" s="28"/>
      <c r="F492" s="8"/>
    </row>
    <row r="493" spans="1:6" x14ac:dyDescent="0.25">
      <c r="A493" s="8"/>
      <c r="B493" s="8"/>
      <c r="C493" s="8"/>
      <c r="D493" s="8"/>
      <c r="E493" s="28"/>
      <c r="F493" s="8"/>
    </row>
    <row r="494" spans="1:6" x14ac:dyDescent="0.25">
      <c r="A494" s="8"/>
      <c r="B494" s="8"/>
      <c r="C494" s="8"/>
      <c r="D494" s="8"/>
      <c r="E494" s="28"/>
      <c r="F494" s="8"/>
    </row>
    <row r="495" spans="1:6" x14ac:dyDescent="0.25">
      <c r="A495" s="8"/>
      <c r="B495" s="8"/>
      <c r="C495" s="8"/>
      <c r="D495" s="8"/>
      <c r="E495" s="28"/>
      <c r="F495" s="8"/>
    </row>
    <row r="496" spans="1:6" x14ac:dyDescent="0.25">
      <c r="A496" s="8"/>
      <c r="B496" s="8"/>
      <c r="C496" s="8"/>
      <c r="D496" s="8"/>
      <c r="E496" s="28"/>
      <c r="F496" s="8"/>
    </row>
    <row r="497" spans="1:6" x14ac:dyDescent="0.25">
      <c r="A497" s="8"/>
      <c r="B497" s="8"/>
      <c r="C497" s="8"/>
      <c r="D497" s="8"/>
      <c r="E497" s="28"/>
      <c r="F497" s="8"/>
    </row>
    <row r="498" spans="1:6" x14ac:dyDescent="0.25">
      <c r="A498" s="8"/>
      <c r="B498" s="8"/>
      <c r="C498" s="8"/>
      <c r="D498" s="8"/>
      <c r="E498" s="28"/>
      <c r="F498" s="8"/>
    </row>
    <row r="499" spans="1:6" x14ac:dyDescent="0.25">
      <c r="A499" s="8"/>
      <c r="B499" s="8"/>
      <c r="C499" s="8"/>
      <c r="D499" s="8"/>
      <c r="E499" s="28"/>
      <c r="F499" s="8"/>
    </row>
    <row r="500" spans="1:6" x14ac:dyDescent="0.25">
      <c r="A500" s="8"/>
      <c r="B500" s="8"/>
      <c r="C500" s="8"/>
      <c r="D500" s="8"/>
      <c r="E500" s="28"/>
      <c r="F500" s="8"/>
    </row>
    <row r="501" spans="1:6" x14ac:dyDescent="0.25">
      <c r="A501" s="8"/>
      <c r="B501" s="8"/>
      <c r="C501" s="8"/>
      <c r="D501" s="8"/>
      <c r="E501" s="28"/>
      <c r="F501" s="8"/>
    </row>
    <row r="502" spans="1:6" x14ac:dyDescent="0.25">
      <c r="A502" s="8"/>
      <c r="B502" s="8"/>
      <c r="C502" s="8"/>
      <c r="D502" s="8"/>
      <c r="E502" s="28"/>
      <c r="F502" s="8"/>
    </row>
    <row r="503" spans="1:6" x14ac:dyDescent="0.25">
      <c r="A503" s="8"/>
      <c r="B503" s="8"/>
      <c r="C503" s="8"/>
      <c r="D503" s="8"/>
      <c r="E503" s="28"/>
      <c r="F503" s="8"/>
    </row>
    <row r="504" spans="1:6" x14ac:dyDescent="0.25">
      <c r="A504" s="8"/>
      <c r="B504" s="8"/>
      <c r="C504" s="8"/>
      <c r="D504" s="8"/>
      <c r="E504" s="28"/>
      <c r="F504" s="8"/>
    </row>
    <row r="505" spans="1:6" x14ac:dyDescent="0.25">
      <c r="A505" s="8"/>
      <c r="B505" s="8"/>
      <c r="C505" s="8"/>
      <c r="D505" s="8"/>
      <c r="E505" s="28"/>
      <c r="F505" s="8"/>
    </row>
    <row r="506" spans="1:6" x14ac:dyDescent="0.25">
      <c r="A506" s="8"/>
      <c r="B506" s="8"/>
      <c r="C506" s="8"/>
      <c r="D506" s="8"/>
      <c r="E506" s="28"/>
      <c r="F506" s="8"/>
    </row>
    <row r="507" spans="1:6" x14ac:dyDescent="0.25">
      <c r="A507" s="8"/>
      <c r="B507" s="8"/>
      <c r="C507" s="8"/>
      <c r="D507" s="8"/>
      <c r="E507" s="28"/>
      <c r="F507" s="8"/>
    </row>
    <row r="508" spans="1:6" x14ac:dyDescent="0.25">
      <c r="A508" s="8"/>
      <c r="B508" s="8"/>
      <c r="C508" s="8"/>
      <c r="D508" s="8"/>
      <c r="E508" s="28"/>
      <c r="F508" s="8"/>
    </row>
    <row r="509" spans="1:6" x14ac:dyDescent="0.25">
      <c r="A509" s="8"/>
      <c r="B509" s="8"/>
      <c r="C509" s="8"/>
      <c r="D509" s="8"/>
      <c r="E509" s="28"/>
      <c r="F509" s="8"/>
    </row>
    <row r="510" spans="1:6" x14ac:dyDescent="0.25">
      <c r="A510" s="8"/>
      <c r="B510" s="8"/>
      <c r="C510" s="8"/>
      <c r="D510" s="8"/>
      <c r="E510" s="28"/>
      <c r="F510" s="8"/>
    </row>
    <row r="511" spans="1:6" x14ac:dyDescent="0.25">
      <c r="A511" s="8"/>
      <c r="B511" s="8"/>
      <c r="C511" s="8"/>
      <c r="D511" s="8"/>
      <c r="E511" s="28"/>
      <c r="F511" s="8"/>
    </row>
    <row r="512" spans="1:6" x14ac:dyDescent="0.25">
      <c r="A512" s="8"/>
      <c r="B512" s="8"/>
      <c r="C512" s="8"/>
      <c r="D512" s="8"/>
      <c r="E512" s="28"/>
      <c r="F512" s="8"/>
    </row>
    <row r="513" spans="1:6" x14ac:dyDescent="0.25">
      <c r="A513" s="8"/>
      <c r="B513" s="8"/>
      <c r="C513" s="8"/>
      <c r="D513" s="8"/>
      <c r="E513" s="28"/>
      <c r="F513" s="8"/>
    </row>
    <row r="514" spans="1:6" x14ac:dyDescent="0.25">
      <c r="A514" s="8"/>
      <c r="B514" s="8"/>
      <c r="C514" s="8"/>
      <c r="D514" s="8"/>
      <c r="E514" s="28"/>
      <c r="F514" s="8"/>
    </row>
    <row r="515" spans="1:6" x14ac:dyDescent="0.25">
      <c r="A515" s="8"/>
      <c r="B515" s="8"/>
      <c r="C515" s="8"/>
      <c r="D515" s="8"/>
      <c r="E515" s="28"/>
      <c r="F515" s="8"/>
    </row>
    <row r="516" spans="1:6" x14ac:dyDescent="0.25">
      <c r="A516" s="8"/>
      <c r="B516" s="8"/>
      <c r="C516" s="8"/>
      <c r="D516" s="8"/>
      <c r="E516" s="28"/>
      <c r="F516" s="8"/>
    </row>
    <row r="517" spans="1:6" x14ac:dyDescent="0.25">
      <c r="A517" s="8"/>
      <c r="B517" s="8"/>
      <c r="C517" s="8"/>
      <c r="D517" s="8"/>
      <c r="E517" s="28"/>
      <c r="F517" s="8"/>
    </row>
    <row r="518" spans="1:6" x14ac:dyDescent="0.25">
      <c r="A518" s="8"/>
      <c r="B518" s="8"/>
      <c r="C518" s="8"/>
      <c r="D518" s="8"/>
      <c r="E518" s="28"/>
      <c r="F518" s="8"/>
    </row>
    <row r="519" spans="1:6" x14ac:dyDescent="0.25">
      <c r="A519" s="8"/>
      <c r="B519" s="8"/>
      <c r="C519" s="8"/>
      <c r="D519" s="8"/>
      <c r="E519" s="28"/>
      <c r="F519" s="8"/>
    </row>
    <row r="520" spans="1:6" x14ac:dyDescent="0.25">
      <c r="A520" s="8"/>
      <c r="B520" s="8"/>
      <c r="C520" s="8"/>
      <c r="D520" s="8"/>
      <c r="E520" s="28"/>
      <c r="F520" s="8"/>
    </row>
    <row r="521" spans="1:6" x14ac:dyDescent="0.25">
      <c r="A521" s="8"/>
      <c r="B521" s="8"/>
      <c r="C521" s="8"/>
      <c r="D521" s="8"/>
      <c r="E521" s="28"/>
      <c r="F521" s="8"/>
    </row>
    <row r="522" spans="1:6" x14ac:dyDescent="0.25">
      <c r="A522" s="8"/>
      <c r="B522" s="8"/>
      <c r="C522" s="8"/>
      <c r="D522" s="8"/>
      <c r="E522" s="28"/>
      <c r="F522" s="8"/>
    </row>
    <row r="523" spans="1:6" x14ac:dyDescent="0.25">
      <c r="A523" s="8"/>
      <c r="B523" s="8"/>
      <c r="C523" s="8"/>
      <c r="D523" s="8"/>
      <c r="E523" s="28"/>
      <c r="F523" s="8"/>
    </row>
    <row r="524" spans="1:6" x14ac:dyDescent="0.25">
      <c r="A524" s="8"/>
      <c r="B524" s="8"/>
      <c r="C524" s="8"/>
      <c r="D524" s="8"/>
      <c r="E524" s="28"/>
      <c r="F524" s="8"/>
    </row>
    <row r="525" spans="1:6" x14ac:dyDescent="0.25">
      <c r="A525" s="8"/>
      <c r="B525" s="8"/>
      <c r="C525" s="8"/>
      <c r="D525" s="8"/>
      <c r="E525" s="28"/>
      <c r="F525" s="8"/>
    </row>
    <row r="526" spans="1:6" x14ac:dyDescent="0.25">
      <c r="A526" s="8"/>
      <c r="B526" s="8"/>
      <c r="C526" s="8"/>
      <c r="D526" s="8"/>
      <c r="E526" s="28"/>
      <c r="F526" s="8"/>
    </row>
    <row r="527" spans="1:6" x14ac:dyDescent="0.25">
      <c r="A527" s="8"/>
      <c r="B527" s="8"/>
      <c r="C527" s="8"/>
      <c r="D527" s="8"/>
      <c r="E527" s="28"/>
      <c r="F527" s="8"/>
    </row>
    <row r="528" spans="1:6" x14ac:dyDescent="0.25">
      <c r="A528" s="8"/>
      <c r="B528" s="8"/>
      <c r="C528" s="8"/>
      <c r="D528" s="8"/>
      <c r="E528" s="28"/>
      <c r="F528" s="8"/>
    </row>
    <row r="529" spans="1:6" x14ac:dyDescent="0.25">
      <c r="A529" s="8"/>
      <c r="B529" s="8"/>
      <c r="C529" s="8"/>
      <c r="D529" s="8"/>
      <c r="E529" s="28"/>
      <c r="F529" s="8"/>
    </row>
    <row r="530" spans="1:6" x14ac:dyDescent="0.25">
      <c r="A530" s="8"/>
      <c r="B530" s="8"/>
      <c r="C530" s="8"/>
      <c r="D530" s="8"/>
      <c r="E530" s="28"/>
      <c r="F530" s="8"/>
    </row>
    <row r="531" spans="1:6" x14ac:dyDescent="0.25">
      <c r="A531" s="8"/>
      <c r="B531" s="8"/>
      <c r="C531" s="8"/>
      <c r="D531" s="8"/>
      <c r="E531" s="28"/>
      <c r="F531" s="8"/>
    </row>
    <row r="532" spans="1:6" x14ac:dyDescent="0.25">
      <c r="A532" s="8"/>
      <c r="B532" s="8"/>
      <c r="C532" s="8"/>
      <c r="D532" s="8"/>
      <c r="E532" s="28"/>
      <c r="F532" s="8"/>
    </row>
    <row r="533" spans="1:6" x14ac:dyDescent="0.25">
      <c r="A533" s="8"/>
      <c r="B533" s="8"/>
      <c r="C533" s="8"/>
      <c r="D533" s="8"/>
      <c r="E533" s="28"/>
      <c r="F533" s="8"/>
    </row>
    <row r="534" spans="1:6" x14ac:dyDescent="0.25">
      <c r="A534" s="8"/>
      <c r="B534" s="8"/>
      <c r="C534" s="8"/>
      <c r="D534" s="8"/>
      <c r="E534" s="28"/>
      <c r="F534" s="8"/>
    </row>
    <row r="535" spans="1:6" x14ac:dyDescent="0.25">
      <c r="A535" s="8"/>
      <c r="B535" s="8"/>
      <c r="C535" s="8"/>
      <c r="D535" s="8"/>
      <c r="E535" s="28"/>
      <c r="F535" s="8"/>
    </row>
    <row r="536" spans="1:6" x14ac:dyDescent="0.25">
      <c r="A536" s="8"/>
      <c r="B536" s="8"/>
      <c r="C536" s="8"/>
      <c r="D536" s="8"/>
      <c r="E536" s="28"/>
      <c r="F536" s="8"/>
    </row>
    <row r="537" spans="1:6" x14ac:dyDescent="0.25">
      <c r="A537" s="8"/>
      <c r="B537" s="8"/>
      <c r="C537" s="8"/>
      <c r="D537" s="8"/>
      <c r="E537" s="28"/>
      <c r="F537" s="8"/>
    </row>
    <row r="538" spans="1:6" x14ac:dyDescent="0.25">
      <c r="A538" s="8"/>
      <c r="B538" s="8"/>
      <c r="C538" s="8"/>
      <c r="D538" s="8"/>
      <c r="E538" s="28"/>
      <c r="F538" s="8"/>
    </row>
    <row r="539" spans="1:6" x14ac:dyDescent="0.25">
      <c r="A539" s="8"/>
      <c r="B539" s="8"/>
      <c r="C539" s="8"/>
      <c r="D539" s="8"/>
      <c r="E539" s="28"/>
      <c r="F539" s="8"/>
    </row>
    <row r="540" spans="1:6" x14ac:dyDescent="0.25">
      <c r="A540" s="8"/>
      <c r="B540" s="8"/>
      <c r="C540" s="8"/>
      <c r="D540" s="8"/>
      <c r="E540" s="28"/>
      <c r="F540" s="8"/>
    </row>
    <row r="541" spans="1:6" x14ac:dyDescent="0.25">
      <c r="A541" s="8"/>
      <c r="B541" s="8"/>
      <c r="C541" s="8"/>
      <c r="D541" s="8"/>
      <c r="E541" s="28"/>
      <c r="F541" s="8"/>
    </row>
    <row r="542" spans="1:6" x14ac:dyDescent="0.25">
      <c r="A542" s="8"/>
      <c r="B542" s="8"/>
      <c r="C542" s="8"/>
      <c r="D542" s="8"/>
      <c r="E542" s="28"/>
      <c r="F542" s="8"/>
    </row>
    <row r="543" spans="1:6" x14ac:dyDescent="0.25">
      <c r="A543" s="8"/>
      <c r="B543" s="8"/>
      <c r="C543" s="8"/>
      <c r="D543" s="8"/>
      <c r="E543" s="28"/>
      <c r="F543" s="8"/>
    </row>
    <row r="544" spans="1:6" x14ac:dyDescent="0.25">
      <c r="A544" s="8"/>
      <c r="B544" s="8"/>
      <c r="C544" s="8"/>
      <c r="D544" s="8"/>
      <c r="E544" s="28"/>
      <c r="F544" s="8"/>
    </row>
    <row r="545" spans="1:6" x14ac:dyDescent="0.25">
      <c r="A545" s="8"/>
      <c r="B545" s="8"/>
      <c r="C545" s="8"/>
      <c r="D545" s="8"/>
      <c r="E545" s="28"/>
      <c r="F545" s="8"/>
    </row>
    <row r="546" spans="1:6" x14ac:dyDescent="0.25">
      <c r="A546" s="8"/>
      <c r="B546" s="8"/>
      <c r="C546" s="8"/>
      <c r="D546" s="8"/>
      <c r="E546" s="28"/>
      <c r="F546" s="8"/>
    </row>
    <row r="547" spans="1:6" x14ac:dyDescent="0.25">
      <c r="A547" s="8"/>
      <c r="B547" s="8"/>
      <c r="C547" s="8"/>
      <c r="D547" s="8"/>
      <c r="E547" s="28"/>
      <c r="F547" s="8"/>
    </row>
    <row r="548" spans="1:6" x14ac:dyDescent="0.25">
      <c r="A548" s="8"/>
      <c r="B548" s="8"/>
      <c r="C548" s="8"/>
      <c r="D548" s="8"/>
      <c r="E548" s="28"/>
      <c r="F548" s="8"/>
    </row>
    <row r="549" spans="1:6" x14ac:dyDescent="0.25">
      <c r="A549" s="8"/>
      <c r="B549" s="8"/>
      <c r="C549" s="8"/>
      <c r="D549" s="8"/>
      <c r="E549" s="28"/>
      <c r="F549" s="8"/>
    </row>
    <row r="550" spans="1:6" x14ac:dyDescent="0.25">
      <c r="A550" s="8"/>
      <c r="B550" s="8"/>
      <c r="C550" s="8"/>
      <c r="D550" s="8"/>
      <c r="E550" s="28"/>
      <c r="F550" s="8"/>
    </row>
    <row r="551" spans="1:6" x14ac:dyDescent="0.25">
      <c r="A551" s="8"/>
      <c r="B551" s="8"/>
      <c r="C551" s="8"/>
      <c r="D551" s="8"/>
      <c r="E551" s="28"/>
      <c r="F551" s="8"/>
    </row>
    <row r="552" spans="1:6" x14ac:dyDescent="0.25">
      <c r="A552" s="8"/>
      <c r="B552" s="8"/>
      <c r="C552" s="8"/>
      <c r="D552" s="8"/>
      <c r="E552" s="28"/>
      <c r="F552" s="8"/>
    </row>
    <row r="553" spans="1:6" x14ac:dyDescent="0.25">
      <c r="A553" s="8"/>
      <c r="B553" s="8"/>
      <c r="C553" s="8"/>
      <c r="D553" s="8"/>
      <c r="E553" s="28"/>
      <c r="F553" s="8"/>
    </row>
    <row r="554" spans="1:6" x14ac:dyDescent="0.25">
      <c r="A554" s="8"/>
      <c r="B554" s="8"/>
      <c r="C554" s="8"/>
      <c r="D554" s="8"/>
      <c r="E554" s="28"/>
      <c r="F554" s="8"/>
    </row>
    <row r="555" spans="1:6" x14ac:dyDescent="0.25">
      <c r="A555" s="8"/>
      <c r="B555" s="8"/>
      <c r="C555" s="8"/>
      <c r="D555" s="8"/>
      <c r="E555" s="28"/>
      <c r="F555" s="8"/>
    </row>
    <row r="556" spans="1:6" x14ac:dyDescent="0.25">
      <c r="A556" s="8"/>
      <c r="B556" s="8"/>
      <c r="C556" s="8"/>
      <c r="D556" s="8"/>
      <c r="E556" s="28"/>
      <c r="F556" s="8"/>
    </row>
    <row r="557" spans="1:6" x14ac:dyDescent="0.25">
      <c r="A557" s="8"/>
      <c r="B557" s="8"/>
      <c r="C557" s="8"/>
      <c r="D557" s="8"/>
      <c r="E557" s="28"/>
      <c r="F557" s="8"/>
    </row>
    <row r="558" spans="1:6" x14ac:dyDescent="0.25">
      <c r="A558" s="8"/>
      <c r="B558" s="8"/>
      <c r="C558" s="8"/>
      <c r="D558" s="8"/>
      <c r="E558" s="28"/>
      <c r="F558" s="8"/>
    </row>
    <row r="559" spans="1:6" x14ac:dyDescent="0.25">
      <c r="A559" s="8"/>
      <c r="B559" s="8"/>
      <c r="C559" s="8"/>
      <c r="D559" s="8"/>
      <c r="E559" s="28"/>
      <c r="F559" s="8"/>
    </row>
    <row r="560" spans="1:6" x14ac:dyDescent="0.25">
      <c r="A560" s="8"/>
      <c r="B560" s="8"/>
      <c r="C560" s="8"/>
      <c r="D560" s="8"/>
      <c r="E560" s="28"/>
      <c r="F560" s="8"/>
    </row>
    <row r="561" spans="1:6" x14ac:dyDescent="0.25">
      <c r="A561" s="8"/>
      <c r="B561" s="8"/>
      <c r="C561" s="8"/>
      <c r="D561" s="8"/>
      <c r="E561" s="28"/>
      <c r="F561" s="8"/>
    </row>
  </sheetData>
  <mergeCells count="1">
    <mergeCell ref="A4:C4"/>
  </mergeCells>
  <pageMargins left="0.70866141732283472" right="0.70866141732283472" top="0.74803149606299213" bottom="0.74803149606299213" header="0.31496062992125984" footer="0.31496062992125984"/>
  <pageSetup paperSize="9" scale="90" orientation="portrait" r:id="rId1"/>
  <headerFooter>
    <oddHeader xml:space="preserve">&amp;C
</oddHeader>
    <oddFooter>Página &amp;P</oddFooter>
  </headerFooter>
  <colBreaks count="1" manualBreakCount="1">
    <brk id="6"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I1293"/>
  <sheetViews>
    <sheetView view="pageBreakPreview" zoomScale="115" zoomScaleNormal="100" zoomScaleSheetLayoutView="115" workbookViewId="0">
      <selection activeCell="E9" sqref="E9"/>
    </sheetView>
  </sheetViews>
  <sheetFormatPr baseColWidth="10" defaultRowHeight="15" x14ac:dyDescent="0.25"/>
  <cols>
    <col min="1" max="2" width="6.7109375" customWidth="1"/>
    <col min="3" max="3" width="46.7109375" customWidth="1"/>
    <col min="4" max="4" width="11.42578125" customWidth="1"/>
    <col min="5" max="5" width="11.42578125" style="42" customWidth="1"/>
    <col min="6" max="6" width="11.42578125" customWidth="1"/>
    <col min="8" max="10" width="11.5703125" bestFit="1" customWidth="1"/>
  </cols>
  <sheetData>
    <row r="2" spans="1:9" x14ac:dyDescent="0.25">
      <c r="A2" s="3" t="s">
        <v>305</v>
      </c>
    </row>
    <row r="4" spans="1:9" x14ac:dyDescent="0.25">
      <c r="A4" s="161" t="s">
        <v>84</v>
      </c>
      <c r="B4" s="162"/>
      <c r="C4" s="162"/>
    </row>
    <row r="5" spans="1:9" x14ac:dyDescent="0.25">
      <c r="A5" s="1"/>
      <c r="H5" s="23"/>
      <c r="I5" s="23"/>
    </row>
    <row r="6" spans="1:9" s="23" customFormat="1" ht="13.5" x14ac:dyDescent="0.25">
      <c r="A6" s="5" t="s">
        <v>41</v>
      </c>
      <c r="B6" s="24" t="s">
        <v>50</v>
      </c>
      <c r="C6" s="24" t="s">
        <v>43</v>
      </c>
      <c r="D6" s="24" t="s">
        <v>44</v>
      </c>
      <c r="E6" s="5" t="s">
        <v>45</v>
      </c>
      <c r="F6" s="5" t="s">
        <v>64</v>
      </c>
      <c r="G6" s="164" t="s">
        <v>886</v>
      </c>
      <c r="H6" s="165">
        <v>0.97499999999999998</v>
      </c>
      <c r="I6" s="166"/>
    </row>
    <row r="7" spans="1:9" s="23" customFormat="1" ht="12.75" x14ac:dyDescent="0.25">
      <c r="A7" s="21"/>
      <c r="B7" s="46"/>
      <c r="C7" s="46"/>
      <c r="D7" s="46"/>
      <c r="E7" s="21"/>
      <c r="F7" s="21"/>
    </row>
    <row r="8" spans="1:9" s="23" customFormat="1" ht="13.5" x14ac:dyDescent="0.3">
      <c r="A8" s="4" t="s">
        <v>7</v>
      </c>
      <c r="B8" s="4" t="s">
        <v>3</v>
      </c>
      <c r="C8" s="1" t="s">
        <v>139</v>
      </c>
      <c r="D8" s="46"/>
      <c r="E8" s="21"/>
      <c r="F8" s="21"/>
    </row>
    <row r="9" spans="1:9" s="23" customFormat="1" ht="138.75" customHeight="1" x14ac:dyDescent="0.25">
      <c r="A9"/>
      <c r="B9"/>
      <c r="C9" s="9" t="s">
        <v>321</v>
      </c>
      <c r="D9" s="28">
        <v>165.73</v>
      </c>
      <c r="E9" s="28">
        <f>H6*34.11</f>
        <v>33.257249999999999</v>
      </c>
      <c r="F9" s="17">
        <f>D9*E9</f>
        <v>5511.7240424999991</v>
      </c>
      <c r="H9" s="21"/>
    </row>
    <row r="10" spans="1:9" s="23" customFormat="1" ht="12.75" x14ac:dyDescent="0.25">
      <c r="A10" s="21"/>
      <c r="B10" s="46"/>
      <c r="C10" s="46"/>
      <c r="D10" s="46"/>
      <c r="E10" s="21"/>
      <c r="F10" s="21"/>
      <c r="H10" s="21"/>
    </row>
    <row r="11" spans="1:9" s="23" customFormat="1" ht="13.5" x14ac:dyDescent="0.3">
      <c r="A11" s="25">
        <v>5.2</v>
      </c>
      <c r="B11" s="4" t="s">
        <v>3</v>
      </c>
      <c r="C11" s="45" t="s">
        <v>323</v>
      </c>
      <c r="D11" s="46"/>
      <c r="E11" s="28"/>
      <c r="F11" s="21"/>
      <c r="H11" s="21"/>
    </row>
    <row r="12" spans="1:9" s="23" customFormat="1" ht="123.75" customHeight="1" x14ac:dyDescent="0.25">
      <c r="A12"/>
      <c r="B12"/>
      <c r="C12" s="9" t="s">
        <v>322</v>
      </c>
      <c r="D12" s="28">
        <v>22.81</v>
      </c>
      <c r="E12" s="28">
        <f>H6*16.89</f>
        <v>16.467749999999999</v>
      </c>
      <c r="F12" s="17">
        <f>D12*E12</f>
        <v>375.62937749999998</v>
      </c>
      <c r="H12" s="21"/>
    </row>
    <row r="13" spans="1:9" s="23" customFormat="1" ht="13.5" x14ac:dyDescent="0.25">
      <c r="A13" s="21"/>
      <c r="B13" s="46"/>
      <c r="C13" s="46"/>
      <c r="D13" s="46"/>
      <c r="E13" s="28"/>
      <c r="F13" s="21"/>
      <c r="H13" s="21"/>
    </row>
    <row r="14" spans="1:9" s="23" customFormat="1" ht="13.5" x14ac:dyDescent="0.3">
      <c r="A14" s="25">
        <v>5.3</v>
      </c>
      <c r="B14" s="4" t="s">
        <v>3</v>
      </c>
      <c r="C14" s="63" t="s">
        <v>324</v>
      </c>
      <c r="D14" s="46"/>
      <c r="E14" s="28"/>
      <c r="F14" s="21"/>
      <c r="H14" s="21"/>
    </row>
    <row r="15" spans="1:9" s="23" customFormat="1" ht="121.5" x14ac:dyDescent="0.25">
      <c r="A15"/>
      <c r="B15"/>
      <c r="C15" s="72" t="s">
        <v>325</v>
      </c>
      <c r="D15" s="28">
        <v>44.06</v>
      </c>
      <c r="E15" s="28">
        <f>H6*20.62</f>
        <v>20.104500000000002</v>
      </c>
      <c r="F15" s="17">
        <f>D15*E15</f>
        <v>885.80427000000009</v>
      </c>
      <c r="H15" s="21"/>
    </row>
    <row r="16" spans="1:9" s="23" customFormat="1" x14ac:dyDescent="0.25">
      <c r="A16"/>
      <c r="B16"/>
      <c r="C16" s="9"/>
      <c r="D16" s="28"/>
      <c r="E16" s="28"/>
      <c r="F16" s="21"/>
      <c r="H16" s="21"/>
    </row>
    <row r="17" spans="1:8" s="23" customFormat="1" ht="13.5" x14ac:dyDescent="0.3">
      <c r="A17" s="25">
        <v>5.4</v>
      </c>
      <c r="B17" s="4" t="s">
        <v>3</v>
      </c>
      <c r="C17" s="63" t="s">
        <v>152</v>
      </c>
      <c r="D17" s="46"/>
      <c r="E17" s="28"/>
      <c r="F17" s="21"/>
      <c r="H17" s="21"/>
    </row>
    <row r="18" spans="1:8" s="23" customFormat="1" ht="140.25" customHeight="1" x14ac:dyDescent="0.25">
      <c r="A18"/>
      <c r="B18"/>
      <c r="C18" s="72" t="s">
        <v>410</v>
      </c>
      <c r="D18" s="28">
        <f>26.34-0.18</f>
        <v>26.16</v>
      </c>
      <c r="E18" s="28">
        <f>H6*166.54</f>
        <v>162.37649999999999</v>
      </c>
      <c r="F18" s="17">
        <f>D18*E18</f>
        <v>4247.7692399999996</v>
      </c>
      <c r="H18" s="21"/>
    </row>
    <row r="19" spans="1:8" s="23" customFormat="1" x14ac:dyDescent="0.25">
      <c r="A19"/>
      <c r="B19"/>
      <c r="C19" s="72"/>
      <c r="D19" s="28"/>
      <c r="E19" s="28"/>
      <c r="F19" s="17"/>
      <c r="H19" s="21"/>
    </row>
    <row r="20" spans="1:8" s="23" customFormat="1" x14ac:dyDescent="0.25">
      <c r="A20"/>
      <c r="B20"/>
      <c r="C20" s="72"/>
      <c r="D20" s="28"/>
      <c r="E20" s="28"/>
      <c r="F20" s="17"/>
      <c r="H20" s="21"/>
    </row>
    <row r="21" spans="1:8" s="23" customFormat="1" x14ac:dyDescent="0.25">
      <c r="A21"/>
      <c r="B21"/>
      <c r="C21" s="72"/>
      <c r="D21" s="28"/>
      <c r="E21" s="28"/>
      <c r="F21" s="17"/>
      <c r="H21" s="21"/>
    </row>
    <row r="22" spans="1:8" s="23" customFormat="1" x14ac:dyDescent="0.25">
      <c r="A22"/>
      <c r="B22"/>
      <c r="C22" s="72"/>
      <c r="D22" s="28"/>
      <c r="E22" s="28"/>
      <c r="F22" s="17"/>
      <c r="H22" s="21"/>
    </row>
    <row r="23" spans="1:8" s="23" customFormat="1" x14ac:dyDescent="0.25">
      <c r="A23"/>
      <c r="B23"/>
      <c r="C23" s="72"/>
      <c r="D23" s="28"/>
      <c r="E23" s="28"/>
      <c r="F23" s="17"/>
      <c r="H23" s="21"/>
    </row>
    <row r="24" spans="1:8" s="23" customFormat="1" x14ac:dyDescent="0.25">
      <c r="A24"/>
      <c r="B24"/>
      <c r="C24" s="72"/>
      <c r="D24" s="28"/>
      <c r="E24" s="28"/>
      <c r="F24" s="17"/>
      <c r="H24" s="21"/>
    </row>
    <row r="25" spans="1:8" s="23" customFormat="1" x14ac:dyDescent="0.25">
      <c r="A25"/>
      <c r="B25"/>
      <c r="C25" s="72"/>
      <c r="D25" s="28"/>
      <c r="E25" s="28"/>
      <c r="F25" s="17"/>
      <c r="H25" s="21"/>
    </row>
    <row r="26" spans="1:8" s="23" customFormat="1" x14ac:dyDescent="0.25">
      <c r="A26"/>
      <c r="B26"/>
      <c r="C26" s="72"/>
      <c r="D26" s="28"/>
      <c r="E26" s="28"/>
      <c r="F26" s="17"/>
      <c r="H26" s="21"/>
    </row>
    <row r="27" spans="1:8" s="23" customFormat="1" x14ac:dyDescent="0.25">
      <c r="A27"/>
      <c r="B27"/>
      <c r="C27" s="72"/>
      <c r="D27" s="28"/>
      <c r="E27" s="28"/>
      <c r="F27" s="17"/>
      <c r="H27" s="21"/>
    </row>
    <row r="28" spans="1:8" s="23" customFormat="1" ht="13.5" x14ac:dyDescent="0.3">
      <c r="A28" s="25">
        <v>5.5</v>
      </c>
      <c r="B28" s="4" t="s">
        <v>3</v>
      </c>
      <c r="C28" s="63" t="s">
        <v>859</v>
      </c>
      <c r="D28" s="46"/>
      <c r="E28" s="28"/>
      <c r="F28" s="21"/>
      <c r="H28" s="21"/>
    </row>
    <row r="29" spans="1:8" s="23" customFormat="1" ht="127.5" customHeight="1" x14ac:dyDescent="0.25">
      <c r="A29"/>
      <c r="B29"/>
      <c r="C29" s="72" t="s">
        <v>860</v>
      </c>
      <c r="D29" s="28">
        <v>3.33</v>
      </c>
      <c r="E29" s="28">
        <f>H6*168.54</f>
        <v>164.32649999999998</v>
      </c>
      <c r="F29" s="17">
        <f>D29*E29</f>
        <v>547.20724499999994</v>
      </c>
      <c r="H29" s="21"/>
    </row>
    <row r="30" spans="1:8" s="23" customFormat="1" ht="13.5" x14ac:dyDescent="0.25">
      <c r="A30" s="21"/>
      <c r="B30" s="46"/>
      <c r="C30" s="46"/>
      <c r="D30" s="46"/>
      <c r="E30" s="28"/>
      <c r="F30" s="21"/>
      <c r="H30" s="21"/>
    </row>
    <row r="31" spans="1:8" s="23" customFormat="1" ht="13.5" x14ac:dyDescent="0.3">
      <c r="A31" s="25">
        <v>5.6</v>
      </c>
      <c r="B31" s="4" t="s">
        <v>5</v>
      </c>
      <c r="C31" s="63" t="s">
        <v>65</v>
      </c>
      <c r="D31" s="46"/>
      <c r="E31" s="28"/>
      <c r="F31" s="21"/>
      <c r="H31" s="21"/>
    </row>
    <row r="32" spans="1:8" s="23" customFormat="1" ht="162" x14ac:dyDescent="0.25">
      <c r="A32"/>
      <c r="B32"/>
      <c r="C32" s="72" t="s">
        <v>345</v>
      </c>
      <c r="D32" s="118">
        <v>47.75</v>
      </c>
      <c r="E32" s="28">
        <f>H6*11.68</f>
        <v>11.388</v>
      </c>
      <c r="F32" s="17">
        <f>D32*E32</f>
        <v>543.77700000000004</v>
      </c>
      <c r="G32" s="97"/>
      <c r="H32" s="21"/>
    </row>
    <row r="33" spans="1:8" x14ac:dyDescent="0.25">
      <c r="C33" s="74"/>
      <c r="D33" s="98"/>
      <c r="E33" s="28"/>
      <c r="F33" s="17"/>
      <c r="H33" s="40"/>
    </row>
    <row r="34" spans="1:8" ht="15.75" x14ac:dyDescent="0.3">
      <c r="A34" s="25">
        <v>5.7</v>
      </c>
      <c r="B34" s="4" t="s">
        <v>3</v>
      </c>
      <c r="C34" s="63" t="s">
        <v>199</v>
      </c>
      <c r="D34" s="42"/>
      <c r="E34" s="28"/>
      <c r="F34" s="17"/>
      <c r="H34" s="40"/>
    </row>
    <row r="35" spans="1:8" ht="67.5" x14ac:dyDescent="0.25">
      <c r="C35" s="26" t="s">
        <v>200</v>
      </c>
      <c r="D35" s="98">
        <v>5.3</v>
      </c>
      <c r="E35" s="28">
        <f>H6*20.6</f>
        <v>20.085000000000001</v>
      </c>
      <c r="F35" s="17">
        <f>D35*E35</f>
        <v>106.45050000000001</v>
      </c>
      <c r="H35" s="40"/>
    </row>
    <row r="36" spans="1:8" x14ac:dyDescent="0.25">
      <c r="C36" s="26"/>
      <c r="D36" s="98"/>
      <c r="E36" s="28"/>
      <c r="F36" s="17"/>
      <c r="H36" s="40"/>
    </row>
    <row r="37" spans="1:8" ht="15.75" x14ac:dyDescent="0.3">
      <c r="A37" s="25">
        <v>5.8</v>
      </c>
      <c r="B37" s="4" t="s">
        <v>3</v>
      </c>
      <c r="C37" s="63" t="s">
        <v>201</v>
      </c>
      <c r="D37" s="42"/>
      <c r="E37" s="28"/>
      <c r="F37" s="17"/>
      <c r="H37" s="40"/>
    </row>
    <row r="38" spans="1:8" ht="40.5" x14ac:dyDescent="0.25">
      <c r="C38" s="72" t="s">
        <v>205</v>
      </c>
      <c r="D38" s="98">
        <v>5.4</v>
      </c>
      <c r="E38" s="28">
        <f>H6*14.79</f>
        <v>14.420249999999999</v>
      </c>
      <c r="F38" s="17">
        <f>D38*E38</f>
        <v>77.869349999999997</v>
      </c>
      <c r="H38" s="40"/>
    </row>
    <row r="39" spans="1:8" x14ac:dyDescent="0.25">
      <c r="C39" s="74"/>
      <c r="D39" s="98"/>
      <c r="E39" s="28"/>
      <c r="F39" s="17"/>
      <c r="H39" s="40"/>
    </row>
    <row r="40" spans="1:8" ht="15.75" x14ac:dyDescent="0.3">
      <c r="A40" s="25">
        <v>5.9</v>
      </c>
      <c r="B40" s="4" t="s">
        <v>3</v>
      </c>
      <c r="C40" s="63" t="s">
        <v>213</v>
      </c>
      <c r="D40" s="42"/>
      <c r="E40" s="28"/>
      <c r="F40" s="17"/>
      <c r="H40" s="40"/>
    </row>
    <row r="41" spans="1:8" ht="94.5" x14ac:dyDescent="0.25">
      <c r="C41" s="72" t="s">
        <v>271</v>
      </c>
      <c r="D41" s="98">
        <v>22.4</v>
      </c>
      <c r="E41" s="28">
        <f>H6*15.65</f>
        <v>15.258749999999999</v>
      </c>
      <c r="F41" s="17">
        <f>D41*E41</f>
        <v>341.79599999999994</v>
      </c>
      <c r="H41" s="40"/>
    </row>
    <row r="42" spans="1:8" x14ac:dyDescent="0.25">
      <c r="C42" s="74"/>
      <c r="D42" s="98"/>
      <c r="E42" s="28"/>
      <c r="F42" s="17"/>
      <c r="H42" s="40"/>
    </row>
    <row r="43" spans="1:8" ht="15.75" x14ac:dyDescent="0.3">
      <c r="A43" s="96">
        <v>5.0999999999999996</v>
      </c>
      <c r="B43" s="4" t="s">
        <v>3</v>
      </c>
      <c r="C43" s="63" t="s">
        <v>215</v>
      </c>
      <c r="D43" s="42"/>
      <c r="E43" s="28"/>
      <c r="F43" s="17"/>
      <c r="H43" s="40"/>
    </row>
    <row r="44" spans="1:8" ht="67.5" x14ac:dyDescent="0.25">
      <c r="C44" s="26" t="s">
        <v>326</v>
      </c>
      <c r="D44" s="98">
        <v>24.9</v>
      </c>
      <c r="E44" s="28">
        <f>H6*8.47</f>
        <v>8.2582500000000003</v>
      </c>
      <c r="F44" s="17">
        <f>D44*E44</f>
        <v>205.630425</v>
      </c>
      <c r="H44" s="40"/>
    </row>
    <row r="45" spans="1:8" x14ac:dyDescent="0.25">
      <c r="C45" s="26"/>
      <c r="D45" s="98"/>
      <c r="E45" s="28"/>
      <c r="F45" s="17"/>
      <c r="H45" s="40"/>
    </row>
    <row r="46" spans="1:8" x14ac:dyDescent="0.25">
      <c r="C46" s="26"/>
      <c r="D46" s="98"/>
      <c r="E46" s="28"/>
      <c r="F46" s="17"/>
      <c r="H46" s="40"/>
    </row>
    <row r="47" spans="1:8" x14ac:dyDescent="0.25">
      <c r="C47" s="26"/>
      <c r="D47" s="98"/>
      <c r="E47" s="28"/>
      <c r="F47" s="17"/>
      <c r="H47" s="40"/>
    </row>
    <row r="48" spans="1:8" ht="15.75" x14ac:dyDescent="0.3">
      <c r="A48" s="25">
        <v>5.1100000000000003</v>
      </c>
      <c r="B48" s="4" t="s">
        <v>3</v>
      </c>
      <c r="C48" s="63" t="s">
        <v>218</v>
      </c>
      <c r="D48" s="42"/>
      <c r="E48" s="28"/>
      <c r="F48" s="17"/>
      <c r="H48" s="40"/>
    </row>
    <row r="49" spans="1:8" ht="109.5" customHeight="1" x14ac:dyDescent="0.25">
      <c r="C49" s="26" t="s">
        <v>277</v>
      </c>
      <c r="D49" s="98"/>
      <c r="E49" s="28"/>
      <c r="F49" s="17"/>
      <c r="H49" s="40"/>
    </row>
    <row r="50" spans="1:8" x14ac:dyDescent="0.25">
      <c r="C50" s="26"/>
      <c r="D50" s="98"/>
      <c r="E50" s="28"/>
      <c r="F50" s="17"/>
      <c r="H50" s="40"/>
    </row>
    <row r="51" spans="1:8" x14ac:dyDescent="0.25">
      <c r="C51" s="59" t="s">
        <v>328</v>
      </c>
      <c r="D51" s="98">
        <v>15.91</v>
      </c>
      <c r="E51" s="28">
        <f>H6*21.77</f>
        <v>21.225749999999998</v>
      </c>
      <c r="F51" s="17">
        <f>D51*E51</f>
        <v>337.70168249999995</v>
      </c>
      <c r="H51" s="40"/>
    </row>
    <row r="52" spans="1:8" x14ac:dyDescent="0.25">
      <c r="C52" s="115" t="s">
        <v>327</v>
      </c>
      <c r="D52" s="98">
        <v>11</v>
      </c>
      <c r="E52" s="28">
        <f>H6*39.01</f>
        <v>38.034749999999995</v>
      </c>
      <c r="F52" s="17">
        <f>D52*E52</f>
        <v>418.38224999999994</v>
      </c>
      <c r="H52" s="40"/>
    </row>
    <row r="53" spans="1:8" x14ac:dyDescent="0.25">
      <c r="C53" s="115"/>
      <c r="D53" s="98"/>
      <c r="E53" s="28"/>
      <c r="F53" s="17"/>
      <c r="H53" s="40"/>
    </row>
    <row r="54" spans="1:8" ht="15.75" x14ac:dyDescent="0.3">
      <c r="A54" s="25">
        <v>5.12</v>
      </c>
      <c r="B54" s="4" t="s">
        <v>5</v>
      </c>
      <c r="C54" s="63" t="s">
        <v>147</v>
      </c>
      <c r="D54" s="42"/>
      <c r="E54" s="28"/>
      <c r="F54" s="17"/>
      <c r="H54" s="40"/>
    </row>
    <row r="55" spans="1:8" ht="148.5" x14ac:dyDescent="0.25">
      <c r="C55" s="72" t="s">
        <v>417</v>
      </c>
      <c r="D55" s="98">
        <v>24.3</v>
      </c>
      <c r="E55" s="28">
        <f>H6*64.08</f>
        <v>62.477999999999994</v>
      </c>
      <c r="F55" s="17">
        <f>D55*E55</f>
        <v>1518.2153999999998</v>
      </c>
      <c r="H55" s="40"/>
    </row>
    <row r="56" spans="1:8" x14ac:dyDescent="0.25">
      <c r="C56" s="72"/>
      <c r="D56" s="98"/>
      <c r="E56" s="28"/>
      <c r="F56" s="17"/>
      <c r="H56" s="40"/>
    </row>
    <row r="57" spans="1:8" ht="15.75" x14ac:dyDescent="0.3">
      <c r="A57" s="25">
        <v>5.13</v>
      </c>
      <c r="B57" s="4" t="s">
        <v>5</v>
      </c>
      <c r="C57" s="63" t="s">
        <v>841</v>
      </c>
      <c r="D57" s="42"/>
      <c r="E57" s="28"/>
      <c r="F57" s="17"/>
      <c r="H57" s="40"/>
    </row>
    <row r="58" spans="1:8" ht="113.25" customHeight="1" x14ac:dyDescent="0.25">
      <c r="C58" s="72" t="s">
        <v>840</v>
      </c>
      <c r="D58" s="118">
        <f>16.22+2.64</f>
        <v>18.86</v>
      </c>
      <c r="E58" s="95">
        <f>H6*27.35</f>
        <v>26.666250000000002</v>
      </c>
      <c r="F58" s="17">
        <f>D58*E58</f>
        <v>502.92547500000001</v>
      </c>
      <c r="H58" s="40"/>
    </row>
    <row r="59" spans="1:8" x14ac:dyDescent="0.25">
      <c r="C59" s="115"/>
      <c r="D59" s="98"/>
      <c r="E59" s="28"/>
      <c r="F59" s="17"/>
      <c r="H59" s="40"/>
    </row>
    <row r="60" spans="1:8" ht="15.75" x14ac:dyDescent="0.3">
      <c r="A60" s="96">
        <v>5.12</v>
      </c>
      <c r="B60" s="4" t="s">
        <v>398</v>
      </c>
      <c r="C60" s="63" t="s">
        <v>399</v>
      </c>
      <c r="D60" s="98">
        <v>1</v>
      </c>
      <c r="F60" s="17"/>
      <c r="H60" s="40"/>
    </row>
    <row r="61" spans="1:8" ht="15.75" x14ac:dyDescent="0.3">
      <c r="A61" s="96"/>
      <c r="B61" s="4"/>
      <c r="C61" s="63"/>
      <c r="D61" s="42"/>
      <c r="E61" s="40"/>
      <c r="F61" s="17"/>
      <c r="H61" s="40"/>
    </row>
    <row r="62" spans="1:8" x14ac:dyDescent="0.25">
      <c r="B62" s="42"/>
      <c r="C62" s="120" t="s">
        <v>400</v>
      </c>
      <c r="D62" s="121"/>
      <c r="E62" s="121"/>
      <c r="F62" s="122">
        <v>8000</v>
      </c>
      <c r="H62" s="40"/>
    </row>
    <row r="63" spans="1:8" ht="15.75" x14ac:dyDescent="0.3">
      <c r="A63" s="4"/>
      <c r="B63" s="4"/>
      <c r="C63" s="12"/>
      <c r="D63" s="4"/>
      <c r="E63" s="40"/>
      <c r="F63" s="17"/>
      <c r="H63" s="42"/>
    </row>
    <row r="64" spans="1:8" ht="15.75" thickBot="1" x14ac:dyDescent="0.3">
      <c r="A64" s="13"/>
      <c r="B64" s="13"/>
      <c r="C64" s="13" t="s">
        <v>16</v>
      </c>
      <c r="D64" s="13"/>
      <c r="E64" s="18"/>
      <c r="F64" s="18">
        <f>SUM(F9:F63)</f>
        <v>23620.882257500001</v>
      </c>
      <c r="H64" s="42"/>
    </row>
    <row r="65" spans="1:9" x14ac:dyDescent="0.25">
      <c r="H65" s="40"/>
    </row>
    <row r="66" spans="1:9" ht="15.75" x14ac:dyDescent="0.3">
      <c r="A66" s="4"/>
      <c r="B66" s="4"/>
      <c r="C66" s="9"/>
      <c r="D66" s="7"/>
      <c r="F66" s="17"/>
      <c r="H66" s="42"/>
    </row>
    <row r="67" spans="1:9" ht="15.75" x14ac:dyDescent="0.3">
      <c r="A67" s="4"/>
      <c r="B67" s="4"/>
      <c r="C67" s="12"/>
      <c r="D67" s="4"/>
      <c r="E67" s="48"/>
      <c r="F67" s="17"/>
      <c r="H67" s="42"/>
    </row>
    <row r="68" spans="1:9" ht="15" customHeight="1" x14ac:dyDescent="0.25">
      <c r="H68" s="40"/>
    </row>
    <row r="69" spans="1:9" x14ac:dyDescent="0.25">
      <c r="G69" s="40"/>
      <c r="H69" s="40"/>
      <c r="I69" s="40"/>
    </row>
    <row r="70" spans="1:9" x14ac:dyDescent="0.25">
      <c r="G70" s="40"/>
      <c r="H70" s="40"/>
      <c r="I70" s="40"/>
    </row>
    <row r="71" spans="1:9" x14ac:dyDescent="0.25">
      <c r="G71" s="40"/>
      <c r="H71" s="40"/>
      <c r="I71" s="40"/>
    </row>
    <row r="72" spans="1:9" x14ac:dyDescent="0.25">
      <c r="G72" s="40"/>
      <c r="H72" s="40"/>
      <c r="I72" s="40"/>
    </row>
    <row r="73" spans="1:9" ht="15.75" x14ac:dyDescent="0.3">
      <c r="A73" s="4"/>
      <c r="B73" s="4"/>
      <c r="C73" s="9"/>
      <c r="D73" s="4"/>
      <c r="E73" s="40"/>
      <c r="F73" s="4"/>
      <c r="G73" s="40"/>
      <c r="H73" s="40"/>
      <c r="I73" s="40"/>
    </row>
    <row r="74" spans="1:9" ht="15.75" x14ac:dyDescent="0.3">
      <c r="A74" s="4"/>
      <c r="B74" s="4"/>
      <c r="C74" s="4"/>
      <c r="D74" s="4"/>
      <c r="E74" s="40"/>
      <c r="F74" s="4"/>
      <c r="G74" s="40"/>
      <c r="H74" s="40"/>
      <c r="I74" s="40"/>
    </row>
    <row r="75" spans="1:9" ht="15.75" x14ac:dyDescent="0.3">
      <c r="A75" s="4"/>
      <c r="B75" s="4"/>
      <c r="C75" s="4"/>
      <c r="D75" s="4"/>
      <c r="E75" s="40"/>
      <c r="F75" s="4"/>
      <c r="G75" s="40"/>
      <c r="H75" s="40"/>
      <c r="I75" s="40"/>
    </row>
    <row r="76" spans="1:9" ht="15.75" x14ac:dyDescent="0.3">
      <c r="A76" s="4"/>
      <c r="B76" s="4"/>
      <c r="C76" s="4"/>
      <c r="D76" s="4"/>
      <c r="E76" s="40"/>
      <c r="F76" s="4"/>
      <c r="G76" s="40"/>
      <c r="H76" s="40"/>
      <c r="I76" s="40"/>
    </row>
    <row r="77" spans="1:9" ht="15.75" x14ac:dyDescent="0.3">
      <c r="A77" s="4"/>
      <c r="B77" s="4"/>
      <c r="C77" s="4"/>
      <c r="D77" s="4"/>
      <c r="E77" s="40"/>
      <c r="F77" s="4"/>
    </row>
    <row r="78" spans="1:9" ht="15.75" x14ac:dyDescent="0.3">
      <c r="A78" s="25"/>
      <c r="B78" s="4"/>
      <c r="C78" s="45"/>
    </row>
    <row r="79" spans="1:9" x14ac:dyDescent="0.25">
      <c r="C79" s="9"/>
      <c r="D79" s="47"/>
      <c r="E79" s="40"/>
      <c r="F79" s="17"/>
    </row>
    <row r="80" spans="1:9" ht="15.75" x14ac:dyDescent="0.3">
      <c r="A80" s="4"/>
      <c r="B80" s="4"/>
      <c r="C80" s="4"/>
      <c r="D80" s="4"/>
      <c r="E80" s="40"/>
      <c r="F80" s="4"/>
    </row>
    <row r="81" spans="1:6" ht="15.75" x14ac:dyDescent="0.3">
      <c r="A81" s="4"/>
      <c r="B81" s="4"/>
      <c r="C81" s="4"/>
      <c r="D81" s="4"/>
      <c r="E81" s="40"/>
      <c r="F81" s="4"/>
    </row>
    <row r="82" spans="1:6" ht="15.75" x14ac:dyDescent="0.3">
      <c r="A82" s="4"/>
      <c r="B82" s="4"/>
      <c r="C82" s="4"/>
      <c r="D82" s="4"/>
      <c r="E82" s="40"/>
      <c r="F82" s="4"/>
    </row>
    <row r="83" spans="1:6" ht="15.75" x14ac:dyDescent="0.3">
      <c r="A83" s="4"/>
      <c r="B83" s="4"/>
      <c r="C83" s="4"/>
      <c r="D83" s="4"/>
      <c r="E83" s="40"/>
      <c r="F83" s="4"/>
    </row>
    <row r="84" spans="1:6" ht="15.75" x14ac:dyDescent="0.3">
      <c r="A84" s="4"/>
      <c r="B84" s="4"/>
      <c r="C84" s="4"/>
      <c r="D84" s="4"/>
      <c r="E84" s="40"/>
      <c r="F84" s="4"/>
    </row>
    <row r="85" spans="1:6" ht="15.75" x14ac:dyDescent="0.3">
      <c r="A85" s="4"/>
      <c r="B85" s="4"/>
      <c r="C85" s="4"/>
      <c r="D85" s="4"/>
      <c r="E85" s="40"/>
      <c r="F85" s="4"/>
    </row>
    <row r="86" spans="1:6" ht="15.75" x14ac:dyDescent="0.3">
      <c r="A86" s="4"/>
      <c r="B86" s="4"/>
      <c r="C86" s="4"/>
      <c r="D86" s="4"/>
      <c r="E86" s="40"/>
      <c r="F86" s="4"/>
    </row>
    <row r="87" spans="1:6" ht="15.75" x14ac:dyDescent="0.3">
      <c r="A87" s="4"/>
      <c r="B87" s="4"/>
      <c r="C87" s="4"/>
      <c r="D87" s="4"/>
      <c r="E87" s="40"/>
      <c r="F87" s="4"/>
    </row>
    <row r="88" spans="1:6" ht="15.75" x14ac:dyDescent="0.3">
      <c r="A88" s="4"/>
      <c r="B88" s="4"/>
      <c r="C88" s="4"/>
      <c r="D88" s="4"/>
      <c r="E88" s="40"/>
      <c r="F88" s="4"/>
    </row>
    <row r="89" spans="1:6" ht="15.75" x14ac:dyDescent="0.3">
      <c r="A89" s="4"/>
      <c r="B89" s="4"/>
      <c r="C89" s="4"/>
      <c r="D89" s="4"/>
      <c r="E89" s="40"/>
      <c r="F89" s="4"/>
    </row>
    <row r="90" spans="1:6" ht="15.75" x14ac:dyDescent="0.3">
      <c r="A90" s="4"/>
      <c r="B90" s="4"/>
      <c r="C90" s="4"/>
      <c r="D90" s="4"/>
      <c r="E90" s="40"/>
      <c r="F90" s="4"/>
    </row>
    <row r="91" spans="1:6" ht="15.75" x14ac:dyDescent="0.3">
      <c r="A91" s="4"/>
      <c r="B91" s="4"/>
      <c r="C91" s="4"/>
      <c r="D91" s="4"/>
      <c r="E91" s="40"/>
      <c r="F91" s="4"/>
    </row>
    <row r="92" spans="1:6" ht="15.75" x14ac:dyDescent="0.3">
      <c r="A92" s="4"/>
      <c r="B92" s="4"/>
      <c r="C92" s="4"/>
      <c r="D92" s="4"/>
      <c r="E92" s="40"/>
      <c r="F92" s="4"/>
    </row>
    <row r="93" spans="1:6" ht="15.75" x14ac:dyDescent="0.3">
      <c r="A93" s="4"/>
      <c r="B93" s="4"/>
      <c r="C93" s="4"/>
      <c r="D93" s="4"/>
      <c r="E93" s="40"/>
      <c r="F93" s="4"/>
    </row>
    <row r="94" spans="1:6" ht="15.75" x14ac:dyDescent="0.3">
      <c r="A94" s="4"/>
      <c r="B94" s="4"/>
      <c r="C94" s="4"/>
      <c r="D94" s="4"/>
      <c r="E94" s="40"/>
      <c r="F94" s="4"/>
    </row>
    <row r="95" spans="1:6" ht="15.75" x14ac:dyDescent="0.3">
      <c r="A95" s="4"/>
      <c r="B95" s="4"/>
      <c r="C95" s="4"/>
      <c r="D95" s="4"/>
      <c r="E95" s="40"/>
      <c r="F95" s="4"/>
    </row>
    <row r="96" spans="1:6" ht="15.75" x14ac:dyDescent="0.3">
      <c r="A96" s="4"/>
      <c r="B96" s="4"/>
      <c r="C96" s="4"/>
      <c r="D96" s="4"/>
      <c r="E96" s="40"/>
      <c r="F96" s="4"/>
    </row>
    <row r="97" spans="1:6" ht="15.75" x14ac:dyDescent="0.3">
      <c r="A97" s="4"/>
      <c r="B97" s="4"/>
      <c r="C97" s="4"/>
      <c r="D97" s="4"/>
      <c r="E97" s="40"/>
      <c r="F97" s="4"/>
    </row>
    <row r="98" spans="1:6" ht="15.75" x14ac:dyDescent="0.3">
      <c r="A98" s="4"/>
      <c r="B98" s="4"/>
      <c r="C98" s="4"/>
      <c r="D98" s="4"/>
      <c r="E98" s="40"/>
      <c r="F98" s="4"/>
    </row>
    <row r="99" spans="1:6" ht="15.75" x14ac:dyDescent="0.3">
      <c r="A99" s="4"/>
      <c r="B99" s="4"/>
      <c r="C99" s="4"/>
      <c r="D99" s="4"/>
      <c r="E99" s="40"/>
      <c r="F99" s="4"/>
    </row>
    <row r="100" spans="1:6" ht="15.75" x14ac:dyDescent="0.3">
      <c r="A100" s="4"/>
      <c r="B100" s="4"/>
      <c r="C100" s="4"/>
      <c r="D100" s="4"/>
      <c r="E100" s="40"/>
      <c r="F100" s="4"/>
    </row>
    <row r="101" spans="1:6" ht="15.75" x14ac:dyDescent="0.3">
      <c r="A101" s="4"/>
      <c r="B101" s="4"/>
      <c r="C101" s="4"/>
      <c r="D101" s="4"/>
      <c r="E101" s="40"/>
      <c r="F101" s="4"/>
    </row>
    <row r="102" spans="1:6" ht="15.75" x14ac:dyDescent="0.3">
      <c r="A102" s="4"/>
      <c r="B102" s="4"/>
      <c r="C102" s="4"/>
      <c r="D102" s="4"/>
      <c r="E102" s="40"/>
      <c r="F102" s="4"/>
    </row>
    <row r="103" spans="1:6" ht="15.75" x14ac:dyDescent="0.3">
      <c r="A103" s="4"/>
      <c r="B103" s="4"/>
      <c r="C103" s="4"/>
      <c r="D103" s="4"/>
      <c r="E103" s="40"/>
      <c r="F103" s="4"/>
    </row>
    <row r="104" spans="1:6" ht="15.75" x14ac:dyDescent="0.3">
      <c r="A104" s="4"/>
      <c r="B104" s="4"/>
      <c r="C104" s="4"/>
      <c r="D104" s="4"/>
      <c r="E104" s="40"/>
      <c r="F104" s="4"/>
    </row>
    <row r="105" spans="1:6" ht="15.75" x14ac:dyDescent="0.3">
      <c r="A105" s="4"/>
      <c r="B105" s="4"/>
      <c r="C105" s="4"/>
      <c r="D105" s="4"/>
      <c r="E105" s="40"/>
      <c r="F105" s="4"/>
    </row>
    <row r="106" spans="1:6" ht="15.75" x14ac:dyDescent="0.3">
      <c r="A106" s="4"/>
      <c r="B106" s="4"/>
      <c r="C106" s="4"/>
      <c r="D106" s="4"/>
      <c r="E106" s="40"/>
      <c r="F106" s="4"/>
    </row>
    <row r="107" spans="1:6" ht="15.75" x14ac:dyDescent="0.3">
      <c r="A107" s="4"/>
      <c r="B107" s="4"/>
      <c r="C107" s="4"/>
      <c r="D107" s="4"/>
      <c r="E107" s="40"/>
      <c r="F107" s="4"/>
    </row>
    <row r="108" spans="1:6" ht="15.75" x14ac:dyDescent="0.3">
      <c r="A108" s="4"/>
      <c r="B108" s="4"/>
      <c r="C108" s="4"/>
      <c r="D108" s="4"/>
      <c r="E108" s="40"/>
      <c r="F108" s="4"/>
    </row>
    <row r="109" spans="1:6" ht="15.75" x14ac:dyDescent="0.3">
      <c r="A109" s="4"/>
      <c r="B109" s="4"/>
      <c r="C109" s="4"/>
      <c r="D109" s="4"/>
      <c r="E109" s="40"/>
      <c r="F109" s="4"/>
    </row>
    <row r="110" spans="1:6" ht="15.75" x14ac:dyDescent="0.3">
      <c r="A110" s="4"/>
      <c r="B110" s="4"/>
      <c r="C110" s="4"/>
      <c r="D110" s="4"/>
      <c r="E110" s="40"/>
      <c r="F110" s="4"/>
    </row>
    <row r="111" spans="1:6" ht="15.75" x14ac:dyDescent="0.3">
      <c r="A111" s="4"/>
      <c r="B111" s="4"/>
      <c r="C111" s="4"/>
      <c r="D111" s="4"/>
      <c r="E111" s="40"/>
      <c r="F111" s="4"/>
    </row>
    <row r="112" spans="1:6" ht="15.75" x14ac:dyDescent="0.3">
      <c r="A112" s="4"/>
      <c r="B112" s="4"/>
      <c r="C112" s="4"/>
      <c r="D112" s="4"/>
      <c r="E112" s="40"/>
      <c r="F112" s="4"/>
    </row>
    <row r="113" spans="1:6" ht="15.75" x14ac:dyDescent="0.3">
      <c r="A113" s="4"/>
      <c r="B113" s="4"/>
      <c r="C113" s="4"/>
      <c r="D113" s="4"/>
      <c r="E113" s="40"/>
      <c r="F113" s="4"/>
    </row>
    <row r="114" spans="1:6" ht="15.75" x14ac:dyDescent="0.3">
      <c r="A114" s="4"/>
      <c r="B114" s="4"/>
      <c r="C114" s="4"/>
      <c r="D114" s="4"/>
      <c r="E114" s="40"/>
      <c r="F114" s="4"/>
    </row>
    <row r="115" spans="1:6" ht="15.75" x14ac:dyDescent="0.3">
      <c r="A115" s="4"/>
      <c r="B115" s="4"/>
      <c r="C115" s="4"/>
      <c r="D115" s="4"/>
      <c r="E115" s="40"/>
      <c r="F115" s="4"/>
    </row>
    <row r="116" spans="1:6" ht="15.75" x14ac:dyDescent="0.3">
      <c r="A116" s="4"/>
      <c r="B116" s="4"/>
      <c r="C116" s="4"/>
      <c r="D116" s="4"/>
      <c r="E116" s="40"/>
      <c r="F116" s="4"/>
    </row>
    <row r="117" spans="1:6" ht="15.75" x14ac:dyDescent="0.3">
      <c r="A117" s="4"/>
      <c r="B117" s="4"/>
      <c r="C117" s="4"/>
      <c r="D117" s="4"/>
      <c r="E117" s="40"/>
      <c r="F117" s="4"/>
    </row>
    <row r="118" spans="1:6" ht="15.75" x14ac:dyDescent="0.3">
      <c r="A118" s="4"/>
      <c r="B118" s="4"/>
      <c r="C118" s="4"/>
      <c r="D118" s="4"/>
      <c r="E118" s="40"/>
      <c r="F118" s="4"/>
    </row>
    <row r="119" spans="1:6" ht="15.75" x14ac:dyDescent="0.3">
      <c r="A119" s="4"/>
      <c r="B119" s="4"/>
      <c r="C119" s="4"/>
      <c r="D119" s="4"/>
      <c r="E119" s="40"/>
      <c r="F119" s="4"/>
    </row>
    <row r="120" spans="1:6" ht="15.75" x14ac:dyDescent="0.3">
      <c r="A120" s="4"/>
      <c r="B120" s="4"/>
      <c r="C120" s="4"/>
      <c r="D120" s="4"/>
      <c r="E120" s="40"/>
      <c r="F120" s="4"/>
    </row>
    <row r="121" spans="1:6" ht="15.75" x14ac:dyDescent="0.3">
      <c r="A121" s="4"/>
      <c r="B121" s="4"/>
      <c r="C121" s="4"/>
      <c r="D121" s="4"/>
      <c r="E121" s="40"/>
      <c r="F121" s="4"/>
    </row>
    <row r="122" spans="1:6" ht="15.75" x14ac:dyDescent="0.3">
      <c r="A122" s="4"/>
      <c r="B122" s="4"/>
      <c r="C122" s="4"/>
      <c r="D122" s="4"/>
      <c r="E122" s="40"/>
      <c r="F122" s="4"/>
    </row>
    <row r="123" spans="1:6" ht="15.75" x14ac:dyDescent="0.3">
      <c r="A123" s="4"/>
      <c r="B123" s="4"/>
      <c r="C123" s="4"/>
      <c r="D123" s="4"/>
      <c r="E123" s="40"/>
      <c r="F123" s="4"/>
    </row>
    <row r="124" spans="1:6" ht="15.75" x14ac:dyDescent="0.3">
      <c r="A124" s="4"/>
      <c r="B124" s="4"/>
      <c r="C124" s="4"/>
      <c r="D124" s="4"/>
      <c r="E124" s="40"/>
      <c r="F124" s="4"/>
    </row>
    <row r="125" spans="1:6" ht="15.75" x14ac:dyDescent="0.3">
      <c r="A125" s="4"/>
      <c r="B125" s="4"/>
      <c r="C125" s="4"/>
      <c r="D125" s="4"/>
      <c r="E125" s="40"/>
      <c r="F125" s="4"/>
    </row>
    <row r="126" spans="1:6" ht="15.75" x14ac:dyDescent="0.3">
      <c r="A126" s="4"/>
      <c r="B126" s="4"/>
      <c r="C126" s="4"/>
      <c r="D126" s="4"/>
      <c r="E126" s="40"/>
      <c r="F126" s="4"/>
    </row>
    <row r="127" spans="1:6" ht="15.75" x14ac:dyDescent="0.3">
      <c r="A127" s="4"/>
      <c r="B127" s="4"/>
      <c r="C127" s="4"/>
      <c r="D127" s="4"/>
      <c r="E127" s="40"/>
      <c r="F127" s="4"/>
    </row>
    <row r="128" spans="1:6" ht="15.75" x14ac:dyDescent="0.3">
      <c r="A128" s="4"/>
      <c r="B128" s="4"/>
      <c r="C128" s="4"/>
      <c r="D128" s="4"/>
      <c r="E128" s="40"/>
      <c r="F128" s="4"/>
    </row>
    <row r="129" spans="1:6" ht="15.75" x14ac:dyDescent="0.3">
      <c r="A129" s="4"/>
      <c r="B129" s="4"/>
      <c r="C129" s="4"/>
      <c r="D129" s="4"/>
      <c r="E129" s="40"/>
      <c r="F129" s="4"/>
    </row>
    <row r="130" spans="1:6" ht="15.75" x14ac:dyDescent="0.3">
      <c r="A130" s="4"/>
      <c r="B130" s="4"/>
      <c r="C130" s="4"/>
      <c r="D130" s="4"/>
      <c r="E130" s="41"/>
      <c r="F130" s="4"/>
    </row>
    <row r="131" spans="1:6" ht="15.75" x14ac:dyDescent="0.3">
      <c r="A131" s="4"/>
      <c r="B131" s="4"/>
      <c r="C131" s="4"/>
      <c r="D131" s="4"/>
      <c r="E131" s="41"/>
      <c r="F131" s="4"/>
    </row>
    <row r="132" spans="1:6" ht="15.75" x14ac:dyDescent="0.3">
      <c r="A132" s="4"/>
      <c r="B132" s="4"/>
      <c r="C132" s="4"/>
      <c r="D132" s="4"/>
      <c r="E132" s="41"/>
      <c r="F132" s="4"/>
    </row>
    <row r="133" spans="1:6" ht="15.75" x14ac:dyDescent="0.3">
      <c r="A133" s="4"/>
      <c r="B133" s="4"/>
      <c r="C133" s="4"/>
      <c r="D133" s="4"/>
      <c r="E133" s="41"/>
      <c r="F133" s="4"/>
    </row>
    <row r="134" spans="1:6" ht="15.75" x14ac:dyDescent="0.3">
      <c r="A134" s="4"/>
      <c r="B134" s="4"/>
      <c r="C134" s="4"/>
      <c r="D134" s="4"/>
      <c r="E134" s="41"/>
      <c r="F134" s="4"/>
    </row>
    <row r="135" spans="1:6" ht="15.75" x14ac:dyDescent="0.3">
      <c r="A135" s="4"/>
      <c r="B135" s="4"/>
      <c r="C135" s="4"/>
      <c r="D135" s="4"/>
      <c r="E135" s="41"/>
      <c r="F135" s="4"/>
    </row>
    <row r="136" spans="1:6" ht="15.75" x14ac:dyDescent="0.3">
      <c r="A136" s="4"/>
      <c r="B136" s="4"/>
      <c r="C136" s="4"/>
      <c r="D136" s="4"/>
      <c r="E136" s="41"/>
      <c r="F136" s="4"/>
    </row>
    <row r="137" spans="1:6" ht="15.75" x14ac:dyDescent="0.3">
      <c r="A137" s="4"/>
      <c r="B137" s="4"/>
      <c r="C137" s="4"/>
      <c r="D137" s="4"/>
      <c r="E137" s="41"/>
      <c r="F137" s="4"/>
    </row>
    <row r="138" spans="1:6" ht="15.75" x14ac:dyDescent="0.3">
      <c r="A138" s="4"/>
      <c r="B138" s="4"/>
      <c r="C138" s="4"/>
      <c r="D138" s="4"/>
      <c r="E138" s="41"/>
      <c r="F138" s="4"/>
    </row>
    <row r="139" spans="1:6" ht="15.75" x14ac:dyDescent="0.3">
      <c r="A139" s="4"/>
      <c r="B139" s="4"/>
      <c r="C139" s="4"/>
      <c r="D139" s="4"/>
      <c r="E139" s="41"/>
      <c r="F139" s="4"/>
    </row>
    <row r="140" spans="1:6" ht="15.75" x14ac:dyDescent="0.3">
      <c r="A140" s="4"/>
      <c r="B140" s="4"/>
      <c r="C140" s="4"/>
      <c r="D140" s="4"/>
      <c r="E140" s="41"/>
      <c r="F140" s="4"/>
    </row>
    <row r="141" spans="1:6" ht="15.75" x14ac:dyDescent="0.3">
      <c r="A141" s="4"/>
      <c r="B141" s="4"/>
      <c r="C141" s="4"/>
      <c r="D141" s="4"/>
      <c r="E141" s="41"/>
      <c r="F141" s="4"/>
    </row>
    <row r="142" spans="1:6" ht="15.75" x14ac:dyDescent="0.3">
      <c r="A142" s="4"/>
      <c r="B142" s="4"/>
      <c r="C142" s="4"/>
      <c r="D142" s="4"/>
      <c r="E142" s="41"/>
      <c r="F142" s="4"/>
    </row>
    <row r="143" spans="1:6" ht="15.75" x14ac:dyDescent="0.3">
      <c r="A143" s="4"/>
      <c r="B143" s="4"/>
      <c r="C143" s="4"/>
      <c r="D143" s="4"/>
      <c r="E143" s="41"/>
      <c r="F143" s="4"/>
    </row>
    <row r="144" spans="1:6" ht="15.75" x14ac:dyDescent="0.3">
      <c r="A144" s="4"/>
      <c r="B144" s="4"/>
      <c r="C144" s="4"/>
      <c r="D144" s="4"/>
      <c r="E144" s="41"/>
      <c r="F144" s="4"/>
    </row>
    <row r="145" spans="1:6" ht="15.75" x14ac:dyDescent="0.3">
      <c r="A145" s="4"/>
      <c r="B145" s="4"/>
      <c r="C145" s="4"/>
      <c r="D145" s="4"/>
      <c r="E145" s="41"/>
      <c r="F145" s="4"/>
    </row>
    <row r="146" spans="1:6" ht="15.75" x14ac:dyDescent="0.3">
      <c r="A146" s="4"/>
      <c r="B146" s="4"/>
      <c r="C146" s="4"/>
      <c r="D146" s="4"/>
      <c r="E146" s="41"/>
      <c r="F146" s="4"/>
    </row>
    <row r="147" spans="1:6" ht="15.75" x14ac:dyDescent="0.3">
      <c r="A147" s="4"/>
      <c r="B147" s="4"/>
      <c r="C147" s="4"/>
      <c r="D147" s="4"/>
      <c r="E147" s="41"/>
      <c r="F147" s="4"/>
    </row>
    <row r="148" spans="1:6" ht="15.75" x14ac:dyDescent="0.3">
      <c r="A148" s="4"/>
      <c r="B148" s="4"/>
      <c r="C148" s="4"/>
      <c r="D148" s="4"/>
      <c r="E148" s="41"/>
      <c r="F148" s="4"/>
    </row>
    <row r="149" spans="1:6" ht="15.75" x14ac:dyDescent="0.3">
      <c r="A149" s="4"/>
      <c r="B149" s="4"/>
      <c r="C149" s="4"/>
      <c r="D149" s="4"/>
      <c r="E149" s="41"/>
      <c r="F149" s="4"/>
    </row>
    <row r="150" spans="1:6" ht="15.75" x14ac:dyDescent="0.3">
      <c r="A150" s="4"/>
      <c r="B150" s="4"/>
      <c r="C150" s="4"/>
      <c r="D150" s="4"/>
      <c r="E150" s="41"/>
      <c r="F150" s="4"/>
    </row>
    <row r="151" spans="1:6" ht="15.75" x14ac:dyDescent="0.3">
      <c r="A151" s="4"/>
      <c r="B151" s="4"/>
      <c r="C151" s="4"/>
      <c r="D151" s="4"/>
      <c r="E151" s="41"/>
      <c r="F151" s="4"/>
    </row>
    <row r="152" spans="1:6" ht="15.75" x14ac:dyDescent="0.3">
      <c r="A152" s="4"/>
      <c r="B152" s="4"/>
      <c r="C152" s="4"/>
      <c r="D152" s="4"/>
      <c r="E152" s="41"/>
      <c r="F152" s="4"/>
    </row>
    <row r="153" spans="1:6" ht="15.75" x14ac:dyDescent="0.3">
      <c r="A153" s="4"/>
      <c r="B153" s="4"/>
      <c r="C153" s="4"/>
      <c r="D153" s="4"/>
      <c r="E153" s="41"/>
      <c r="F153" s="4"/>
    </row>
    <row r="154" spans="1:6" ht="15.75" x14ac:dyDescent="0.3">
      <c r="A154" s="4"/>
      <c r="B154" s="4"/>
      <c r="C154" s="4"/>
      <c r="D154" s="4"/>
      <c r="E154" s="41"/>
      <c r="F154" s="4"/>
    </row>
    <row r="155" spans="1:6" ht="15.75" x14ac:dyDescent="0.3">
      <c r="A155" s="4"/>
      <c r="B155" s="4"/>
      <c r="C155" s="4"/>
      <c r="D155" s="4"/>
      <c r="E155" s="41"/>
      <c r="F155" s="4"/>
    </row>
    <row r="156" spans="1:6" ht="15.75" x14ac:dyDescent="0.3">
      <c r="A156" s="4"/>
      <c r="B156" s="4"/>
      <c r="C156" s="4"/>
      <c r="D156" s="4"/>
      <c r="E156" s="41"/>
      <c r="F156" s="4"/>
    </row>
    <row r="157" spans="1:6" ht="15.75" x14ac:dyDescent="0.3">
      <c r="A157" s="4"/>
      <c r="B157" s="4"/>
      <c r="C157" s="4"/>
      <c r="D157" s="4"/>
      <c r="E157" s="41"/>
      <c r="F157" s="4"/>
    </row>
    <row r="158" spans="1:6" ht="15.75" x14ac:dyDescent="0.3">
      <c r="A158" s="4"/>
      <c r="B158" s="4"/>
      <c r="C158" s="4"/>
      <c r="D158" s="4"/>
      <c r="E158" s="41"/>
      <c r="F158" s="4"/>
    </row>
    <row r="159" spans="1:6" ht="15.75" x14ac:dyDescent="0.3">
      <c r="A159" s="4"/>
      <c r="B159" s="4"/>
      <c r="C159" s="4"/>
      <c r="D159" s="4"/>
      <c r="E159" s="41"/>
      <c r="F159" s="4"/>
    </row>
    <row r="160" spans="1:6" ht="15.75" x14ac:dyDescent="0.3">
      <c r="A160" s="4"/>
      <c r="B160" s="4"/>
      <c r="C160" s="4"/>
      <c r="D160" s="4"/>
      <c r="E160" s="41"/>
      <c r="F160" s="4"/>
    </row>
    <row r="161" spans="1:6" ht="15.75" x14ac:dyDescent="0.3">
      <c r="A161" s="4"/>
      <c r="B161" s="4"/>
      <c r="C161" s="4"/>
      <c r="D161" s="4"/>
      <c r="E161" s="41"/>
      <c r="F161" s="4"/>
    </row>
    <row r="162" spans="1:6" ht="15.75" x14ac:dyDescent="0.3">
      <c r="A162" s="4"/>
      <c r="B162" s="4"/>
      <c r="C162" s="4"/>
      <c r="D162" s="4"/>
      <c r="E162" s="41"/>
      <c r="F162" s="4"/>
    </row>
    <row r="163" spans="1:6" ht="15.75" x14ac:dyDescent="0.3">
      <c r="A163" s="4"/>
      <c r="B163" s="4"/>
      <c r="C163" s="4"/>
      <c r="D163" s="4"/>
      <c r="E163" s="41"/>
      <c r="F163" s="4"/>
    </row>
    <row r="164" spans="1:6" ht="15.75" x14ac:dyDescent="0.3">
      <c r="A164" s="4"/>
      <c r="B164" s="4"/>
      <c r="C164" s="4"/>
      <c r="D164" s="4"/>
      <c r="E164" s="41"/>
      <c r="F164" s="4"/>
    </row>
    <row r="165" spans="1:6" ht="15.75" x14ac:dyDescent="0.3">
      <c r="A165" s="4"/>
      <c r="B165" s="4"/>
      <c r="C165" s="4"/>
      <c r="D165" s="4"/>
      <c r="E165" s="41"/>
      <c r="F165" s="4"/>
    </row>
    <row r="166" spans="1:6" ht="15.75" x14ac:dyDescent="0.3">
      <c r="A166" s="4"/>
      <c r="B166" s="4"/>
      <c r="C166" s="4"/>
      <c r="D166" s="4"/>
      <c r="E166" s="41"/>
      <c r="F166" s="4"/>
    </row>
    <row r="167" spans="1:6" ht="15.75" x14ac:dyDescent="0.3">
      <c r="A167" s="4"/>
      <c r="B167" s="4"/>
      <c r="C167" s="4"/>
      <c r="D167" s="4"/>
      <c r="E167" s="41"/>
      <c r="F167" s="4"/>
    </row>
    <row r="168" spans="1:6" ht="15.75" x14ac:dyDescent="0.3">
      <c r="A168" s="4"/>
      <c r="B168" s="4"/>
      <c r="C168" s="4"/>
      <c r="D168" s="4"/>
      <c r="E168" s="41"/>
      <c r="F168" s="4"/>
    </row>
    <row r="169" spans="1:6" ht="15.75" x14ac:dyDescent="0.3">
      <c r="A169" s="4"/>
      <c r="B169" s="4"/>
      <c r="C169" s="4"/>
      <c r="D169" s="4"/>
      <c r="E169" s="41"/>
      <c r="F169" s="4"/>
    </row>
    <row r="170" spans="1:6" ht="15.75" x14ac:dyDescent="0.3">
      <c r="A170" s="4"/>
      <c r="B170" s="4"/>
      <c r="C170" s="4"/>
      <c r="D170" s="4"/>
      <c r="E170" s="41"/>
      <c r="F170" s="4"/>
    </row>
    <row r="171" spans="1:6" ht="15.75" x14ac:dyDescent="0.3">
      <c r="A171" s="4"/>
      <c r="B171" s="4"/>
      <c r="C171" s="4"/>
      <c r="D171" s="4"/>
      <c r="E171" s="41"/>
      <c r="F171" s="4"/>
    </row>
    <row r="172" spans="1:6" ht="15.75" x14ac:dyDescent="0.3">
      <c r="A172" s="4"/>
      <c r="B172" s="4"/>
      <c r="C172" s="4"/>
      <c r="D172" s="4"/>
      <c r="E172" s="41"/>
      <c r="F172" s="4"/>
    </row>
    <row r="173" spans="1:6" ht="15.75" x14ac:dyDescent="0.3">
      <c r="A173" s="4"/>
      <c r="B173" s="4"/>
      <c r="C173" s="4"/>
      <c r="D173" s="4"/>
      <c r="E173" s="41"/>
      <c r="F173" s="4"/>
    </row>
    <row r="174" spans="1:6" ht="15.75" x14ac:dyDescent="0.3">
      <c r="A174" s="4"/>
      <c r="B174" s="4"/>
      <c r="C174" s="4"/>
      <c r="D174" s="4"/>
      <c r="E174" s="41"/>
      <c r="F174" s="4"/>
    </row>
    <row r="175" spans="1:6" ht="15.75" x14ac:dyDescent="0.3">
      <c r="A175" s="4"/>
      <c r="B175" s="4"/>
      <c r="C175" s="4"/>
      <c r="D175" s="4"/>
      <c r="E175" s="41"/>
      <c r="F175" s="4"/>
    </row>
    <row r="176" spans="1:6" ht="15.75" x14ac:dyDescent="0.3">
      <c r="A176" s="4"/>
      <c r="B176" s="4"/>
      <c r="C176" s="4"/>
      <c r="D176" s="4"/>
      <c r="E176" s="41"/>
      <c r="F176" s="4"/>
    </row>
    <row r="177" spans="1:6" ht="15.75" x14ac:dyDescent="0.3">
      <c r="A177" s="4"/>
      <c r="B177" s="4"/>
      <c r="C177" s="4"/>
      <c r="D177" s="4"/>
      <c r="E177" s="41"/>
      <c r="F177" s="4"/>
    </row>
    <row r="178" spans="1:6" ht="15.75" x14ac:dyDescent="0.3">
      <c r="A178" s="4"/>
      <c r="B178" s="4"/>
      <c r="C178" s="4"/>
      <c r="D178" s="4"/>
      <c r="E178" s="41"/>
      <c r="F178" s="4"/>
    </row>
    <row r="179" spans="1:6" ht="15.75" x14ac:dyDescent="0.3">
      <c r="A179" s="4"/>
      <c r="B179" s="4"/>
      <c r="C179" s="4"/>
      <c r="D179" s="4"/>
      <c r="E179" s="41"/>
      <c r="F179" s="4"/>
    </row>
    <row r="180" spans="1:6" ht="15.75" x14ac:dyDescent="0.3">
      <c r="A180" s="4"/>
      <c r="B180" s="4"/>
      <c r="C180" s="4"/>
      <c r="D180" s="4"/>
      <c r="E180" s="41"/>
      <c r="F180" s="4"/>
    </row>
    <row r="181" spans="1:6" ht="15.75" x14ac:dyDescent="0.3">
      <c r="A181" s="4"/>
      <c r="B181" s="4"/>
      <c r="C181" s="4"/>
      <c r="D181" s="4"/>
      <c r="E181" s="41"/>
      <c r="F181" s="4"/>
    </row>
    <row r="182" spans="1:6" ht="15.75" x14ac:dyDescent="0.3">
      <c r="A182" s="4"/>
      <c r="B182" s="4"/>
      <c r="C182" s="4"/>
      <c r="D182" s="4"/>
      <c r="E182" s="41"/>
      <c r="F182" s="4"/>
    </row>
    <row r="183" spans="1:6" ht="15.75" x14ac:dyDescent="0.3">
      <c r="A183" s="4"/>
      <c r="B183" s="4"/>
      <c r="C183" s="4"/>
      <c r="D183" s="4"/>
      <c r="E183" s="41"/>
      <c r="F183" s="4"/>
    </row>
    <row r="184" spans="1:6" ht="15.75" x14ac:dyDescent="0.3">
      <c r="A184" s="4"/>
      <c r="B184" s="4"/>
      <c r="C184" s="4"/>
      <c r="D184" s="4"/>
      <c r="E184" s="41"/>
      <c r="F184" s="4"/>
    </row>
    <row r="185" spans="1:6" ht="15.75" x14ac:dyDescent="0.3">
      <c r="A185" s="4"/>
      <c r="B185" s="4"/>
      <c r="C185" s="4"/>
      <c r="D185" s="4"/>
      <c r="E185" s="41"/>
      <c r="F185" s="4"/>
    </row>
    <row r="186" spans="1:6" ht="15.75" x14ac:dyDescent="0.3">
      <c r="A186" s="4"/>
      <c r="B186" s="4"/>
      <c r="C186" s="4"/>
      <c r="D186" s="4"/>
      <c r="E186" s="41"/>
      <c r="F186" s="4"/>
    </row>
    <row r="187" spans="1:6" ht="15.75" x14ac:dyDescent="0.3">
      <c r="A187" s="4"/>
      <c r="B187" s="4"/>
      <c r="C187" s="4"/>
      <c r="D187" s="4"/>
      <c r="E187" s="41"/>
      <c r="F187" s="4"/>
    </row>
    <row r="188" spans="1:6" ht="15.75" x14ac:dyDescent="0.3">
      <c r="A188" s="4"/>
      <c r="B188" s="4"/>
      <c r="C188" s="4"/>
      <c r="D188" s="4"/>
      <c r="E188" s="41"/>
      <c r="F188" s="4"/>
    </row>
    <row r="189" spans="1:6" ht="15.75" x14ac:dyDescent="0.3">
      <c r="A189" s="4"/>
      <c r="B189" s="4"/>
      <c r="C189" s="4"/>
      <c r="D189" s="4"/>
      <c r="E189" s="41"/>
      <c r="F189" s="4"/>
    </row>
    <row r="190" spans="1:6" ht="15.75" x14ac:dyDescent="0.3">
      <c r="A190" s="4"/>
      <c r="B190" s="4"/>
      <c r="C190" s="4"/>
      <c r="D190" s="4"/>
      <c r="E190" s="41"/>
      <c r="F190" s="4"/>
    </row>
    <row r="191" spans="1:6" ht="15.75" x14ac:dyDescent="0.3">
      <c r="A191" s="4"/>
      <c r="B191" s="4"/>
      <c r="C191" s="4"/>
      <c r="D191" s="4"/>
      <c r="E191" s="41"/>
      <c r="F191" s="4"/>
    </row>
    <row r="192" spans="1:6" ht="15.75" x14ac:dyDescent="0.3">
      <c r="A192" s="4"/>
      <c r="B192" s="4"/>
      <c r="C192" s="4"/>
      <c r="D192" s="4"/>
      <c r="E192" s="41"/>
      <c r="F192" s="4"/>
    </row>
    <row r="193" spans="1:6" ht="15.75" x14ac:dyDescent="0.3">
      <c r="A193" s="4"/>
      <c r="B193" s="4"/>
      <c r="C193" s="4"/>
      <c r="D193" s="4"/>
      <c r="E193" s="41"/>
      <c r="F193" s="4"/>
    </row>
    <row r="194" spans="1:6" ht="15.75" x14ac:dyDescent="0.3">
      <c r="A194" s="4"/>
      <c r="B194" s="4"/>
      <c r="C194" s="4"/>
      <c r="D194" s="4"/>
      <c r="E194" s="41"/>
      <c r="F194" s="4"/>
    </row>
    <row r="195" spans="1:6" ht="15.75" x14ac:dyDescent="0.3">
      <c r="A195" s="4"/>
      <c r="B195" s="4"/>
      <c r="C195" s="4"/>
      <c r="D195" s="4"/>
      <c r="E195" s="41"/>
      <c r="F195" s="4"/>
    </row>
    <row r="196" spans="1:6" ht="15.75" x14ac:dyDescent="0.3">
      <c r="A196" s="4"/>
      <c r="B196" s="4"/>
      <c r="C196" s="4"/>
      <c r="D196" s="4"/>
      <c r="E196" s="41"/>
      <c r="F196" s="4"/>
    </row>
    <row r="197" spans="1:6" ht="15.75" x14ac:dyDescent="0.3">
      <c r="A197" s="4"/>
      <c r="B197" s="4"/>
      <c r="C197" s="4"/>
      <c r="D197" s="4"/>
      <c r="E197" s="41"/>
      <c r="F197" s="4"/>
    </row>
    <row r="198" spans="1:6" ht="15.75" x14ac:dyDescent="0.3">
      <c r="A198" s="4"/>
      <c r="B198" s="4"/>
      <c r="C198" s="4"/>
      <c r="D198" s="4"/>
      <c r="E198" s="41"/>
      <c r="F198" s="4"/>
    </row>
    <row r="199" spans="1:6" ht="15.75" x14ac:dyDescent="0.3">
      <c r="A199" s="4"/>
      <c r="B199" s="4"/>
      <c r="C199" s="4"/>
      <c r="D199" s="4"/>
      <c r="E199" s="41"/>
      <c r="F199" s="4"/>
    </row>
    <row r="200" spans="1:6" ht="15.75" x14ac:dyDescent="0.3">
      <c r="A200" s="4"/>
      <c r="B200" s="4"/>
      <c r="C200" s="4"/>
      <c r="D200" s="4"/>
      <c r="E200" s="41"/>
      <c r="F200" s="4"/>
    </row>
    <row r="201" spans="1:6" ht="15.75" x14ac:dyDescent="0.3">
      <c r="A201" s="4"/>
      <c r="B201" s="4"/>
      <c r="C201" s="4"/>
      <c r="D201" s="4"/>
      <c r="E201" s="41"/>
      <c r="F201" s="4"/>
    </row>
    <row r="202" spans="1:6" ht="15.75" x14ac:dyDescent="0.3">
      <c r="A202" s="4"/>
      <c r="B202" s="4"/>
      <c r="C202" s="4"/>
      <c r="D202" s="4"/>
      <c r="E202" s="41"/>
      <c r="F202" s="4"/>
    </row>
    <row r="203" spans="1:6" ht="15.75" x14ac:dyDescent="0.3">
      <c r="A203" s="4"/>
      <c r="B203" s="4"/>
      <c r="C203" s="4"/>
      <c r="D203" s="4"/>
      <c r="E203" s="41"/>
      <c r="F203" s="4"/>
    </row>
    <row r="204" spans="1:6" ht="15.75" x14ac:dyDescent="0.3">
      <c r="A204" s="4"/>
      <c r="B204" s="4"/>
      <c r="C204" s="4"/>
      <c r="D204" s="4"/>
      <c r="E204" s="41"/>
      <c r="F204" s="4"/>
    </row>
    <row r="205" spans="1:6" ht="15.75" x14ac:dyDescent="0.3">
      <c r="A205" s="4"/>
      <c r="B205" s="4"/>
      <c r="C205" s="4"/>
      <c r="D205" s="4"/>
      <c r="E205" s="41"/>
      <c r="F205" s="4"/>
    </row>
    <row r="206" spans="1:6" ht="15.75" x14ac:dyDescent="0.3">
      <c r="A206" s="4"/>
      <c r="B206" s="4"/>
      <c r="C206" s="4"/>
      <c r="D206" s="4"/>
      <c r="E206" s="41"/>
      <c r="F206" s="4"/>
    </row>
    <row r="207" spans="1:6" ht="15.75" x14ac:dyDescent="0.3">
      <c r="A207" s="4"/>
      <c r="B207" s="4"/>
      <c r="C207" s="4"/>
      <c r="D207" s="4"/>
      <c r="E207" s="41"/>
      <c r="F207" s="4"/>
    </row>
    <row r="208" spans="1:6" ht="15.75" x14ac:dyDescent="0.3">
      <c r="A208" s="4"/>
      <c r="B208" s="4"/>
      <c r="C208" s="4"/>
      <c r="D208" s="4"/>
      <c r="E208" s="41"/>
      <c r="F208" s="4"/>
    </row>
    <row r="209" spans="1:6" ht="15.75" x14ac:dyDescent="0.3">
      <c r="A209" s="4"/>
      <c r="B209" s="4"/>
      <c r="C209" s="4"/>
      <c r="D209" s="4"/>
      <c r="E209" s="41"/>
      <c r="F209" s="4"/>
    </row>
    <row r="210" spans="1:6" ht="15.75" x14ac:dyDescent="0.3">
      <c r="A210" s="4"/>
      <c r="B210" s="4"/>
      <c r="C210" s="4"/>
      <c r="D210" s="4"/>
      <c r="E210" s="41"/>
      <c r="F210" s="4"/>
    </row>
    <row r="211" spans="1:6" ht="15.75" x14ac:dyDescent="0.3">
      <c r="A211" s="4"/>
      <c r="B211" s="4"/>
      <c r="C211" s="4"/>
      <c r="D211" s="4"/>
      <c r="E211" s="41"/>
      <c r="F211" s="4"/>
    </row>
    <row r="212" spans="1:6" ht="15.75" x14ac:dyDescent="0.3">
      <c r="A212" s="4"/>
      <c r="B212" s="4"/>
      <c r="C212" s="4"/>
      <c r="D212" s="4"/>
      <c r="E212" s="41"/>
      <c r="F212" s="4"/>
    </row>
    <row r="213" spans="1:6" ht="15.75" x14ac:dyDescent="0.3">
      <c r="A213" s="4"/>
      <c r="B213" s="4"/>
      <c r="C213" s="4"/>
      <c r="D213" s="4"/>
      <c r="E213" s="41"/>
      <c r="F213" s="4"/>
    </row>
    <row r="214" spans="1:6" ht="15.75" x14ac:dyDescent="0.3">
      <c r="A214" s="4"/>
      <c r="B214" s="4"/>
      <c r="C214" s="4"/>
      <c r="D214" s="4"/>
      <c r="E214" s="41"/>
      <c r="F214" s="4"/>
    </row>
    <row r="215" spans="1:6" ht="15.75" x14ac:dyDescent="0.3">
      <c r="A215" s="4"/>
      <c r="B215" s="4"/>
      <c r="C215" s="4"/>
      <c r="D215" s="4"/>
      <c r="E215" s="41"/>
      <c r="F215" s="4"/>
    </row>
    <row r="216" spans="1:6" ht="15.75" x14ac:dyDescent="0.3">
      <c r="A216" s="4"/>
      <c r="B216" s="4"/>
      <c r="C216" s="4"/>
      <c r="D216" s="4"/>
      <c r="E216" s="41"/>
      <c r="F216" s="4"/>
    </row>
    <row r="217" spans="1:6" ht="15.75" x14ac:dyDescent="0.3">
      <c r="A217" s="4"/>
      <c r="B217" s="4"/>
      <c r="C217" s="4"/>
      <c r="D217" s="4"/>
      <c r="E217" s="41"/>
      <c r="F217" s="4"/>
    </row>
    <row r="218" spans="1:6" ht="15.75" x14ac:dyDescent="0.3">
      <c r="A218" s="4"/>
      <c r="B218" s="4"/>
      <c r="C218" s="4"/>
      <c r="D218" s="4"/>
      <c r="E218" s="41"/>
      <c r="F218" s="4"/>
    </row>
    <row r="219" spans="1:6" ht="15.75" x14ac:dyDescent="0.3">
      <c r="A219" s="4"/>
      <c r="B219" s="4"/>
      <c r="C219" s="4"/>
      <c r="D219" s="4"/>
      <c r="E219" s="41"/>
      <c r="F219" s="4"/>
    </row>
    <row r="220" spans="1:6" ht="15.75" x14ac:dyDescent="0.3">
      <c r="A220" s="4"/>
      <c r="B220" s="4"/>
      <c r="C220" s="4"/>
      <c r="D220" s="4"/>
      <c r="E220" s="41"/>
      <c r="F220" s="4"/>
    </row>
    <row r="221" spans="1:6" ht="15.75" x14ac:dyDescent="0.3">
      <c r="A221" s="4"/>
      <c r="B221" s="4"/>
      <c r="C221" s="4"/>
      <c r="D221" s="4"/>
      <c r="E221" s="41"/>
      <c r="F221" s="4"/>
    </row>
    <row r="222" spans="1:6" ht="15.75" x14ac:dyDescent="0.3">
      <c r="A222" s="4"/>
      <c r="B222" s="4"/>
      <c r="C222" s="4"/>
      <c r="D222" s="4"/>
      <c r="E222" s="41"/>
      <c r="F222" s="4"/>
    </row>
    <row r="223" spans="1:6" ht="15.75" x14ac:dyDescent="0.3">
      <c r="A223" s="4"/>
      <c r="B223" s="4"/>
      <c r="C223" s="4"/>
      <c r="D223" s="4"/>
      <c r="E223" s="41"/>
      <c r="F223" s="4"/>
    </row>
    <row r="224" spans="1:6" ht="15.75" x14ac:dyDescent="0.3">
      <c r="A224" s="4"/>
      <c r="B224" s="4"/>
      <c r="C224" s="4"/>
      <c r="D224" s="4"/>
      <c r="E224" s="41"/>
      <c r="F224" s="4"/>
    </row>
    <row r="225" spans="1:6" ht="15.75" x14ac:dyDescent="0.3">
      <c r="A225" s="4"/>
      <c r="B225" s="4"/>
      <c r="C225" s="4"/>
      <c r="D225" s="4"/>
      <c r="E225" s="41"/>
      <c r="F225" s="4"/>
    </row>
    <row r="226" spans="1:6" ht="15.75" x14ac:dyDescent="0.3">
      <c r="A226" s="4"/>
      <c r="B226" s="4"/>
      <c r="C226" s="4"/>
      <c r="D226" s="4"/>
      <c r="E226" s="41"/>
      <c r="F226" s="4"/>
    </row>
    <row r="227" spans="1:6" ht="15.75" x14ac:dyDescent="0.3">
      <c r="A227" s="4"/>
      <c r="B227" s="4"/>
      <c r="C227" s="4"/>
      <c r="D227" s="4"/>
      <c r="E227" s="41"/>
      <c r="F227" s="4"/>
    </row>
    <row r="228" spans="1:6" ht="15.75" x14ac:dyDescent="0.3">
      <c r="A228" s="4"/>
      <c r="B228" s="4"/>
      <c r="C228" s="4"/>
      <c r="D228" s="4"/>
      <c r="E228" s="41"/>
      <c r="F228" s="4"/>
    </row>
    <row r="229" spans="1:6" ht="15.75" x14ac:dyDescent="0.3">
      <c r="A229" s="4"/>
      <c r="B229" s="4"/>
      <c r="C229" s="4"/>
      <c r="D229" s="4"/>
      <c r="E229" s="41"/>
      <c r="F229" s="4"/>
    </row>
    <row r="230" spans="1:6" ht="15.75" x14ac:dyDescent="0.3">
      <c r="A230" s="4"/>
      <c r="B230" s="4"/>
      <c r="C230" s="4"/>
      <c r="D230" s="4"/>
      <c r="E230" s="41"/>
      <c r="F230" s="4"/>
    </row>
    <row r="231" spans="1:6" ht="15.75" x14ac:dyDescent="0.3">
      <c r="A231" s="4"/>
      <c r="B231" s="4"/>
      <c r="C231" s="4"/>
      <c r="D231" s="4"/>
      <c r="E231" s="41"/>
      <c r="F231" s="4"/>
    </row>
    <row r="232" spans="1:6" ht="15.75" x14ac:dyDescent="0.3">
      <c r="A232" s="4"/>
      <c r="B232" s="4"/>
      <c r="C232" s="4"/>
      <c r="D232" s="4"/>
      <c r="E232" s="41"/>
      <c r="F232" s="4"/>
    </row>
    <row r="233" spans="1:6" ht="15.75" x14ac:dyDescent="0.3">
      <c r="A233" s="4"/>
      <c r="B233" s="4"/>
      <c r="C233" s="4"/>
      <c r="D233" s="4"/>
      <c r="E233" s="41"/>
      <c r="F233" s="4"/>
    </row>
    <row r="234" spans="1:6" ht="15.75" x14ac:dyDescent="0.3">
      <c r="A234" s="4"/>
      <c r="B234" s="4"/>
      <c r="C234" s="4"/>
      <c r="D234" s="4"/>
      <c r="E234" s="41"/>
      <c r="F234" s="4"/>
    </row>
    <row r="235" spans="1:6" ht="15.75" x14ac:dyDescent="0.3">
      <c r="A235" s="4"/>
      <c r="B235" s="4"/>
      <c r="C235" s="4"/>
      <c r="D235" s="4"/>
      <c r="E235" s="41"/>
      <c r="F235" s="4"/>
    </row>
    <row r="236" spans="1:6" ht="15.75" x14ac:dyDescent="0.3">
      <c r="A236" s="4"/>
      <c r="B236" s="4"/>
      <c r="C236" s="4"/>
      <c r="D236" s="4"/>
      <c r="E236" s="41"/>
      <c r="F236" s="4"/>
    </row>
    <row r="237" spans="1:6" ht="15.75" x14ac:dyDescent="0.3">
      <c r="A237" s="4"/>
      <c r="B237" s="4"/>
      <c r="C237" s="4"/>
      <c r="D237" s="4"/>
      <c r="E237" s="41"/>
      <c r="F237" s="4"/>
    </row>
    <row r="238" spans="1:6" ht="15.75" x14ac:dyDescent="0.3">
      <c r="A238" s="4"/>
      <c r="B238" s="4"/>
      <c r="C238" s="4"/>
      <c r="D238" s="4"/>
      <c r="E238" s="41"/>
      <c r="F238" s="4"/>
    </row>
    <row r="239" spans="1:6" ht="15.75" x14ac:dyDescent="0.3">
      <c r="A239" s="4"/>
      <c r="B239" s="4"/>
      <c r="C239" s="4"/>
      <c r="D239" s="4"/>
      <c r="E239" s="41"/>
      <c r="F239" s="4"/>
    </row>
    <row r="240" spans="1:6" ht="15.75" x14ac:dyDescent="0.3">
      <c r="A240" s="4"/>
      <c r="B240" s="4"/>
      <c r="C240" s="4"/>
      <c r="D240" s="4"/>
      <c r="E240" s="41"/>
      <c r="F240" s="4"/>
    </row>
    <row r="241" spans="1:6" ht="15.75" x14ac:dyDescent="0.3">
      <c r="A241" s="4"/>
      <c r="B241" s="4"/>
      <c r="C241" s="4"/>
      <c r="D241" s="4"/>
      <c r="E241" s="41"/>
      <c r="F241" s="4"/>
    </row>
    <row r="242" spans="1:6" ht="15.75" x14ac:dyDescent="0.3">
      <c r="A242" s="4"/>
      <c r="B242" s="4"/>
      <c r="C242" s="4"/>
      <c r="D242" s="4"/>
      <c r="E242" s="41"/>
      <c r="F242" s="4"/>
    </row>
    <row r="243" spans="1:6" ht="15.75" x14ac:dyDescent="0.3">
      <c r="A243" s="4"/>
      <c r="B243" s="4"/>
      <c r="C243" s="4"/>
      <c r="D243" s="4"/>
      <c r="E243" s="41"/>
      <c r="F243" s="4"/>
    </row>
    <row r="244" spans="1:6" ht="15.75" x14ac:dyDescent="0.3">
      <c r="A244" s="4"/>
      <c r="B244" s="4"/>
      <c r="C244" s="4"/>
      <c r="D244" s="4"/>
      <c r="E244" s="41"/>
      <c r="F244" s="4"/>
    </row>
    <row r="245" spans="1:6" ht="15.75" x14ac:dyDescent="0.3">
      <c r="A245" s="4"/>
      <c r="B245" s="4"/>
      <c r="C245" s="4"/>
      <c r="D245" s="4"/>
      <c r="E245" s="41"/>
      <c r="F245" s="4"/>
    </row>
    <row r="246" spans="1:6" ht="15.75" x14ac:dyDescent="0.3">
      <c r="A246" s="4"/>
      <c r="B246" s="4"/>
      <c r="C246" s="4"/>
      <c r="D246" s="4"/>
      <c r="E246" s="41"/>
      <c r="F246" s="4"/>
    </row>
    <row r="247" spans="1:6" ht="15.75" x14ac:dyDescent="0.3">
      <c r="A247" s="4"/>
      <c r="B247" s="4"/>
      <c r="C247" s="4"/>
      <c r="D247" s="4"/>
      <c r="E247" s="41"/>
      <c r="F247" s="4"/>
    </row>
    <row r="248" spans="1:6" ht="15.75" x14ac:dyDescent="0.3">
      <c r="A248" s="4"/>
      <c r="B248" s="4"/>
      <c r="C248" s="4"/>
      <c r="D248" s="4"/>
      <c r="E248" s="41"/>
      <c r="F248" s="4"/>
    </row>
    <row r="249" spans="1:6" ht="15.75" x14ac:dyDescent="0.3">
      <c r="A249" s="4"/>
      <c r="B249" s="4"/>
      <c r="C249" s="4"/>
      <c r="D249" s="4"/>
      <c r="E249" s="41"/>
      <c r="F249" s="4"/>
    </row>
    <row r="250" spans="1:6" ht="15.75" x14ac:dyDescent="0.3">
      <c r="A250" s="4"/>
      <c r="B250" s="4"/>
      <c r="C250" s="4"/>
      <c r="D250" s="4"/>
      <c r="E250" s="41"/>
      <c r="F250" s="4"/>
    </row>
    <row r="251" spans="1:6" ht="15.75" x14ac:dyDescent="0.3">
      <c r="A251" s="4"/>
      <c r="B251" s="4"/>
      <c r="C251" s="4"/>
      <c r="D251" s="4"/>
      <c r="E251" s="41"/>
      <c r="F251" s="4"/>
    </row>
    <row r="252" spans="1:6" ht="15.75" x14ac:dyDescent="0.3">
      <c r="A252" s="4"/>
      <c r="B252" s="4"/>
      <c r="C252" s="4"/>
      <c r="D252" s="4"/>
      <c r="E252" s="41"/>
      <c r="F252" s="4"/>
    </row>
    <row r="253" spans="1:6" ht="15.75" x14ac:dyDescent="0.3">
      <c r="A253" s="4"/>
      <c r="B253" s="4"/>
      <c r="C253" s="4"/>
      <c r="D253" s="4"/>
      <c r="E253" s="41"/>
      <c r="F253" s="4"/>
    </row>
    <row r="254" spans="1:6" ht="15.75" x14ac:dyDescent="0.3">
      <c r="A254" s="4"/>
      <c r="B254" s="4"/>
      <c r="C254" s="4"/>
      <c r="D254" s="4"/>
      <c r="E254" s="41"/>
      <c r="F254" s="4"/>
    </row>
    <row r="255" spans="1:6" ht="15.75" x14ac:dyDescent="0.3">
      <c r="A255" s="4"/>
      <c r="B255" s="4"/>
      <c r="C255" s="4"/>
      <c r="D255" s="4"/>
      <c r="E255" s="41"/>
      <c r="F255" s="4"/>
    </row>
    <row r="256" spans="1:6" ht="15.75" x14ac:dyDescent="0.3">
      <c r="A256" s="4"/>
      <c r="B256" s="4"/>
      <c r="C256" s="4"/>
      <c r="D256" s="4"/>
      <c r="E256" s="41"/>
      <c r="F256" s="4"/>
    </row>
    <row r="257" spans="1:6" ht="15.75" x14ac:dyDescent="0.3">
      <c r="A257" s="4"/>
      <c r="B257" s="4"/>
      <c r="C257" s="4"/>
      <c r="D257" s="4"/>
      <c r="E257" s="41"/>
      <c r="F257" s="4"/>
    </row>
    <row r="258" spans="1:6" ht="15.75" x14ac:dyDescent="0.3">
      <c r="A258" s="4"/>
      <c r="B258" s="4"/>
      <c r="C258" s="4"/>
      <c r="D258" s="4"/>
      <c r="E258" s="41"/>
      <c r="F258" s="4"/>
    </row>
    <row r="259" spans="1:6" ht="15.75" x14ac:dyDescent="0.3">
      <c r="A259" s="4"/>
      <c r="B259" s="4"/>
      <c r="C259" s="4"/>
      <c r="D259" s="4"/>
      <c r="E259" s="41"/>
      <c r="F259" s="4"/>
    </row>
    <row r="260" spans="1:6" ht="15.75" x14ac:dyDescent="0.3">
      <c r="A260" s="4"/>
      <c r="B260" s="4"/>
      <c r="C260" s="4"/>
      <c r="D260" s="4"/>
      <c r="E260" s="41"/>
      <c r="F260" s="4"/>
    </row>
    <row r="261" spans="1:6" ht="15.75" x14ac:dyDescent="0.3">
      <c r="A261" s="4"/>
      <c r="B261" s="4"/>
      <c r="C261" s="4"/>
      <c r="D261" s="4"/>
      <c r="E261" s="41"/>
      <c r="F261" s="4"/>
    </row>
    <row r="262" spans="1:6" ht="15.75" x14ac:dyDescent="0.3">
      <c r="A262" s="4"/>
      <c r="B262" s="4"/>
      <c r="C262" s="4"/>
      <c r="D262" s="4"/>
      <c r="E262" s="41"/>
      <c r="F262" s="4"/>
    </row>
    <row r="263" spans="1:6" ht="15.75" x14ac:dyDescent="0.3">
      <c r="A263" s="4"/>
      <c r="B263" s="4"/>
      <c r="C263" s="4"/>
      <c r="D263" s="4"/>
      <c r="E263" s="41"/>
      <c r="F263" s="4"/>
    </row>
    <row r="264" spans="1:6" ht="15.75" x14ac:dyDescent="0.3">
      <c r="A264" s="4"/>
      <c r="B264" s="4"/>
      <c r="C264" s="4"/>
      <c r="D264" s="4"/>
      <c r="E264" s="41"/>
      <c r="F264" s="4"/>
    </row>
    <row r="265" spans="1:6" ht="15.75" x14ac:dyDescent="0.3">
      <c r="A265" s="4"/>
      <c r="B265" s="4"/>
      <c r="C265" s="4"/>
      <c r="D265" s="4"/>
      <c r="E265" s="41"/>
      <c r="F265" s="4"/>
    </row>
    <row r="266" spans="1:6" ht="15.75" x14ac:dyDescent="0.3">
      <c r="A266" s="4"/>
      <c r="B266" s="4"/>
      <c r="C266" s="4"/>
      <c r="D266" s="4"/>
      <c r="E266" s="41"/>
      <c r="F266" s="4"/>
    </row>
    <row r="267" spans="1:6" ht="15.75" x14ac:dyDescent="0.3">
      <c r="A267" s="4"/>
      <c r="B267" s="4"/>
      <c r="C267" s="4"/>
      <c r="D267" s="4"/>
      <c r="E267" s="41"/>
      <c r="F267" s="4"/>
    </row>
    <row r="268" spans="1:6" ht="15.75" x14ac:dyDescent="0.3">
      <c r="A268" s="4"/>
      <c r="B268" s="4"/>
      <c r="C268" s="4"/>
      <c r="D268" s="4"/>
      <c r="E268" s="41"/>
      <c r="F268" s="4"/>
    </row>
    <row r="269" spans="1:6" ht="15.75" x14ac:dyDescent="0.3">
      <c r="A269" s="4"/>
      <c r="B269" s="4"/>
      <c r="C269" s="4"/>
      <c r="D269" s="4"/>
      <c r="E269" s="41"/>
      <c r="F269" s="4"/>
    </row>
    <row r="270" spans="1:6" ht="15.75" x14ac:dyDescent="0.3">
      <c r="A270" s="4"/>
      <c r="B270" s="4"/>
      <c r="C270" s="4"/>
      <c r="D270" s="4"/>
      <c r="E270" s="41"/>
      <c r="F270" s="4"/>
    </row>
    <row r="271" spans="1:6" ht="15.75" x14ac:dyDescent="0.3">
      <c r="A271" s="4"/>
      <c r="B271" s="4"/>
      <c r="C271" s="4"/>
      <c r="D271" s="4"/>
      <c r="E271" s="41"/>
      <c r="F271" s="4"/>
    </row>
    <row r="272" spans="1:6" ht="15.75" x14ac:dyDescent="0.3">
      <c r="A272" s="4"/>
      <c r="B272" s="4"/>
      <c r="C272" s="4"/>
      <c r="D272" s="4"/>
      <c r="E272" s="41"/>
      <c r="F272" s="4"/>
    </row>
    <row r="273" spans="1:6" ht="15.75" x14ac:dyDescent="0.3">
      <c r="A273" s="4"/>
      <c r="B273" s="4"/>
      <c r="C273" s="4"/>
      <c r="D273" s="4"/>
      <c r="E273" s="41"/>
      <c r="F273" s="4"/>
    </row>
    <row r="274" spans="1:6" ht="15.75" x14ac:dyDescent="0.3">
      <c r="A274" s="4"/>
      <c r="B274" s="4"/>
      <c r="C274" s="4"/>
      <c r="D274" s="4"/>
      <c r="E274" s="41"/>
      <c r="F274" s="4"/>
    </row>
    <row r="275" spans="1:6" ht="15.75" x14ac:dyDescent="0.3">
      <c r="A275" s="4"/>
      <c r="B275" s="4"/>
      <c r="C275" s="4"/>
      <c r="D275" s="4"/>
      <c r="E275" s="41"/>
      <c r="F275" s="4"/>
    </row>
    <row r="276" spans="1:6" ht="15.75" x14ac:dyDescent="0.3">
      <c r="A276" s="4"/>
      <c r="B276" s="4"/>
      <c r="C276" s="4"/>
      <c r="D276" s="4"/>
      <c r="E276" s="41"/>
      <c r="F276" s="4"/>
    </row>
    <row r="277" spans="1:6" ht="15.75" x14ac:dyDescent="0.3">
      <c r="A277" s="4"/>
      <c r="B277" s="4"/>
      <c r="C277" s="4"/>
      <c r="D277" s="4"/>
      <c r="E277" s="41"/>
      <c r="F277" s="4"/>
    </row>
    <row r="278" spans="1:6" ht="15.75" x14ac:dyDescent="0.3">
      <c r="A278" s="4"/>
      <c r="B278" s="4"/>
      <c r="C278" s="4"/>
      <c r="D278" s="4"/>
      <c r="E278" s="41"/>
      <c r="F278" s="4"/>
    </row>
    <row r="279" spans="1:6" ht="15.75" x14ac:dyDescent="0.3">
      <c r="A279" s="4"/>
      <c r="B279" s="4"/>
      <c r="C279" s="4"/>
      <c r="D279" s="4"/>
      <c r="E279" s="41"/>
      <c r="F279" s="4"/>
    </row>
    <row r="280" spans="1:6" ht="15.75" x14ac:dyDescent="0.3">
      <c r="A280" s="4"/>
      <c r="B280" s="4"/>
      <c r="C280" s="4"/>
      <c r="D280" s="4"/>
      <c r="E280" s="41"/>
      <c r="F280" s="4"/>
    </row>
    <row r="281" spans="1:6" ht="15.75" x14ac:dyDescent="0.3">
      <c r="A281" s="4"/>
      <c r="B281" s="4"/>
      <c r="C281" s="4"/>
      <c r="D281" s="4"/>
      <c r="E281" s="41"/>
      <c r="F281" s="4"/>
    </row>
    <row r="282" spans="1:6" ht="15.75" x14ac:dyDescent="0.3">
      <c r="A282" s="4"/>
      <c r="B282" s="4"/>
      <c r="C282" s="4"/>
      <c r="D282" s="4"/>
      <c r="E282" s="41"/>
      <c r="F282" s="4"/>
    </row>
    <row r="283" spans="1:6" ht="15.75" x14ac:dyDescent="0.3">
      <c r="A283" s="4"/>
      <c r="B283" s="4"/>
      <c r="C283" s="4"/>
      <c r="D283" s="4"/>
      <c r="E283" s="41"/>
      <c r="F283" s="4"/>
    </row>
    <row r="284" spans="1:6" ht="15.75" x14ac:dyDescent="0.3">
      <c r="A284" s="4"/>
      <c r="B284" s="4"/>
      <c r="C284" s="4"/>
      <c r="D284" s="4"/>
      <c r="E284" s="41"/>
      <c r="F284" s="4"/>
    </row>
    <row r="285" spans="1:6" ht="15.75" x14ac:dyDescent="0.3">
      <c r="A285" s="4"/>
      <c r="B285" s="4"/>
      <c r="C285" s="4"/>
      <c r="D285" s="4"/>
      <c r="E285" s="41"/>
      <c r="F285" s="4"/>
    </row>
    <row r="286" spans="1:6" ht="15.75" x14ac:dyDescent="0.3">
      <c r="A286" s="4"/>
      <c r="B286" s="4"/>
      <c r="C286" s="4"/>
      <c r="D286" s="4"/>
      <c r="E286" s="41"/>
      <c r="F286" s="4"/>
    </row>
    <row r="287" spans="1:6" ht="15.75" x14ac:dyDescent="0.3">
      <c r="A287" s="4"/>
      <c r="B287" s="4"/>
      <c r="C287" s="4"/>
      <c r="D287" s="4"/>
      <c r="E287" s="41"/>
      <c r="F287" s="4"/>
    </row>
    <row r="288" spans="1:6" ht="15.75" x14ac:dyDescent="0.3">
      <c r="A288" s="4"/>
      <c r="B288" s="4"/>
      <c r="C288" s="4"/>
      <c r="D288" s="4"/>
      <c r="E288" s="41"/>
      <c r="F288" s="4"/>
    </row>
    <row r="289" spans="1:6" ht="15.75" x14ac:dyDescent="0.3">
      <c r="A289" s="4"/>
      <c r="B289" s="4"/>
      <c r="C289" s="4"/>
      <c r="D289" s="4"/>
      <c r="E289" s="41"/>
      <c r="F289" s="4"/>
    </row>
    <row r="290" spans="1:6" ht="15.75" x14ac:dyDescent="0.3">
      <c r="A290" s="4"/>
      <c r="B290" s="4"/>
      <c r="C290" s="4"/>
      <c r="D290" s="4"/>
      <c r="E290" s="41"/>
      <c r="F290" s="4"/>
    </row>
    <row r="291" spans="1:6" ht="15.75" x14ac:dyDescent="0.3">
      <c r="A291" s="4"/>
      <c r="B291" s="4"/>
      <c r="C291" s="4"/>
      <c r="D291" s="4"/>
      <c r="E291" s="41"/>
      <c r="F291" s="4"/>
    </row>
    <row r="292" spans="1:6" ht="15.75" x14ac:dyDescent="0.3">
      <c r="A292" s="4"/>
      <c r="B292" s="4"/>
      <c r="C292" s="4"/>
      <c r="D292" s="4"/>
      <c r="E292" s="41"/>
      <c r="F292" s="4"/>
    </row>
    <row r="293" spans="1:6" ht="15.75" x14ac:dyDescent="0.3">
      <c r="A293" s="4"/>
      <c r="B293" s="4"/>
      <c r="C293" s="4"/>
      <c r="D293" s="4"/>
      <c r="E293" s="41"/>
      <c r="F293" s="4"/>
    </row>
    <row r="294" spans="1:6" ht="15.75" x14ac:dyDescent="0.3">
      <c r="A294" s="4"/>
      <c r="B294" s="4"/>
      <c r="C294" s="4"/>
      <c r="D294" s="4"/>
      <c r="E294" s="41"/>
      <c r="F294" s="4"/>
    </row>
    <row r="295" spans="1:6" ht="15.75" x14ac:dyDescent="0.3">
      <c r="A295" s="4"/>
      <c r="B295" s="4"/>
      <c r="C295" s="4"/>
      <c r="D295" s="4"/>
      <c r="E295" s="41"/>
      <c r="F295" s="4"/>
    </row>
    <row r="296" spans="1:6" ht="15.75" x14ac:dyDescent="0.3">
      <c r="A296" s="4"/>
      <c r="B296" s="4"/>
      <c r="C296" s="4"/>
      <c r="D296" s="4"/>
      <c r="E296" s="41"/>
      <c r="F296" s="4"/>
    </row>
    <row r="297" spans="1:6" ht="15.75" x14ac:dyDescent="0.3">
      <c r="A297" s="4"/>
      <c r="B297" s="4"/>
      <c r="C297" s="4"/>
      <c r="D297" s="4"/>
      <c r="E297" s="41"/>
      <c r="F297" s="4"/>
    </row>
    <row r="298" spans="1:6" ht="15.75" x14ac:dyDescent="0.3">
      <c r="A298" s="4"/>
      <c r="B298" s="4"/>
      <c r="C298" s="4"/>
      <c r="D298" s="4"/>
      <c r="E298" s="41"/>
      <c r="F298" s="4"/>
    </row>
    <row r="299" spans="1:6" ht="15.75" x14ac:dyDescent="0.3">
      <c r="A299" s="4"/>
      <c r="B299" s="4"/>
      <c r="C299" s="4"/>
      <c r="D299" s="4"/>
      <c r="E299" s="41"/>
      <c r="F299" s="4"/>
    </row>
    <row r="300" spans="1:6" ht="15.75" x14ac:dyDescent="0.3">
      <c r="A300" s="4"/>
      <c r="B300" s="4"/>
      <c r="C300" s="4"/>
      <c r="D300" s="4"/>
      <c r="E300" s="41"/>
      <c r="F300" s="4"/>
    </row>
    <row r="301" spans="1:6" ht="15.75" x14ac:dyDescent="0.3">
      <c r="A301" s="4"/>
      <c r="B301" s="4"/>
      <c r="C301" s="4"/>
      <c r="D301" s="4"/>
      <c r="E301" s="41"/>
      <c r="F301" s="4"/>
    </row>
    <row r="302" spans="1:6" ht="15.75" x14ac:dyDescent="0.3">
      <c r="A302" s="4"/>
      <c r="B302" s="4"/>
      <c r="C302" s="4"/>
      <c r="D302" s="4"/>
      <c r="E302" s="41"/>
      <c r="F302" s="4"/>
    </row>
    <row r="303" spans="1:6" ht="15.75" x14ac:dyDescent="0.3">
      <c r="A303" s="4"/>
      <c r="B303" s="4"/>
      <c r="C303" s="4"/>
      <c r="D303" s="4"/>
      <c r="E303" s="41"/>
      <c r="F303" s="4"/>
    </row>
    <row r="304" spans="1:6" ht="15.75" x14ac:dyDescent="0.3">
      <c r="A304" s="4"/>
      <c r="B304" s="4"/>
      <c r="C304" s="4"/>
      <c r="D304" s="4"/>
      <c r="E304" s="41"/>
      <c r="F304" s="4"/>
    </row>
    <row r="305" spans="1:6" ht="15.75" x14ac:dyDescent="0.3">
      <c r="A305" s="4"/>
      <c r="B305" s="4"/>
      <c r="C305" s="4"/>
      <c r="D305" s="4"/>
      <c r="E305" s="41"/>
      <c r="F305" s="4"/>
    </row>
    <row r="306" spans="1:6" ht="15.75" x14ac:dyDescent="0.3">
      <c r="A306" s="4"/>
      <c r="B306" s="4"/>
      <c r="C306" s="4"/>
      <c r="D306" s="4"/>
      <c r="E306" s="41"/>
      <c r="F306" s="4"/>
    </row>
    <row r="307" spans="1:6" ht="15.75" x14ac:dyDescent="0.3">
      <c r="A307" s="4"/>
      <c r="B307" s="4"/>
      <c r="C307" s="4"/>
      <c r="D307" s="4"/>
      <c r="E307" s="41"/>
      <c r="F307" s="4"/>
    </row>
    <row r="308" spans="1:6" ht="15.75" x14ac:dyDescent="0.3">
      <c r="A308" s="4"/>
      <c r="B308" s="4"/>
      <c r="C308" s="4"/>
      <c r="D308" s="4"/>
      <c r="E308" s="41"/>
      <c r="F308" s="4"/>
    </row>
    <row r="309" spans="1:6" ht="15.75" x14ac:dyDescent="0.3">
      <c r="A309" s="4"/>
      <c r="B309" s="4"/>
      <c r="C309" s="4"/>
      <c r="D309" s="4"/>
      <c r="E309" s="41"/>
      <c r="F309" s="4"/>
    </row>
    <row r="310" spans="1:6" ht="15.75" x14ac:dyDescent="0.3">
      <c r="A310" s="4"/>
      <c r="B310" s="4"/>
      <c r="C310" s="4"/>
      <c r="D310" s="4"/>
      <c r="E310" s="41"/>
      <c r="F310" s="4"/>
    </row>
    <row r="311" spans="1:6" ht="15.75" x14ac:dyDescent="0.3">
      <c r="A311" s="4"/>
      <c r="B311" s="4"/>
      <c r="C311" s="4"/>
      <c r="D311" s="4"/>
      <c r="E311" s="41"/>
      <c r="F311" s="4"/>
    </row>
    <row r="312" spans="1:6" ht="15.75" x14ac:dyDescent="0.3">
      <c r="A312" s="4"/>
      <c r="B312" s="4"/>
      <c r="C312" s="4"/>
      <c r="D312" s="4"/>
      <c r="E312" s="41"/>
      <c r="F312" s="4"/>
    </row>
    <row r="313" spans="1:6" ht="15.75" x14ac:dyDescent="0.3">
      <c r="A313" s="4"/>
      <c r="B313" s="4"/>
      <c r="C313" s="4"/>
      <c r="D313" s="4"/>
      <c r="E313" s="41"/>
      <c r="F313" s="4"/>
    </row>
    <row r="314" spans="1:6" ht="15.75" x14ac:dyDescent="0.3">
      <c r="A314" s="4"/>
      <c r="B314" s="4"/>
      <c r="C314" s="4"/>
      <c r="D314" s="4"/>
      <c r="E314" s="41"/>
      <c r="F314" s="4"/>
    </row>
    <row r="315" spans="1:6" ht="15.75" x14ac:dyDescent="0.3">
      <c r="A315" s="4"/>
      <c r="B315" s="4"/>
      <c r="C315" s="4"/>
      <c r="D315" s="4"/>
      <c r="E315" s="41"/>
      <c r="F315" s="4"/>
    </row>
    <row r="316" spans="1:6" ht="15.75" x14ac:dyDescent="0.3">
      <c r="A316" s="4"/>
      <c r="B316" s="4"/>
      <c r="C316" s="4"/>
      <c r="D316" s="4"/>
      <c r="E316" s="41"/>
      <c r="F316" s="4"/>
    </row>
    <row r="317" spans="1:6" ht="15.75" x14ac:dyDescent="0.3">
      <c r="A317" s="4"/>
      <c r="B317" s="4"/>
      <c r="C317" s="4"/>
      <c r="D317" s="4"/>
      <c r="E317" s="41"/>
      <c r="F317" s="4"/>
    </row>
    <row r="318" spans="1:6" ht="15.75" x14ac:dyDescent="0.3">
      <c r="A318" s="4"/>
      <c r="B318" s="4"/>
      <c r="C318" s="4"/>
      <c r="D318" s="4"/>
      <c r="E318" s="41"/>
      <c r="F318" s="4"/>
    </row>
    <row r="319" spans="1:6" ht="15.75" x14ac:dyDescent="0.3">
      <c r="A319" s="4"/>
      <c r="B319" s="4"/>
      <c r="C319" s="4"/>
      <c r="D319" s="4"/>
      <c r="E319" s="41"/>
      <c r="F319" s="4"/>
    </row>
    <row r="320" spans="1:6" ht="15.75" x14ac:dyDescent="0.3">
      <c r="A320" s="4"/>
      <c r="B320" s="4"/>
      <c r="C320" s="4"/>
      <c r="D320" s="4"/>
      <c r="E320" s="41"/>
      <c r="F320" s="4"/>
    </row>
    <row r="321" spans="1:6" ht="15.75" x14ac:dyDescent="0.3">
      <c r="A321" s="4"/>
      <c r="B321" s="4"/>
      <c r="C321" s="4"/>
      <c r="D321" s="4"/>
      <c r="E321" s="41"/>
      <c r="F321" s="4"/>
    </row>
    <row r="322" spans="1:6" ht="15.75" x14ac:dyDescent="0.3">
      <c r="A322" s="4"/>
      <c r="B322" s="4"/>
      <c r="C322" s="4"/>
      <c r="D322" s="4"/>
      <c r="E322" s="41"/>
      <c r="F322" s="4"/>
    </row>
    <row r="323" spans="1:6" ht="15.75" x14ac:dyDescent="0.3">
      <c r="A323" s="4"/>
      <c r="B323" s="4"/>
      <c r="C323" s="4"/>
      <c r="D323" s="4"/>
      <c r="E323" s="41"/>
      <c r="F323" s="4"/>
    </row>
    <row r="324" spans="1:6" ht="15.75" x14ac:dyDescent="0.3">
      <c r="A324" s="4"/>
      <c r="B324" s="4"/>
      <c r="C324" s="4"/>
      <c r="D324" s="4"/>
      <c r="E324" s="41"/>
      <c r="F324" s="4"/>
    </row>
    <row r="325" spans="1:6" ht="15.75" x14ac:dyDescent="0.3">
      <c r="A325" s="4"/>
      <c r="B325" s="4"/>
      <c r="C325" s="4"/>
      <c r="D325" s="4"/>
      <c r="E325" s="41"/>
      <c r="F325" s="4"/>
    </row>
    <row r="326" spans="1:6" ht="15.75" x14ac:dyDescent="0.3">
      <c r="A326" s="4"/>
      <c r="B326" s="4"/>
      <c r="C326" s="4"/>
      <c r="D326" s="4"/>
      <c r="E326" s="41"/>
      <c r="F326" s="4"/>
    </row>
    <row r="327" spans="1:6" ht="15.75" x14ac:dyDescent="0.3">
      <c r="A327" s="4"/>
      <c r="B327" s="4"/>
      <c r="C327" s="4"/>
      <c r="D327" s="4"/>
      <c r="E327" s="41"/>
      <c r="F327" s="4"/>
    </row>
    <row r="328" spans="1:6" ht="15.75" x14ac:dyDescent="0.3">
      <c r="A328" s="4"/>
      <c r="B328" s="4"/>
      <c r="C328" s="4"/>
      <c r="D328" s="4"/>
      <c r="E328" s="41"/>
      <c r="F328" s="4"/>
    </row>
    <row r="329" spans="1:6" ht="15.75" x14ac:dyDescent="0.3">
      <c r="A329" s="4"/>
      <c r="B329" s="4"/>
      <c r="C329" s="4"/>
      <c r="D329" s="4"/>
      <c r="E329" s="41"/>
      <c r="F329" s="4"/>
    </row>
    <row r="330" spans="1:6" ht="15.75" x14ac:dyDescent="0.3">
      <c r="A330" s="4"/>
      <c r="B330" s="4"/>
      <c r="C330" s="4"/>
      <c r="D330" s="4"/>
      <c r="E330" s="41"/>
      <c r="F330" s="4"/>
    </row>
    <row r="331" spans="1:6" ht="15.75" x14ac:dyDescent="0.3">
      <c r="A331" s="4"/>
      <c r="B331" s="4"/>
      <c r="C331" s="4"/>
      <c r="D331" s="4"/>
      <c r="E331" s="41"/>
      <c r="F331" s="4"/>
    </row>
    <row r="332" spans="1:6" ht="15.75" x14ac:dyDescent="0.3">
      <c r="A332" s="4"/>
      <c r="B332" s="4"/>
      <c r="C332" s="4"/>
      <c r="D332" s="4"/>
      <c r="E332" s="41"/>
      <c r="F332" s="4"/>
    </row>
    <row r="333" spans="1:6" ht="15.75" x14ac:dyDescent="0.3">
      <c r="A333" s="4"/>
      <c r="B333" s="4"/>
      <c r="C333" s="4"/>
      <c r="D333" s="4"/>
      <c r="E333" s="41"/>
      <c r="F333" s="4"/>
    </row>
    <row r="334" spans="1:6" ht="15.75" x14ac:dyDescent="0.3">
      <c r="A334" s="4"/>
      <c r="B334" s="4"/>
      <c r="C334" s="4"/>
      <c r="D334" s="4"/>
      <c r="E334" s="41"/>
      <c r="F334" s="4"/>
    </row>
    <row r="335" spans="1:6" ht="15.75" x14ac:dyDescent="0.3">
      <c r="A335" s="4"/>
      <c r="B335" s="4"/>
      <c r="C335" s="4"/>
      <c r="D335" s="4"/>
      <c r="E335" s="41"/>
      <c r="F335" s="4"/>
    </row>
    <row r="336" spans="1:6" ht="15.75" x14ac:dyDescent="0.3">
      <c r="A336" s="4"/>
      <c r="B336" s="4"/>
      <c r="C336" s="4"/>
      <c r="D336" s="4"/>
      <c r="E336" s="41"/>
      <c r="F336" s="4"/>
    </row>
    <row r="337" spans="1:6" ht="15.75" x14ac:dyDescent="0.3">
      <c r="A337" s="4"/>
      <c r="B337" s="4"/>
      <c r="C337" s="4"/>
      <c r="D337" s="4"/>
      <c r="E337" s="41"/>
      <c r="F337" s="4"/>
    </row>
    <row r="338" spans="1:6" ht="15.75" x14ac:dyDescent="0.3">
      <c r="A338" s="4"/>
      <c r="B338" s="4"/>
      <c r="C338" s="4"/>
      <c r="D338" s="4"/>
      <c r="E338" s="41"/>
      <c r="F338" s="4"/>
    </row>
    <row r="339" spans="1:6" ht="15.75" x14ac:dyDescent="0.3">
      <c r="A339" s="4"/>
      <c r="B339" s="4"/>
      <c r="C339" s="4"/>
      <c r="D339" s="4"/>
      <c r="E339" s="41"/>
      <c r="F339" s="4"/>
    </row>
    <row r="340" spans="1:6" ht="15.75" x14ac:dyDescent="0.3">
      <c r="A340" s="4"/>
      <c r="B340" s="4"/>
      <c r="C340" s="4"/>
      <c r="D340" s="4"/>
      <c r="E340" s="41"/>
      <c r="F340" s="4"/>
    </row>
    <row r="341" spans="1:6" ht="15.75" x14ac:dyDescent="0.3">
      <c r="A341" s="4"/>
      <c r="B341" s="4"/>
      <c r="C341" s="4"/>
      <c r="D341" s="4"/>
      <c r="E341" s="41"/>
      <c r="F341" s="4"/>
    </row>
    <row r="342" spans="1:6" ht="15.75" x14ac:dyDescent="0.3">
      <c r="A342" s="4"/>
      <c r="B342" s="4"/>
      <c r="C342" s="4"/>
      <c r="D342" s="4"/>
      <c r="E342" s="41"/>
      <c r="F342" s="4"/>
    </row>
    <row r="343" spans="1:6" ht="15.75" x14ac:dyDescent="0.3">
      <c r="A343" s="4"/>
      <c r="B343" s="4"/>
      <c r="C343" s="4"/>
      <c r="D343" s="4"/>
      <c r="E343" s="41"/>
      <c r="F343" s="4"/>
    </row>
    <row r="344" spans="1:6" ht="15.75" x14ac:dyDescent="0.3">
      <c r="A344" s="4"/>
      <c r="B344" s="4"/>
      <c r="C344" s="4"/>
      <c r="D344" s="4"/>
      <c r="E344" s="41"/>
      <c r="F344" s="4"/>
    </row>
    <row r="345" spans="1:6" ht="15.75" x14ac:dyDescent="0.3">
      <c r="A345" s="4"/>
      <c r="B345" s="4"/>
      <c r="C345" s="4"/>
      <c r="D345" s="4"/>
      <c r="E345" s="41"/>
      <c r="F345" s="4"/>
    </row>
    <row r="346" spans="1:6" ht="15.75" x14ac:dyDescent="0.3">
      <c r="A346" s="4"/>
      <c r="B346" s="4"/>
      <c r="C346" s="4"/>
      <c r="D346" s="4"/>
      <c r="E346" s="41"/>
      <c r="F346" s="4"/>
    </row>
    <row r="347" spans="1:6" ht="15.75" x14ac:dyDescent="0.3">
      <c r="A347" s="4"/>
      <c r="B347" s="4"/>
      <c r="C347" s="4"/>
      <c r="D347" s="4"/>
      <c r="E347" s="41"/>
      <c r="F347" s="4"/>
    </row>
    <row r="348" spans="1:6" ht="15.75" x14ac:dyDescent="0.3">
      <c r="A348" s="4"/>
      <c r="B348" s="4"/>
      <c r="C348" s="4"/>
      <c r="D348" s="4"/>
      <c r="E348" s="41"/>
      <c r="F348" s="4"/>
    </row>
    <row r="349" spans="1:6" ht="15.75" x14ac:dyDescent="0.3">
      <c r="A349" s="4"/>
      <c r="B349" s="4"/>
      <c r="C349" s="4"/>
      <c r="D349" s="4"/>
      <c r="E349" s="41"/>
      <c r="F349" s="4"/>
    </row>
    <row r="350" spans="1:6" ht="15.75" x14ac:dyDescent="0.3">
      <c r="A350" s="4"/>
      <c r="B350" s="4"/>
      <c r="C350" s="4"/>
      <c r="D350" s="4"/>
      <c r="E350" s="41"/>
      <c r="F350" s="4"/>
    </row>
    <row r="351" spans="1:6" ht="15.75" x14ac:dyDescent="0.3">
      <c r="A351" s="4"/>
      <c r="B351" s="4"/>
      <c r="C351" s="4"/>
      <c r="D351" s="4"/>
      <c r="E351" s="41"/>
      <c r="F351" s="4"/>
    </row>
    <row r="352" spans="1:6" ht="15.75" x14ac:dyDescent="0.3">
      <c r="A352" s="4"/>
      <c r="B352" s="4"/>
      <c r="C352" s="4"/>
      <c r="D352" s="4"/>
      <c r="E352" s="41"/>
      <c r="F352" s="4"/>
    </row>
    <row r="353" spans="1:6" ht="15.75" x14ac:dyDescent="0.3">
      <c r="A353" s="4"/>
      <c r="B353" s="4"/>
      <c r="C353" s="4"/>
      <c r="D353" s="4"/>
      <c r="E353" s="41"/>
      <c r="F353" s="4"/>
    </row>
    <row r="354" spans="1:6" ht="15.75" x14ac:dyDescent="0.3">
      <c r="A354" s="4"/>
      <c r="B354" s="4"/>
      <c r="C354" s="4"/>
      <c r="D354" s="4"/>
      <c r="E354" s="41"/>
      <c r="F354" s="4"/>
    </row>
    <row r="355" spans="1:6" ht="15.75" x14ac:dyDescent="0.3">
      <c r="A355" s="4"/>
      <c r="B355" s="4"/>
      <c r="C355" s="4"/>
      <c r="D355" s="4"/>
      <c r="E355" s="41"/>
      <c r="F355" s="4"/>
    </row>
    <row r="356" spans="1:6" ht="15.75" x14ac:dyDescent="0.3">
      <c r="A356" s="4"/>
      <c r="B356" s="4"/>
      <c r="C356" s="4"/>
      <c r="D356" s="4"/>
      <c r="E356" s="41"/>
      <c r="F356" s="4"/>
    </row>
    <row r="357" spans="1:6" ht="15.75" x14ac:dyDescent="0.3">
      <c r="A357" s="4"/>
      <c r="B357" s="4"/>
      <c r="C357" s="4"/>
      <c r="D357" s="4"/>
      <c r="E357" s="41"/>
      <c r="F357" s="4"/>
    </row>
    <row r="358" spans="1:6" ht="15.75" x14ac:dyDescent="0.3">
      <c r="A358" s="4"/>
      <c r="B358" s="4"/>
      <c r="C358" s="4"/>
      <c r="D358" s="4"/>
      <c r="E358" s="41"/>
      <c r="F358" s="4"/>
    </row>
    <row r="359" spans="1:6" ht="15.75" x14ac:dyDescent="0.3">
      <c r="A359" s="4"/>
      <c r="B359" s="4"/>
      <c r="C359" s="4"/>
      <c r="D359" s="4"/>
      <c r="E359" s="41"/>
      <c r="F359" s="4"/>
    </row>
    <row r="360" spans="1:6" ht="15.75" x14ac:dyDescent="0.3">
      <c r="A360" s="4"/>
      <c r="B360" s="4"/>
      <c r="C360" s="4"/>
      <c r="D360" s="4"/>
      <c r="E360" s="41"/>
      <c r="F360" s="4"/>
    </row>
    <row r="361" spans="1:6" ht="15.75" x14ac:dyDescent="0.3">
      <c r="A361" s="4"/>
      <c r="B361" s="4"/>
      <c r="C361" s="4"/>
      <c r="D361" s="4"/>
      <c r="E361" s="41"/>
      <c r="F361" s="4"/>
    </row>
    <row r="362" spans="1:6" ht="15.75" x14ac:dyDescent="0.3">
      <c r="A362" s="4"/>
      <c r="B362" s="4"/>
      <c r="C362" s="4"/>
      <c r="D362" s="4"/>
      <c r="E362" s="41"/>
      <c r="F362" s="4"/>
    </row>
    <row r="363" spans="1:6" ht="15.75" x14ac:dyDescent="0.3">
      <c r="A363" s="4"/>
      <c r="B363" s="4"/>
      <c r="C363" s="4"/>
      <c r="D363" s="4"/>
      <c r="E363" s="41"/>
      <c r="F363" s="4"/>
    </row>
    <row r="364" spans="1:6" ht="15.75" x14ac:dyDescent="0.3">
      <c r="A364" s="4"/>
      <c r="B364" s="4"/>
      <c r="C364" s="4"/>
      <c r="D364" s="4"/>
      <c r="E364" s="41"/>
      <c r="F364" s="4"/>
    </row>
    <row r="365" spans="1:6" ht="15.75" x14ac:dyDescent="0.3">
      <c r="A365" s="4"/>
      <c r="B365" s="4"/>
      <c r="C365" s="4"/>
      <c r="D365" s="4"/>
      <c r="E365" s="41"/>
      <c r="F365" s="4"/>
    </row>
    <row r="366" spans="1:6" ht="15.75" x14ac:dyDescent="0.3">
      <c r="A366" s="4"/>
      <c r="B366" s="4"/>
      <c r="C366" s="4"/>
      <c r="D366" s="4"/>
      <c r="E366" s="41"/>
      <c r="F366" s="4"/>
    </row>
    <row r="367" spans="1:6" ht="15.75" x14ac:dyDescent="0.3">
      <c r="A367" s="4"/>
      <c r="B367" s="4"/>
      <c r="C367" s="4"/>
      <c r="D367" s="4"/>
      <c r="E367" s="41"/>
      <c r="F367" s="4"/>
    </row>
    <row r="368" spans="1:6" ht="15.75" x14ac:dyDescent="0.3">
      <c r="A368" s="4"/>
      <c r="B368" s="4"/>
      <c r="C368" s="4"/>
      <c r="D368" s="4"/>
      <c r="E368" s="41"/>
      <c r="F368" s="4"/>
    </row>
    <row r="369" spans="1:6" ht="15.75" x14ac:dyDescent="0.3">
      <c r="A369" s="4"/>
      <c r="B369" s="4"/>
      <c r="C369" s="4"/>
      <c r="D369" s="4"/>
      <c r="E369" s="41"/>
      <c r="F369" s="4"/>
    </row>
    <row r="370" spans="1:6" ht="15.75" x14ac:dyDescent="0.3">
      <c r="A370" s="4"/>
      <c r="B370" s="4"/>
      <c r="C370" s="4"/>
      <c r="D370" s="4"/>
      <c r="E370" s="41"/>
      <c r="F370" s="4"/>
    </row>
    <row r="371" spans="1:6" ht="15.75" x14ac:dyDescent="0.3">
      <c r="A371" s="4"/>
      <c r="B371" s="4"/>
      <c r="C371" s="4"/>
      <c r="D371" s="4"/>
      <c r="E371" s="41"/>
      <c r="F371" s="4"/>
    </row>
    <row r="372" spans="1:6" ht="15.75" x14ac:dyDescent="0.3">
      <c r="A372" s="4"/>
      <c r="B372" s="4"/>
      <c r="C372" s="4"/>
      <c r="D372" s="4"/>
      <c r="E372" s="41"/>
      <c r="F372" s="4"/>
    </row>
    <row r="373" spans="1:6" ht="15.75" x14ac:dyDescent="0.3">
      <c r="A373" s="4"/>
      <c r="B373" s="4"/>
      <c r="C373" s="4"/>
      <c r="D373" s="4"/>
      <c r="E373" s="41"/>
      <c r="F373" s="4"/>
    </row>
    <row r="374" spans="1:6" ht="15.75" x14ac:dyDescent="0.3">
      <c r="A374" s="4"/>
      <c r="B374" s="4"/>
      <c r="C374" s="4"/>
      <c r="D374" s="4"/>
      <c r="E374" s="41"/>
      <c r="F374" s="4"/>
    </row>
    <row r="375" spans="1:6" ht="15.75" x14ac:dyDescent="0.3">
      <c r="A375" s="4"/>
      <c r="B375" s="4"/>
      <c r="C375" s="4"/>
      <c r="D375" s="4"/>
      <c r="E375" s="41"/>
      <c r="F375" s="4"/>
    </row>
    <row r="376" spans="1:6" ht="15.75" x14ac:dyDescent="0.3">
      <c r="A376" s="4"/>
      <c r="B376" s="4"/>
      <c r="C376" s="4"/>
      <c r="D376" s="4"/>
      <c r="E376" s="41"/>
      <c r="F376" s="4"/>
    </row>
    <row r="377" spans="1:6" ht="15.75" x14ac:dyDescent="0.3">
      <c r="A377" s="4"/>
      <c r="B377" s="4"/>
      <c r="C377" s="4"/>
      <c r="D377" s="4"/>
      <c r="E377" s="41"/>
      <c r="F377" s="4"/>
    </row>
    <row r="378" spans="1:6" ht="15.75" x14ac:dyDescent="0.3">
      <c r="A378" s="4"/>
      <c r="B378" s="4"/>
      <c r="C378" s="4"/>
      <c r="D378" s="4"/>
      <c r="E378" s="41"/>
      <c r="F378" s="4"/>
    </row>
    <row r="379" spans="1:6" ht="15.75" x14ac:dyDescent="0.3">
      <c r="A379" s="4"/>
      <c r="B379" s="4"/>
      <c r="C379" s="4"/>
      <c r="D379" s="4"/>
      <c r="E379" s="41"/>
      <c r="F379" s="4"/>
    </row>
    <row r="380" spans="1:6" ht="15.75" x14ac:dyDescent="0.3">
      <c r="A380" s="4"/>
      <c r="B380" s="4"/>
      <c r="C380" s="4"/>
      <c r="D380" s="4"/>
      <c r="E380" s="41"/>
      <c r="F380" s="4"/>
    </row>
    <row r="381" spans="1:6" ht="15.75" x14ac:dyDescent="0.3">
      <c r="A381" s="4"/>
      <c r="B381" s="4"/>
      <c r="C381" s="4"/>
      <c r="D381" s="4"/>
      <c r="E381" s="41"/>
      <c r="F381" s="4"/>
    </row>
    <row r="382" spans="1:6" ht="15.75" x14ac:dyDescent="0.3">
      <c r="A382" s="4"/>
      <c r="B382" s="4"/>
      <c r="C382" s="4"/>
      <c r="D382" s="4"/>
      <c r="E382" s="41"/>
      <c r="F382" s="4"/>
    </row>
    <row r="383" spans="1:6" ht="15.75" x14ac:dyDescent="0.3">
      <c r="A383" s="4"/>
      <c r="B383" s="4"/>
      <c r="C383" s="4"/>
      <c r="D383" s="4"/>
      <c r="E383" s="41"/>
      <c r="F383" s="4"/>
    </row>
    <row r="384" spans="1:6" ht="15.75" x14ac:dyDescent="0.3">
      <c r="A384" s="4"/>
      <c r="B384" s="4"/>
      <c r="C384" s="4"/>
      <c r="D384" s="4"/>
      <c r="E384" s="41"/>
      <c r="F384" s="4"/>
    </row>
    <row r="385" spans="1:6" ht="15.75" x14ac:dyDescent="0.3">
      <c r="A385" s="4"/>
      <c r="B385" s="4"/>
      <c r="C385" s="4"/>
      <c r="D385" s="4"/>
      <c r="E385" s="41"/>
      <c r="F385" s="4"/>
    </row>
    <row r="386" spans="1:6" ht="15.75" x14ac:dyDescent="0.3">
      <c r="A386" s="4"/>
      <c r="B386" s="4"/>
      <c r="C386" s="4"/>
      <c r="D386" s="4"/>
      <c r="E386" s="41"/>
      <c r="F386" s="4"/>
    </row>
    <row r="387" spans="1:6" ht="15.75" x14ac:dyDescent="0.3">
      <c r="A387" s="4"/>
      <c r="B387" s="4"/>
      <c r="C387" s="4"/>
      <c r="D387" s="4"/>
      <c r="E387" s="41"/>
      <c r="F387" s="4"/>
    </row>
    <row r="388" spans="1:6" ht="15.75" x14ac:dyDescent="0.3">
      <c r="A388" s="4"/>
      <c r="B388" s="4"/>
      <c r="C388" s="4"/>
      <c r="D388" s="4"/>
      <c r="E388" s="41"/>
      <c r="F388" s="4"/>
    </row>
    <row r="389" spans="1:6" ht="15.75" x14ac:dyDescent="0.3">
      <c r="A389" s="4"/>
      <c r="B389" s="4"/>
      <c r="C389" s="4"/>
      <c r="D389" s="4"/>
      <c r="E389" s="41"/>
      <c r="F389" s="4"/>
    </row>
    <row r="390" spans="1:6" ht="15.75" x14ac:dyDescent="0.3">
      <c r="A390" s="4"/>
      <c r="B390" s="4"/>
      <c r="C390" s="4"/>
      <c r="D390" s="4"/>
      <c r="E390" s="41"/>
      <c r="F390" s="4"/>
    </row>
    <row r="391" spans="1:6" ht="15.75" x14ac:dyDescent="0.3">
      <c r="A391" s="4"/>
      <c r="B391" s="4"/>
      <c r="C391" s="4"/>
      <c r="D391" s="4"/>
      <c r="E391" s="41"/>
      <c r="F391" s="4"/>
    </row>
    <row r="392" spans="1:6" ht="15.75" x14ac:dyDescent="0.3">
      <c r="A392" s="4"/>
      <c r="B392" s="4"/>
      <c r="C392" s="4"/>
      <c r="D392" s="4"/>
      <c r="E392" s="41"/>
      <c r="F392" s="4"/>
    </row>
    <row r="393" spans="1:6" ht="15.75" x14ac:dyDescent="0.3">
      <c r="A393" s="4"/>
      <c r="B393" s="4"/>
      <c r="C393" s="4"/>
      <c r="D393" s="4"/>
      <c r="E393" s="41"/>
      <c r="F393" s="4"/>
    </row>
    <row r="394" spans="1:6" ht="15.75" x14ac:dyDescent="0.3">
      <c r="A394" s="4"/>
      <c r="B394" s="4"/>
      <c r="C394" s="4"/>
      <c r="D394" s="4"/>
      <c r="E394" s="41"/>
      <c r="F394" s="4"/>
    </row>
    <row r="395" spans="1:6" ht="15.75" x14ac:dyDescent="0.3">
      <c r="A395" s="4"/>
      <c r="B395" s="4"/>
      <c r="C395" s="4"/>
      <c r="D395" s="4"/>
      <c r="E395" s="41"/>
      <c r="F395" s="4"/>
    </row>
    <row r="396" spans="1:6" ht="15.75" x14ac:dyDescent="0.3">
      <c r="A396" s="4"/>
      <c r="B396" s="4"/>
      <c r="C396" s="4"/>
      <c r="D396" s="4"/>
      <c r="E396" s="41"/>
      <c r="F396" s="4"/>
    </row>
    <row r="397" spans="1:6" ht="15.75" x14ac:dyDescent="0.3">
      <c r="A397" s="4"/>
      <c r="B397" s="4"/>
      <c r="C397" s="4"/>
      <c r="D397" s="4"/>
      <c r="E397" s="41"/>
      <c r="F397" s="4"/>
    </row>
    <row r="398" spans="1:6" ht="15.75" x14ac:dyDescent="0.3">
      <c r="A398" s="4"/>
      <c r="B398" s="4"/>
      <c r="C398" s="4"/>
      <c r="D398" s="4"/>
      <c r="E398" s="41"/>
      <c r="F398" s="4"/>
    </row>
    <row r="399" spans="1:6" ht="15.75" x14ac:dyDescent="0.3">
      <c r="A399" s="4"/>
      <c r="B399" s="4"/>
      <c r="C399" s="4"/>
      <c r="D399" s="4"/>
      <c r="E399" s="41"/>
      <c r="F399" s="4"/>
    </row>
    <row r="400" spans="1:6" ht="15.75" x14ac:dyDescent="0.3">
      <c r="A400" s="4"/>
      <c r="B400" s="4"/>
      <c r="C400" s="4"/>
      <c r="D400" s="4"/>
      <c r="E400" s="41"/>
      <c r="F400" s="4"/>
    </row>
    <row r="401" spans="1:6" ht="15.75" x14ac:dyDescent="0.3">
      <c r="A401" s="4"/>
      <c r="B401" s="4"/>
      <c r="C401" s="4"/>
      <c r="D401" s="4"/>
      <c r="E401" s="41"/>
      <c r="F401" s="4"/>
    </row>
    <row r="402" spans="1:6" ht="15.75" x14ac:dyDescent="0.3">
      <c r="A402" s="4"/>
      <c r="B402" s="4"/>
      <c r="C402" s="4"/>
      <c r="D402" s="4"/>
      <c r="E402" s="41"/>
      <c r="F402" s="4"/>
    </row>
    <row r="403" spans="1:6" ht="15.75" x14ac:dyDescent="0.3">
      <c r="A403" s="4"/>
      <c r="B403" s="4"/>
      <c r="C403" s="4"/>
      <c r="D403" s="4"/>
      <c r="E403" s="41"/>
      <c r="F403" s="4"/>
    </row>
    <row r="404" spans="1:6" ht="15.75" x14ac:dyDescent="0.3">
      <c r="A404" s="4"/>
      <c r="B404" s="4"/>
      <c r="C404" s="4"/>
      <c r="D404" s="4"/>
      <c r="E404" s="41"/>
      <c r="F404" s="4"/>
    </row>
    <row r="405" spans="1:6" ht="15.75" x14ac:dyDescent="0.3">
      <c r="A405" s="4"/>
      <c r="B405" s="4"/>
      <c r="C405" s="4"/>
      <c r="D405" s="4"/>
      <c r="E405" s="41"/>
      <c r="F405" s="4"/>
    </row>
    <row r="406" spans="1:6" ht="15.75" x14ac:dyDescent="0.3">
      <c r="A406" s="4"/>
      <c r="B406" s="4"/>
      <c r="C406" s="4"/>
      <c r="D406" s="4"/>
      <c r="E406" s="41"/>
      <c r="F406" s="4"/>
    </row>
    <row r="407" spans="1:6" ht="15.75" x14ac:dyDescent="0.3">
      <c r="A407" s="4"/>
      <c r="B407" s="4"/>
      <c r="C407" s="4"/>
      <c r="D407" s="4"/>
      <c r="E407" s="41"/>
      <c r="F407" s="4"/>
    </row>
    <row r="408" spans="1:6" ht="15.75" x14ac:dyDescent="0.3">
      <c r="A408" s="4"/>
      <c r="B408" s="4"/>
      <c r="C408" s="4"/>
      <c r="D408" s="4"/>
      <c r="E408" s="41"/>
      <c r="F408" s="4"/>
    </row>
    <row r="409" spans="1:6" ht="15.75" x14ac:dyDescent="0.3">
      <c r="A409" s="4"/>
      <c r="B409" s="4"/>
      <c r="C409" s="4"/>
      <c r="D409" s="4"/>
      <c r="E409" s="41"/>
      <c r="F409" s="4"/>
    </row>
    <row r="410" spans="1:6" ht="15.75" x14ac:dyDescent="0.3">
      <c r="A410" s="4"/>
      <c r="B410" s="4"/>
      <c r="C410" s="4"/>
      <c r="D410" s="4"/>
      <c r="E410" s="41"/>
      <c r="F410" s="4"/>
    </row>
    <row r="411" spans="1:6" ht="15.75" x14ac:dyDescent="0.3">
      <c r="A411" s="4"/>
      <c r="B411" s="4"/>
      <c r="C411" s="4"/>
      <c r="D411" s="4"/>
      <c r="E411" s="41"/>
      <c r="F411" s="4"/>
    </row>
    <row r="412" spans="1:6" ht="15.75" x14ac:dyDescent="0.3">
      <c r="A412" s="4"/>
      <c r="B412" s="4"/>
      <c r="C412" s="4"/>
      <c r="D412" s="4"/>
      <c r="E412" s="41"/>
      <c r="F412" s="4"/>
    </row>
    <row r="413" spans="1:6" ht="15.75" x14ac:dyDescent="0.3">
      <c r="A413" s="4"/>
      <c r="B413" s="4"/>
      <c r="C413" s="4"/>
      <c r="D413" s="4"/>
      <c r="E413" s="41"/>
      <c r="F413" s="4"/>
    </row>
    <row r="414" spans="1:6" ht="15.75" x14ac:dyDescent="0.3">
      <c r="A414" s="4"/>
      <c r="B414" s="4"/>
      <c r="C414" s="4"/>
      <c r="D414" s="4"/>
      <c r="E414" s="41"/>
      <c r="F414" s="4"/>
    </row>
    <row r="415" spans="1:6" ht="15.75" x14ac:dyDescent="0.3">
      <c r="A415" s="4"/>
      <c r="B415" s="4"/>
      <c r="C415" s="4"/>
      <c r="D415" s="4"/>
      <c r="E415" s="41"/>
      <c r="F415" s="4"/>
    </row>
    <row r="416" spans="1:6" ht="15.75" x14ac:dyDescent="0.3">
      <c r="A416" s="4"/>
      <c r="B416" s="4"/>
      <c r="C416" s="4"/>
      <c r="D416" s="4"/>
      <c r="E416" s="41"/>
      <c r="F416" s="4"/>
    </row>
    <row r="417" spans="1:6" ht="15.75" x14ac:dyDescent="0.3">
      <c r="A417" s="4"/>
      <c r="B417" s="4"/>
      <c r="C417" s="4"/>
      <c r="D417" s="4"/>
      <c r="E417" s="41"/>
      <c r="F417" s="4"/>
    </row>
    <row r="418" spans="1:6" ht="15.75" x14ac:dyDescent="0.3">
      <c r="A418" s="4"/>
      <c r="B418" s="4"/>
      <c r="C418" s="4"/>
      <c r="D418" s="4"/>
      <c r="E418" s="41"/>
      <c r="F418" s="4"/>
    </row>
    <row r="419" spans="1:6" ht="15.75" x14ac:dyDescent="0.3">
      <c r="A419" s="4"/>
      <c r="B419" s="4"/>
      <c r="C419" s="4"/>
      <c r="D419" s="4"/>
      <c r="E419" s="41"/>
      <c r="F419" s="4"/>
    </row>
    <row r="420" spans="1:6" ht="15.75" x14ac:dyDescent="0.3">
      <c r="A420" s="4"/>
      <c r="B420" s="4"/>
      <c r="C420" s="4"/>
      <c r="D420" s="4"/>
      <c r="E420" s="41"/>
      <c r="F420" s="4"/>
    </row>
    <row r="421" spans="1:6" ht="15.75" x14ac:dyDescent="0.3">
      <c r="A421" s="4"/>
      <c r="B421" s="4"/>
      <c r="C421" s="4"/>
      <c r="D421" s="4"/>
      <c r="E421" s="41"/>
      <c r="F421" s="4"/>
    </row>
    <row r="422" spans="1:6" ht="15.75" x14ac:dyDescent="0.3">
      <c r="A422" s="4"/>
      <c r="B422" s="4"/>
      <c r="C422" s="4"/>
      <c r="D422" s="4"/>
      <c r="E422" s="41"/>
      <c r="F422" s="4"/>
    </row>
    <row r="423" spans="1:6" ht="15.75" x14ac:dyDescent="0.3">
      <c r="A423" s="4"/>
      <c r="B423" s="4"/>
      <c r="C423" s="4"/>
      <c r="D423" s="4"/>
      <c r="E423" s="41"/>
      <c r="F423" s="4"/>
    </row>
    <row r="424" spans="1:6" ht="15.75" x14ac:dyDescent="0.3">
      <c r="A424" s="4"/>
      <c r="B424" s="4"/>
      <c r="C424" s="4"/>
      <c r="D424" s="4"/>
      <c r="E424" s="41"/>
      <c r="F424" s="4"/>
    </row>
    <row r="425" spans="1:6" ht="15.75" x14ac:dyDescent="0.3">
      <c r="A425" s="4"/>
      <c r="B425" s="4"/>
      <c r="C425" s="4"/>
      <c r="D425" s="4"/>
      <c r="E425" s="41"/>
      <c r="F425" s="4"/>
    </row>
    <row r="426" spans="1:6" ht="15.75" x14ac:dyDescent="0.3">
      <c r="A426" s="4"/>
      <c r="B426" s="4"/>
      <c r="C426" s="4"/>
      <c r="D426" s="4"/>
      <c r="E426" s="41"/>
      <c r="F426" s="4"/>
    </row>
    <row r="427" spans="1:6" ht="15.75" x14ac:dyDescent="0.3">
      <c r="A427" s="4"/>
      <c r="B427" s="4"/>
      <c r="C427" s="4"/>
      <c r="D427" s="4"/>
      <c r="E427" s="41"/>
      <c r="F427" s="4"/>
    </row>
    <row r="428" spans="1:6" ht="15.75" x14ac:dyDescent="0.3">
      <c r="A428" s="4"/>
      <c r="B428" s="4"/>
      <c r="C428" s="4"/>
      <c r="D428" s="4"/>
      <c r="E428" s="41"/>
      <c r="F428" s="4"/>
    </row>
    <row r="429" spans="1:6" ht="15.75" x14ac:dyDescent="0.3">
      <c r="A429" s="4"/>
      <c r="B429" s="4"/>
      <c r="C429" s="4"/>
      <c r="D429" s="4"/>
      <c r="E429" s="41"/>
      <c r="F429" s="4"/>
    </row>
    <row r="430" spans="1:6" ht="15.75" x14ac:dyDescent="0.3">
      <c r="A430" s="4"/>
      <c r="B430" s="4"/>
      <c r="C430" s="4"/>
      <c r="D430" s="4"/>
      <c r="E430" s="41"/>
      <c r="F430" s="4"/>
    </row>
    <row r="431" spans="1:6" ht="15.75" x14ac:dyDescent="0.3">
      <c r="A431" s="4"/>
      <c r="B431" s="4"/>
      <c r="C431" s="4"/>
      <c r="D431" s="4"/>
      <c r="E431" s="41"/>
      <c r="F431" s="4"/>
    </row>
    <row r="432" spans="1:6" ht="15.75" x14ac:dyDescent="0.3">
      <c r="A432" s="4"/>
      <c r="B432" s="4"/>
      <c r="C432" s="4"/>
      <c r="D432" s="4"/>
      <c r="E432" s="41"/>
      <c r="F432" s="4"/>
    </row>
    <row r="433" spans="1:6" ht="15.75" x14ac:dyDescent="0.3">
      <c r="A433" s="4"/>
      <c r="B433" s="4"/>
      <c r="C433" s="4"/>
      <c r="D433" s="4"/>
      <c r="E433" s="41"/>
      <c r="F433" s="4"/>
    </row>
    <row r="434" spans="1:6" ht="15.75" x14ac:dyDescent="0.3">
      <c r="A434" s="4"/>
      <c r="B434" s="4"/>
      <c r="C434" s="4"/>
      <c r="D434" s="4"/>
      <c r="E434" s="41"/>
      <c r="F434" s="4"/>
    </row>
    <row r="435" spans="1:6" ht="15.75" x14ac:dyDescent="0.3">
      <c r="A435" s="4"/>
      <c r="B435" s="4"/>
      <c r="C435" s="4"/>
      <c r="D435" s="4"/>
      <c r="E435" s="41"/>
      <c r="F435" s="4"/>
    </row>
    <row r="436" spans="1:6" ht="15.75" x14ac:dyDescent="0.3">
      <c r="A436" s="4"/>
      <c r="B436" s="4"/>
      <c r="C436" s="4"/>
      <c r="D436" s="4"/>
      <c r="E436" s="41"/>
      <c r="F436" s="4"/>
    </row>
    <row r="437" spans="1:6" ht="15.75" x14ac:dyDescent="0.3">
      <c r="A437" s="4"/>
      <c r="B437" s="4"/>
      <c r="C437" s="4"/>
      <c r="D437" s="4"/>
      <c r="E437" s="41"/>
      <c r="F437" s="4"/>
    </row>
    <row r="438" spans="1:6" ht="15.75" x14ac:dyDescent="0.3">
      <c r="A438" s="4"/>
      <c r="B438" s="4"/>
      <c r="C438" s="4"/>
      <c r="D438" s="4"/>
      <c r="E438" s="41"/>
      <c r="F438" s="4"/>
    </row>
    <row r="439" spans="1:6" ht="15.75" x14ac:dyDescent="0.3">
      <c r="A439" s="4"/>
      <c r="B439" s="4"/>
      <c r="C439" s="4"/>
      <c r="D439" s="4"/>
      <c r="E439" s="41"/>
      <c r="F439" s="4"/>
    </row>
    <row r="440" spans="1:6" ht="15.75" x14ac:dyDescent="0.3">
      <c r="A440" s="4"/>
      <c r="B440" s="4"/>
      <c r="C440" s="4"/>
      <c r="D440" s="4"/>
      <c r="E440" s="41"/>
      <c r="F440" s="4"/>
    </row>
    <row r="441" spans="1:6" ht="15.75" x14ac:dyDescent="0.3">
      <c r="A441" s="4"/>
      <c r="B441" s="4"/>
      <c r="C441" s="4"/>
      <c r="D441" s="4"/>
      <c r="E441" s="41"/>
      <c r="F441" s="4"/>
    </row>
    <row r="442" spans="1:6" ht="15.75" x14ac:dyDescent="0.3">
      <c r="A442" s="4"/>
      <c r="B442" s="4"/>
      <c r="C442" s="4"/>
      <c r="D442" s="4"/>
      <c r="E442" s="41"/>
      <c r="F442" s="4"/>
    </row>
    <row r="443" spans="1:6" ht="15.75" x14ac:dyDescent="0.3">
      <c r="A443" s="4"/>
      <c r="B443" s="4"/>
      <c r="C443" s="4"/>
      <c r="D443" s="4"/>
      <c r="E443" s="41"/>
      <c r="F443" s="4"/>
    </row>
    <row r="444" spans="1:6" ht="15.75" x14ac:dyDescent="0.3">
      <c r="A444" s="4"/>
      <c r="B444" s="4"/>
      <c r="C444" s="4"/>
      <c r="D444" s="4"/>
      <c r="E444" s="41"/>
      <c r="F444" s="4"/>
    </row>
    <row r="445" spans="1:6" ht="15.75" x14ac:dyDescent="0.3">
      <c r="A445" s="4"/>
      <c r="B445" s="4"/>
      <c r="C445" s="4"/>
      <c r="D445" s="4"/>
      <c r="E445" s="41"/>
      <c r="F445" s="4"/>
    </row>
    <row r="446" spans="1:6" ht="15.75" x14ac:dyDescent="0.3">
      <c r="A446" s="4"/>
      <c r="B446" s="4"/>
      <c r="C446" s="4"/>
      <c r="D446" s="4"/>
      <c r="E446" s="41"/>
      <c r="F446" s="4"/>
    </row>
    <row r="447" spans="1:6" ht="15.75" x14ac:dyDescent="0.3">
      <c r="A447" s="4"/>
      <c r="B447" s="4"/>
      <c r="C447" s="4"/>
      <c r="D447" s="4"/>
      <c r="E447" s="41"/>
      <c r="F447" s="4"/>
    </row>
    <row r="448" spans="1:6" ht="15.75" x14ac:dyDescent="0.3">
      <c r="A448" s="4"/>
      <c r="B448" s="4"/>
      <c r="C448" s="4"/>
      <c r="D448" s="4"/>
      <c r="E448" s="41"/>
      <c r="F448" s="4"/>
    </row>
    <row r="449" spans="1:6" ht="15.75" x14ac:dyDescent="0.3">
      <c r="A449" s="4"/>
      <c r="B449" s="4"/>
      <c r="C449" s="4"/>
      <c r="D449" s="4"/>
      <c r="E449" s="41"/>
      <c r="F449" s="4"/>
    </row>
    <row r="450" spans="1:6" ht="15.75" x14ac:dyDescent="0.3">
      <c r="A450" s="4"/>
      <c r="B450" s="4"/>
      <c r="C450" s="4"/>
      <c r="D450" s="4"/>
      <c r="E450" s="41"/>
      <c r="F450" s="4"/>
    </row>
    <row r="451" spans="1:6" ht="15.75" x14ac:dyDescent="0.3">
      <c r="A451" s="4"/>
      <c r="B451" s="4"/>
      <c r="C451" s="4"/>
      <c r="D451" s="4"/>
      <c r="E451" s="41"/>
      <c r="F451" s="4"/>
    </row>
    <row r="452" spans="1:6" ht="15.75" x14ac:dyDescent="0.3">
      <c r="A452" s="4"/>
      <c r="B452" s="4"/>
      <c r="C452" s="4"/>
      <c r="D452" s="4"/>
      <c r="E452" s="41"/>
      <c r="F452" s="4"/>
    </row>
    <row r="453" spans="1:6" ht="15.75" x14ac:dyDescent="0.3">
      <c r="A453" s="4"/>
      <c r="B453" s="4"/>
      <c r="C453" s="4"/>
      <c r="D453" s="4"/>
      <c r="E453" s="41"/>
      <c r="F453" s="4"/>
    </row>
    <row r="454" spans="1:6" ht="15.75" x14ac:dyDescent="0.3">
      <c r="A454" s="4"/>
      <c r="B454" s="4"/>
      <c r="C454" s="4"/>
      <c r="D454" s="4"/>
      <c r="E454" s="41"/>
      <c r="F454" s="4"/>
    </row>
    <row r="455" spans="1:6" ht="15.75" x14ac:dyDescent="0.3">
      <c r="A455" s="4"/>
      <c r="B455" s="4"/>
      <c r="C455" s="4"/>
      <c r="D455" s="4"/>
      <c r="E455" s="41"/>
      <c r="F455" s="4"/>
    </row>
    <row r="456" spans="1:6" ht="15.75" x14ac:dyDescent="0.3">
      <c r="A456" s="4"/>
      <c r="B456" s="4"/>
      <c r="C456" s="4"/>
      <c r="D456" s="4"/>
      <c r="E456" s="41"/>
      <c r="F456" s="4"/>
    </row>
    <row r="457" spans="1:6" ht="15.75" x14ac:dyDescent="0.3">
      <c r="A457" s="4"/>
      <c r="B457" s="4"/>
      <c r="C457" s="4"/>
      <c r="D457" s="4"/>
      <c r="E457" s="41"/>
      <c r="F457" s="4"/>
    </row>
    <row r="458" spans="1:6" ht="15.75" x14ac:dyDescent="0.3">
      <c r="A458" s="4"/>
      <c r="B458" s="4"/>
      <c r="C458" s="4"/>
      <c r="D458" s="4"/>
      <c r="E458" s="41"/>
      <c r="F458" s="4"/>
    </row>
    <row r="459" spans="1:6" ht="15.75" x14ac:dyDescent="0.3">
      <c r="A459" s="4"/>
      <c r="B459" s="4"/>
      <c r="C459" s="4"/>
      <c r="D459" s="4"/>
      <c r="E459" s="41"/>
      <c r="F459" s="4"/>
    </row>
    <row r="460" spans="1:6" ht="15.75" x14ac:dyDescent="0.3">
      <c r="A460" s="4"/>
      <c r="B460" s="4"/>
      <c r="C460" s="4"/>
      <c r="D460" s="4"/>
      <c r="E460" s="41"/>
      <c r="F460" s="4"/>
    </row>
    <row r="461" spans="1:6" ht="15.75" x14ac:dyDescent="0.3">
      <c r="A461" s="4"/>
      <c r="B461" s="4"/>
      <c r="C461" s="4"/>
      <c r="D461" s="4"/>
      <c r="E461" s="41"/>
      <c r="F461" s="4"/>
    </row>
    <row r="462" spans="1:6" ht="15.75" x14ac:dyDescent="0.3">
      <c r="A462" s="4"/>
      <c r="B462" s="4"/>
      <c r="C462" s="4"/>
      <c r="D462" s="4"/>
      <c r="E462" s="41"/>
      <c r="F462" s="4"/>
    </row>
    <row r="463" spans="1:6" ht="15.75" x14ac:dyDescent="0.3">
      <c r="A463" s="4"/>
      <c r="B463" s="4"/>
      <c r="C463" s="4"/>
      <c r="D463" s="4"/>
      <c r="E463" s="41"/>
      <c r="F463" s="4"/>
    </row>
    <row r="464" spans="1:6" ht="15.75" x14ac:dyDescent="0.3">
      <c r="A464" s="4"/>
      <c r="B464" s="4"/>
      <c r="C464" s="4"/>
      <c r="D464" s="4"/>
      <c r="E464" s="41"/>
      <c r="F464" s="4"/>
    </row>
    <row r="465" spans="1:6" ht="15.75" x14ac:dyDescent="0.3">
      <c r="A465" s="4"/>
      <c r="B465" s="4"/>
      <c r="C465" s="4"/>
      <c r="D465" s="4"/>
      <c r="E465" s="41"/>
      <c r="F465" s="4"/>
    </row>
    <row r="466" spans="1:6" ht="15.75" x14ac:dyDescent="0.3">
      <c r="A466" s="4"/>
      <c r="B466" s="4"/>
      <c r="C466" s="4"/>
      <c r="D466" s="4"/>
      <c r="E466" s="41"/>
      <c r="F466" s="4"/>
    </row>
    <row r="467" spans="1:6" ht="15.75" x14ac:dyDescent="0.3">
      <c r="A467" s="4"/>
      <c r="B467" s="4"/>
      <c r="C467" s="4"/>
      <c r="D467" s="4"/>
      <c r="E467" s="41"/>
      <c r="F467" s="4"/>
    </row>
    <row r="468" spans="1:6" ht="15.75" x14ac:dyDescent="0.3">
      <c r="A468" s="4"/>
      <c r="B468" s="4"/>
      <c r="C468" s="4"/>
      <c r="D468" s="4"/>
      <c r="E468" s="41"/>
      <c r="F468" s="4"/>
    </row>
    <row r="469" spans="1:6" ht="15.75" x14ac:dyDescent="0.3">
      <c r="A469" s="4"/>
      <c r="B469" s="4"/>
      <c r="C469" s="4"/>
      <c r="D469" s="4"/>
      <c r="E469" s="41"/>
      <c r="F469" s="4"/>
    </row>
    <row r="470" spans="1:6" ht="15.75" x14ac:dyDescent="0.3">
      <c r="A470" s="4"/>
      <c r="B470" s="4"/>
      <c r="C470" s="4"/>
      <c r="D470" s="4"/>
      <c r="E470" s="41"/>
      <c r="F470" s="4"/>
    </row>
    <row r="471" spans="1:6" ht="15.75" x14ac:dyDescent="0.3">
      <c r="A471" s="4"/>
      <c r="B471" s="4"/>
      <c r="C471" s="4"/>
      <c r="D471" s="4"/>
      <c r="E471" s="41"/>
      <c r="F471" s="4"/>
    </row>
    <row r="472" spans="1:6" ht="15.75" x14ac:dyDescent="0.3">
      <c r="A472" s="4"/>
      <c r="B472" s="4"/>
      <c r="C472" s="4"/>
      <c r="D472" s="4"/>
      <c r="E472" s="41"/>
      <c r="F472" s="4"/>
    </row>
    <row r="473" spans="1:6" ht="15.75" x14ac:dyDescent="0.3">
      <c r="A473" s="4"/>
      <c r="B473" s="4"/>
      <c r="C473" s="4"/>
      <c r="D473" s="4"/>
      <c r="E473" s="41"/>
      <c r="F473" s="4"/>
    </row>
    <row r="474" spans="1:6" ht="15.75" x14ac:dyDescent="0.3">
      <c r="A474" s="4"/>
      <c r="B474" s="4"/>
      <c r="C474" s="4"/>
      <c r="D474" s="4"/>
      <c r="E474" s="41"/>
      <c r="F474" s="4"/>
    </row>
    <row r="475" spans="1:6" ht="15.75" x14ac:dyDescent="0.3">
      <c r="A475" s="4"/>
      <c r="B475" s="4"/>
      <c r="C475" s="4"/>
      <c r="D475" s="4"/>
      <c r="E475" s="41"/>
      <c r="F475" s="4"/>
    </row>
    <row r="476" spans="1:6" ht="15.75" x14ac:dyDescent="0.3">
      <c r="A476" s="4"/>
      <c r="B476" s="4"/>
      <c r="C476" s="4"/>
      <c r="D476" s="4"/>
      <c r="E476" s="41"/>
      <c r="F476" s="4"/>
    </row>
    <row r="477" spans="1:6" ht="15.75" x14ac:dyDescent="0.3">
      <c r="A477" s="4"/>
      <c r="B477" s="4"/>
      <c r="C477" s="4"/>
      <c r="D477" s="4"/>
      <c r="E477" s="41"/>
      <c r="F477" s="4"/>
    </row>
    <row r="478" spans="1:6" ht="15.75" x14ac:dyDescent="0.3">
      <c r="A478" s="4"/>
      <c r="B478" s="4"/>
      <c r="C478" s="4"/>
      <c r="D478" s="4"/>
      <c r="E478" s="41"/>
      <c r="F478" s="4"/>
    </row>
    <row r="479" spans="1:6" ht="15.75" x14ac:dyDescent="0.3">
      <c r="A479" s="4"/>
      <c r="B479" s="4"/>
      <c r="C479" s="4"/>
      <c r="D479" s="4"/>
      <c r="E479" s="41"/>
      <c r="F479" s="4"/>
    </row>
    <row r="480" spans="1:6" ht="15.75" x14ac:dyDescent="0.3">
      <c r="A480" s="4"/>
      <c r="B480" s="4"/>
      <c r="C480" s="4"/>
      <c r="D480" s="4"/>
      <c r="E480" s="41"/>
      <c r="F480" s="4"/>
    </row>
    <row r="481" spans="1:6" ht="15.75" x14ac:dyDescent="0.3">
      <c r="A481" s="4"/>
      <c r="B481" s="4"/>
      <c r="C481" s="4"/>
      <c r="D481" s="4"/>
      <c r="E481" s="41"/>
      <c r="F481" s="4"/>
    </row>
    <row r="482" spans="1:6" ht="15.75" x14ac:dyDescent="0.3">
      <c r="A482" s="4"/>
      <c r="B482" s="4"/>
      <c r="C482" s="4"/>
      <c r="D482" s="4"/>
      <c r="E482" s="41"/>
      <c r="F482" s="4"/>
    </row>
    <row r="483" spans="1:6" ht="15.75" x14ac:dyDescent="0.3">
      <c r="A483" s="4"/>
      <c r="B483" s="4"/>
      <c r="C483" s="4"/>
      <c r="D483" s="4"/>
      <c r="E483" s="41"/>
      <c r="F483" s="4"/>
    </row>
    <row r="484" spans="1:6" ht="15.75" x14ac:dyDescent="0.3">
      <c r="A484" s="4"/>
      <c r="B484" s="4"/>
      <c r="C484" s="4"/>
      <c r="D484" s="4"/>
      <c r="E484" s="41"/>
      <c r="F484" s="4"/>
    </row>
    <row r="485" spans="1:6" ht="15.75" x14ac:dyDescent="0.3">
      <c r="A485" s="4"/>
      <c r="B485" s="4"/>
      <c r="C485" s="4"/>
      <c r="D485" s="4"/>
      <c r="E485" s="41"/>
      <c r="F485" s="4"/>
    </row>
    <row r="486" spans="1:6" ht="15.75" x14ac:dyDescent="0.3">
      <c r="A486" s="4"/>
      <c r="B486" s="4"/>
      <c r="C486" s="4"/>
      <c r="D486" s="4"/>
      <c r="E486" s="41"/>
      <c r="F486" s="4"/>
    </row>
    <row r="487" spans="1:6" ht="15.75" x14ac:dyDescent="0.3">
      <c r="A487" s="4"/>
      <c r="B487" s="4"/>
      <c r="C487" s="4"/>
      <c r="D487" s="4"/>
      <c r="E487" s="41"/>
      <c r="F487" s="4"/>
    </row>
    <row r="488" spans="1:6" ht="15.75" x14ac:dyDescent="0.3">
      <c r="A488" s="4"/>
      <c r="B488" s="4"/>
      <c r="C488" s="4"/>
      <c r="D488" s="4"/>
      <c r="E488" s="41"/>
      <c r="F488" s="4"/>
    </row>
    <row r="489" spans="1:6" ht="15.75" x14ac:dyDescent="0.3">
      <c r="A489" s="4"/>
      <c r="B489" s="4"/>
      <c r="C489" s="4"/>
      <c r="D489" s="4"/>
      <c r="E489" s="41"/>
      <c r="F489" s="4"/>
    </row>
    <row r="490" spans="1:6" ht="15.75" x14ac:dyDescent="0.3">
      <c r="A490" s="4"/>
      <c r="B490" s="4"/>
      <c r="C490" s="4"/>
      <c r="D490" s="4"/>
      <c r="E490" s="41"/>
      <c r="F490" s="4"/>
    </row>
    <row r="491" spans="1:6" ht="15.75" x14ac:dyDescent="0.3">
      <c r="A491" s="4"/>
      <c r="B491" s="4"/>
      <c r="C491" s="4"/>
      <c r="D491" s="4"/>
      <c r="E491" s="41"/>
      <c r="F491" s="4"/>
    </row>
    <row r="492" spans="1:6" ht="15.75" x14ac:dyDescent="0.3">
      <c r="A492" s="4"/>
      <c r="B492" s="4"/>
      <c r="C492" s="4"/>
      <c r="D492" s="4"/>
      <c r="E492" s="41"/>
      <c r="F492" s="4"/>
    </row>
    <row r="493" spans="1:6" ht="15.75" x14ac:dyDescent="0.3">
      <c r="A493" s="4"/>
      <c r="B493" s="4"/>
      <c r="C493" s="4"/>
      <c r="D493" s="4"/>
      <c r="E493" s="41"/>
      <c r="F493" s="4"/>
    </row>
    <row r="494" spans="1:6" ht="15.75" x14ac:dyDescent="0.3">
      <c r="A494" s="4"/>
      <c r="B494" s="4"/>
      <c r="C494" s="4"/>
      <c r="D494" s="4"/>
      <c r="E494" s="41"/>
      <c r="F494" s="4"/>
    </row>
    <row r="495" spans="1:6" ht="15.75" x14ac:dyDescent="0.3">
      <c r="A495" s="4"/>
      <c r="B495" s="4"/>
      <c r="C495" s="4"/>
      <c r="D495" s="4"/>
      <c r="E495" s="41"/>
      <c r="F495" s="4"/>
    </row>
    <row r="496" spans="1:6" ht="15.75" x14ac:dyDescent="0.3">
      <c r="A496" s="4"/>
      <c r="B496" s="4"/>
      <c r="C496" s="4"/>
      <c r="D496" s="4"/>
      <c r="E496" s="41"/>
      <c r="F496" s="4"/>
    </row>
    <row r="497" spans="1:6" ht="15.75" x14ac:dyDescent="0.3">
      <c r="A497" s="4"/>
      <c r="B497" s="4"/>
      <c r="C497" s="4"/>
      <c r="D497" s="4"/>
      <c r="E497" s="41"/>
      <c r="F497" s="4"/>
    </row>
    <row r="498" spans="1:6" ht="15.75" x14ac:dyDescent="0.3">
      <c r="A498" s="4"/>
      <c r="B498" s="4"/>
      <c r="C498" s="4"/>
      <c r="D498" s="4"/>
      <c r="E498" s="41"/>
      <c r="F498" s="4"/>
    </row>
    <row r="499" spans="1:6" ht="15.75" x14ac:dyDescent="0.3">
      <c r="A499" s="4"/>
      <c r="B499" s="4"/>
      <c r="C499" s="4"/>
      <c r="D499" s="4"/>
      <c r="E499" s="41"/>
      <c r="F499" s="4"/>
    </row>
    <row r="500" spans="1:6" ht="15.75" x14ac:dyDescent="0.3">
      <c r="A500" s="4"/>
      <c r="B500" s="4"/>
      <c r="C500" s="4"/>
      <c r="D500" s="4"/>
      <c r="E500" s="41"/>
      <c r="F500" s="4"/>
    </row>
    <row r="501" spans="1:6" ht="15.75" x14ac:dyDescent="0.3">
      <c r="A501" s="4"/>
      <c r="B501" s="4"/>
      <c r="C501" s="4"/>
      <c r="D501" s="4"/>
      <c r="E501" s="41"/>
      <c r="F501" s="4"/>
    </row>
    <row r="502" spans="1:6" ht="15.75" x14ac:dyDescent="0.3">
      <c r="A502" s="4"/>
      <c r="B502" s="4"/>
      <c r="C502" s="4"/>
      <c r="D502" s="4"/>
      <c r="E502" s="41"/>
      <c r="F502" s="4"/>
    </row>
    <row r="503" spans="1:6" ht="15.75" x14ac:dyDescent="0.3">
      <c r="A503" s="4"/>
      <c r="B503" s="4"/>
      <c r="C503" s="4"/>
      <c r="D503" s="4"/>
      <c r="E503" s="41"/>
      <c r="F503" s="4"/>
    </row>
    <row r="504" spans="1:6" ht="15.75" x14ac:dyDescent="0.3">
      <c r="A504" s="4"/>
      <c r="B504" s="4"/>
      <c r="C504" s="4"/>
      <c r="D504" s="4"/>
      <c r="E504" s="41"/>
      <c r="F504" s="4"/>
    </row>
    <row r="505" spans="1:6" ht="15.75" x14ac:dyDescent="0.3">
      <c r="A505" s="4"/>
      <c r="B505" s="4"/>
      <c r="C505" s="4"/>
      <c r="D505" s="4"/>
      <c r="E505" s="41"/>
      <c r="F505" s="4"/>
    </row>
    <row r="506" spans="1:6" ht="15.75" x14ac:dyDescent="0.3">
      <c r="A506" s="4"/>
      <c r="B506" s="4"/>
      <c r="C506" s="4"/>
      <c r="D506" s="4"/>
      <c r="E506" s="41"/>
      <c r="F506" s="4"/>
    </row>
    <row r="507" spans="1:6" ht="15.75" x14ac:dyDescent="0.3">
      <c r="A507" s="4"/>
      <c r="B507" s="4"/>
      <c r="C507" s="4"/>
      <c r="D507" s="4"/>
      <c r="E507" s="41"/>
      <c r="F507" s="4"/>
    </row>
    <row r="508" spans="1:6" ht="15.75" x14ac:dyDescent="0.3">
      <c r="A508" s="4"/>
      <c r="B508" s="4"/>
      <c r="C508" s="4"/>
      <c r="D508" s="4"/>
      <c r="E508" s="41"/>
      <c r="F508" s="4"/>
    </row>
    <row r="509" spans="1:6" ht="15.75" x14ac:dyDescent="0.3">
      <c r="A509" s="4"/>
      <c r="B509" s="4"/>
      <c r="C509" s="4"/>
      <c r="D509" s="4"/>
      <c r="E509" s="41"/>
      <c r="F509" s="4"/>
    </row>
    <row r="510" spans="1:6" ht="15.75" x14ac:dyDescent="0.3">
      <c r="A510" s="4"/>
      <c r="B510" s="4"/>
      <c r="C510" s="4"/>
      <c r="D510" s="4"/>
      <c r="E510" s="41"/>
      <c r="F510" s="4"/>
    </row>
    <row r="511" spans="1:6" ht="15.75" x14ac:dyDescent="0.3">
      <c r="A511" s="4"/>
      <c r="B511" s="4"/>
      <c r="C511" s="4"/>
      <c r="D511" s="4"/>
      <c r="E511" s="41"/>
      <c r="F511" s="4"/>
    </row>
    <row r="512" spans="1:6" ht="15.75" x14ac:dyDescent="0.3">
      <c r="A512" s="4"/>
      <c r="B512" s="4"/>
      <c r="C512" s="4"/>
      <c r="D512" s="4"/>
      <c r="E512" s="41"/>
      <c r="F512" s="4"/>
    </row>
    <row r="513" spans="1:6" ht="15.75" x14ac:dyDescent="0.3">
      <c r="A513" s="4"/>
      <c r="B513" s="4"/>
      <c r="C513" s="4"/>
      <c r="D513" s="4"/>
      <c r="E513" s="41"/>
      <c r="F513" s="4"/>
    </row>
    <row r="514" spans="1:6" ht="15.75" x14ac:dyDescent="0.3">
      <c r="A514" s="4"/>
      <c r="B514" s="4"/>
      <c r="C514" s="4"/>
      <c r="D514" s="4"/>
      <c r="E514" s="41"/>
      <c r="F514" s="4"/>
    </row>
    <row r="515" spans="1:6" ht="15.75" x14ac:dyDescent="0.3">
      <c r="A515" s="4"/>
      <c r="B515" s="4"/>
      <c r="C515" s="4"/>
      <c r="D515" s="4"/>
      <c r="E515" s="41"/>
      <c r="F515" s="4"/>
    </row>
    <row r="516" spans="1:6" ht="15.75" x14ac:dyDescent="0.3">
      <c r="A516" s="4"/>
      <c r="B516" s="4"/>
      <c r="C516" s="4"/>
      <c r="D516" s="4"/>
      <c r="E516" s="41"/>
      <c r="F516" s="4"/>
    </row>
    <row r="517" spans="1:6" ht="15.75" x14ac:dyDescent="0.3">
      <c r="A517" s="4"/>
      <c r="B517" s="4"/>
      <c r="C517" s="4"/>
      <c r="D517" s="4"/>
      <c r="E517" s="41"/>
      <c r="F517" s="4"/>
    </row>
    <row r="518" spans="1:6" ht="15.75" x14ac:dyDescent="0.3">
      <c r="A518" s="4"/>
      <c r="B518" s="4"/>
      <c r="C518" s="4"/>
      <c r="D518" s="4"/>
      <c r="E518" s="41"/>
      <c r="F518" s="4"/>
    </row>
    <row r="519" spans="1:6" ht="15.75" x14ac:dyDescent="0.3">
      <c r="A519" s="4"/>
      <c r="B519" s="4"/>
      <c r="C519" s="4"/>
      <c r="D519" s="4"/>
      <c r="E519" s="41"/>
      <c r="F519" s="4"/>
    </row>
    <row r="520" spans="1:6" ht="15.75" x14ac:dyDescent="0.3">
      <c r="A520" s="4"/>
      <c r="B520" s="4"/>
      <c r="C520" s="4"/>
      <c r="D520" s="4"/>
      <c r="E520" s="41"/>
      <c r="F520" s="4"/>
    </row>
    <row r="521" spans="1:6" ht="15.75" x14ac:dyDescent="0.3">
      <c r="A521" s="4"/>
      <c r="B521" s="4"/>
      <c r="C521" s="4"/>
      <c r="D521" s="4"/>
      <c r="E521" s="41"/>
      <c r="F521" s="4"/>
    </row>
    <row r="522" spans="1:6" ht="15.75" x14ac:dyDescent="0.3">
      <c r="A522" s="4"/>
      <c r="B522" s="4"/>
      <c r="C522" s="4"/>
      <c r="D522" s="4"/>
      <c r="E522" s="41"/>
      <c r="F522" s="4"/>
    </row>
    <row r="523" spans="1:6" ht="15.75" x14ac:dyDescent="0.3">
      <c r="A523" s="4"/>
      <c r="B523" s="4"/>
      <c r="C523" s="4"/>
      <c r="D523" s="4"/>
      <c r="E523" s="41"/>
      <c r="F523" s="4"/>
    </row>
    <row r="524" spans="1:6" ht="15.75" x14ac:dyDescent="0.3">
      <c r="A524" s="4"/>
      <c r="B524" s="4"/>
      <c r="C524" s="4"/>
      <c r="D524" s="4"/>
      <c r="E524" s="41"/>
      <c r="F524" s="4"/>
    </row>
    <row r="525" spans="1:6" ht="15.75" x14ac:dyDescent="0.3">
      <c r="A525" s="4"/>
      <c r="B525" s="4"/>
      <c r="C525" s="4"/>
      <c r="D525" s="4"/>
      <c r="E525" s="41"/>
      <c r="F525" s="4"/>
    </row>
    <row r="526" spans="1:6" ht="15.75" x14ac:dyDescent="0.3">
      <c r="A526" s="4"/>
      <c r="B526" s="4"/>
      <c r="C526" s="4"/>
      <c r="D526" s="4"/>
      <c r="E526" s="41"/>
      <c r="F526" s="4"/>
    </row>
    <row r="527" spans="1:6" ht="15.75" x14ac:dyDescent="0.3">
      <c r="A527" s="4"/>
      <c r="B527" s="4"/>
      <c r="C527" s="4"/>
      <c r="D527" s="4"/>
      <c r="E527" s="41"/>
      <c r="F527" s="4"/>
    </row>
    <row r="528" spans="1:6" ht="15.75" x14ac:dyDescent="0.3">
      <c r="A528" s="4"/>
      <c r="B528" s="4"/>
      <c r="C528" s="4"/>
      <c r="D528" s="4"/>
      <c r="E528" s="41"/>
      <c r="F528" s="4"/>
    </row>
    <row r="529" spans="1:6" ht="15.75" x14ac:dyDescent="0.3">
      <c r="A529" s="4"/>
      <c r="B529" s="4"/>
      <c r="C529" s="4"/>
      <c r="D529" s="4"/>
      <c r="E529" s="41"/>
      <c r="F529" s="4"/>
    </row>
    <row r="530" spans="1:6" ht="15.75" x14ac:dyDescent="0.3">
      <c r="A530" s="4"/>
      <c r="B530" s="4"/>
      <c r="C530" s="4"/>
      <c r="D530" s="4"/>
      <c r="E530" s="41"/>
      <c r="F530" s="4"/>
    </row>
    <row r="531" spans="1:6" ht="15.75" x14ac:dyDescent="0.3">
      <c r="A531" s="4"/>
      <c r="B531" s="4"/>
      <c r="C531" s="4"/>
      <c r="D531" s="4"/>
      <c r="E531" s="41"/>
      <c r="F531" s="4"/>
    </row>
    <row r="532" spans="1:6" ht="15.75" x14ac:dyDescent="0.3">
      <c r="A532" s="4"/>
      <c r="B532" s="4"/>
      <c r="C532" s="4"/>
      <c r="D532" s="4"/>
      <c r="E532" s="41"/>
      <c r="F532" s="4"/>
    </row>
    <row r="533" spans="1:6" ht="15.75" x14ac:dyDescent="0.3">
      <c r="A533" s="4"/>
      <c r="B533" s="4"/>
      <c r="C533" s="4"/>
      <c r="D533" s="4"/>
      <c r="E533" s="41"/>
      <c r="F533" s="4"/>
    </row>
    <row r="534" spans="1:6" ht="15.75" x14ac:dyDescent="0.3">
      <c r="A534" s="4"/>
      <c r="B534" s="4"/>
      <c r="C534" s="4"/>
      <c r="D534" s="4"/>
      <c r="E534" s="41"/>
      <c r="F534" s="4"/>
    </row>
    <row r="535" spans="1:6" ht="15.75" x14ac:dyDescent="0.3">
      <c r="A535" s="4"/>
      <c r="B535" s="4"/>
      <c r="C535" s="4"/>
      <c r="D535" s="4"/>
      <c r="E535" s="41"/>
      <c r="F535" s="4"/>
    </row>
    <row r="536" spans="1:6" ht="15.75" x14ac:dyDescent="0.3">
      <c r="A536" s="4"/>
      <c r="B536" s="4"/>
      <c r="C536" s="4"/>
      <c r="D536" s="4"/>
      <c r="E536" s="41"/>
      <c r="F536" s="4"/>
    </row>
    <row r="537" spans="1:6" ht="15.75" x14ac:dyDescent="0.3">
      <c r="A537" s="4"/>
      <c r="B537" s="4"/>
      <c r="C537" s="4"/>
      <c r="D537" s="4"/>
      <c r="E537" s="41"/>
      <c r="F537" s="4"/>
    </row>
    <row r="538" spans="1:6" ht="15.75" x14ac:dyDescent="0.3">
      <c r="A538" s="4"/>
      <c r="B538" s="4"/>
      <c r="C538" s="4"/>
      <c r="D538" s="4"/>
      <c r="E538" s="41"/>
      <c r="F538" s="4"/>
    </row>
    <row r="539" spans="1:6" ht="15.75" x14ac:dyDescent="0.3">
      <c r="A539" s="4"/>
      <c r="B539" s="4"/>
      <c r="C539" s="4"/>
      <c r="D539" s="4"/>
      <c r="E539" s="41"/>
      <c r="F539" s="4"/>
    </row>
    <row r="540" spans="1:6" ht="15.75" x14ac:dyDescent="0.3">
      <c r="A540" s="4"/>
      <c r="B540" s="4"/>
      <c r="C540" s="4"/>
      <c r="D540" s="4"/>
      <c r="E540" s="41"/>
      <c r="F540" s="4"/>
    </row>
    <row r="541" spans="1:6" ht="15.75" x14ac:dyDescent="0.3">
      <c r="A541" s="4"/>
      <c r="B541" s="4"/>
      <c r="C541" s="4"/>
      <c r="D541" s="4"/>
      <c r="E541" s="41"/>
      <c r="F541" s="4"/>
    </row>
    <row r="542" spans="1:6" ht="15.75" x14ac:dyDescent="0.3">
      <c r="A542" s="4"/>
      <c r="B542" s="4"/>
      <c r="C542" s="4"/>
      <c r="D542" s="4"/>
      <c r="E542" s="41"/>
      <c r="F542" s="4"/>
    </row>
    <row r="543" spans="1:6" ht="15.75" x14ac:dyDescent="0.3">
      <c r="A543" s="4"/>
      <c r="B543" s="4"/>
      <c r="C543" s="4"/>
      <c r="D543" s="4"/>
      <c r="E543" s="41"/>
      <c r="F543" s="4"/>
    </row>
    <row r="544" spans="1:6" ht="15.75" x14ac:dyDescent="0.3">
      <c r="A544" s="4"/>
      <c r="B544" s="4"/>
      <c r="C544" s="4"/>
      <c r="D544" s="4"/>
      <c r="E544" s="41"/>
      <c r="F544" s="4"/>
    </row>
    <row r="545" spans="1:6" ht="15.75" x14ac:dyDescent="0.3">
      <c r="A545" s="4"/>
      <c r="B545" s="4"/>
      <c r="C545" s="4"/>
      <c r="D545" s="4"/>
      <c r="E545" s="41"/>
      <c r="F545" s="4"/>
    </row>
    <row r="546" spans="1:6" ht="15.75" x14ac:dyDescent="0.3">
      <c r="A546" s="4"/>
      <c r="B546" s="4"/>
      <c r="C546" s="4"/>
      <c r="D546" s="4"/>
      <c r="E546" s="41"/>
      <c r="F546" s="4"/>
    </row>
    <row r="547" spans="1:6" ht="15.75" x14ac:dyDescent="0.3">
      <c r="A547" s="4"/>
      <c r="B547" s="4"/>
      <c r="C547" s="4"/>
      <c r="D547" s="4"/>
      <c r="E547" s="41"/>
      <c r="F547" s="4"/>
    </row>
    <row r="548" spans="1:6" ht="15.75" x14ac:dyDescent="0.3">
      <c r="A548" s="4"/>
      <c r="B548" s="4"/>
      <c r="C548" s="4"/>
      <c r="D548" s="4"/>
      <c r="E548" s="41"/>
      <c r="F548" s="4"/>
    </row>
    <row r="549" spans="1:6" ht="15.75" x14ac:dyDescent="0.3">
      <c r="A549" s="4"/>
      <c r="B549" s="4"/>
      <c r="C549" s="4"/>
      <c r="D549" s="4"/>
      <c r="E549" s="41"/>
      <c r="F549" s="4"/>
    </row>
    <row r="550" spans="1:6" ht="15.75" x14ac:dyDescent="0.3">
      <c r="A550" s="4"/>
      <c r="B550" s="4"/>
      <c r="C550" s="4"/>
      <c r="D550" s="4"/>
      <c r="E550" s="41"/>
      <c r="F550" s="4"/>
    </row>
    <row r="551" spans="1:6" ht="15.75" x14ac:dyDescent="0.3">
      <c r="A551" s="4"/>
      <c r="B551" s="4"/>
      <c r="C551" s="4"/>
      <c r="D551" s="4"/>
      <c r="E551" s="41"/>
      <c r="F551" s="4"/>
    </row>
    <row r="552" spans="1:6" ht="15.75" x14ac:dyDescent="0.3">
      <c r="A552" s="4"/>
      <c r="B552" s="4"/>
      <c r="C552" s="4"/>
      <c r="D552" s="4"/>
      <c r="E552" s="41"/>
      <c r="F552" s="4"/>
    </row>
    <row r="553" spans="1:6" ht="15.75" x14ac:dyDescent="0.3">
      <c r="A553" s="4"/>
      <c r="B553" s="4"/>
      <c r="C553" s="4"/>
      <c r="D553" s="4"/>
      <c r="E553" s="41"/>
      <c r="F553" s="4"/>
    </row>
    <row r="554" spans="1:6" ht="15.75" x14ac:dyDescent="0.3">
      <c r="A554" s="4"/>
      <c r="B554" s="4"/>
      <c r="C554" s="4"/>
      <c r="D554" s="4"/>
      <c r="E554" s="41"/>
      <c r="F554" s="4"/>
    </row>
    <row r="555" spans="1:6" ht="15.75" x14ac:dyDescent="0.3">
      <c r="A555" s="4"/>
      <c r="B555" s="4"/>
      <c r="C555" s="4"/>
      <c r="D555" s="4"/>
      <c r="E555" s="41"/>
      <c r="F555" s="4"/>
    </row>
    <row r="556" spans="1:6" ht="15.75" x14ac:dyDescent="0.3">
      <c r="A556" s="4"/>
      <c r="B556" s="4"/>
      <c r="C556" s="4"/>
      <c r="D556" s="4"/>
      <c r="E556" s="41"/>
      <c r="F556" s="4"/>
    </row>
    <row r="557" spans="1:6" ht="15.75" x14ac:dyDescent="0.3">
      <c r="A557" s="4"/>
      <c r="B557" s="4"/>
      <c r="C557" s="4"/>
      <c r="D557" s="4"/>
      <c r="E557" s="41"/>
      <c r="F557" s="4"/>
    </row>
    <row r="558" spans="1:6" ht="15.75" x14ac:dyDescent="0.3">
      <c r="A558" s="4"/>
      <c r="B558" s="4"/>
      <c r="C558" s="4"/>
      <c r="D558" s="4"/>
      <c r="E558" s="41"/>
      <c r="F558" s="4"/>
    </row>
    <row r="559" spans="1:6" ht="15.75" x14ac:dyDescent="0.3">
      <c r="A559" s="4"/>
      <c r="B559" s="4"/>
      <c r="C559" s="4"/>
      <c r="D559" s="4"/>
      <c r="E559" s="41"/>
      <c r="F559" s="4"/>
    </row>
    <row r="560" spans="1:6" ht="15.75" x14ac:dyDescent="0.3">
      <c r="A560" s="4"/>
      <c r="B560" s="4"/>
      <c r="C560" s="4"/>
      <c r="D560" s="4"/>
      <c r="E560" s="41"/>
      <c r="F560" s="4"/>
    </row>
    <row r="561" spans="1:6" ht="15.75" x14ac:dyDescent="0.3">
      <c r="A561" s="4"/>
      <c r="B561" s="4"/>
      <c r="C561" s="4"/>
      <c r="D561" s="4"/>
      <c r="E561" s="41"/>
      <c r="F561" s="4"/>
    </row>
    <row r="562" spans="1:6" ht="15.75" x14ac:dyDescent="0.3">
      <c r="A562" s="4"/>
      <c r="B562" s="4"/>
      <c r="C562" s="4"/>
      <c r="D562" s="4"/>
      <c r="E562" s="41"/>
      <c r="F562" s="4"/>
    </row>
    <row r="563" spans="1:6" ht="15.75" x14ac:dyDescent="0.3">
      <c r="A563" s="4"/>
      <c r="B563" s="4"/>
      <c r="C563" s="4"/>
      <c r="D563" s="4"/>
      <c r="E563" s="41"/>
      <c r="F563" s="4"/>
    </row>
    <row r="564" spans="1:6" ht="15.75" x14ac:dyDescent="0.3">
      <c r="A564" s="4"/>
      <c r="B564" s="4"/>
      <c r="C564" s="4"/>
      <c r="D564" s="4"/>
      <c r="E564" s="41"/>
      <c r="F564" s="4"/>
    </row>
    <row r="565" spans="1:6" ht="15.75" x14ac:dyDescent="0.3">
      <c r="A565" s="4"/>
      <c r="B565" s="4"/>
      <c r="C565" s="4"/>
      <c r="D565" s="4"/>
      <c r="E565" s="41"/>
      <c r="F565" s="4"/>
    </row>
    <row r="566" spans="1:6" ht="15.75" x14ac:dyDescent="0.3">
      <c r="A566" s="4"/>
      <c r="B566" s="4"/>
      <c r="C566" s="4"/>
      <c r="D566" s="4"/>
      <c r="E566" s="41"/>
      <c r="F566" s="4"/>
    </row>
    <row r="567" spans="1:6" ht="15.75" x14ac:dyDescent="0.3">
      <c r="A567" s="4"/>
      <c r="B567" s="4"/>
      <c r="C567" s="4"/>
      <c r="D567" s="4"/>
      <c r="E567" s="41"/>
      <c r="F567" s="4"/>
    </row>
    <row r="568" spans="1:6" ht="15.75" x14ac:dyDescent="0.3">
      <c r="A568" s="4"/>
      <c r="B568" s="4"/>
      <c r="C568" s="4"/>
      <c r="D568" s="4"/>
      <c r="E568" s="41"/>
      <c r="F568" s="4"/>
    </row>
    <row r="569" spans="1:6" ht="15.75" x14ac:dyDescent="0.3">
      <c r="A569" s="4"/>
      <c r="B569" s="4"/>
      <c r="C569" s="4"/>
      <c r="D569" s="4"/>
      <c r="E569" s="41"/>
      <c r="F569" s="4"/>
    </row>
    <row r="570" spans="1:6" ht="15.75" x14ac:dyDescent="0.3">
      <c r="A570" s="4"/>
      <c r="B570" s="4"/>
      <c r="C570" s="4"/>
      <c r="D570" s="4"/>
      <c r="E570" s="41"/>
      <c r="F570" s="4"/>
    </row>
    <row r="571" spans="1:6" ht="15.75" x14ac:dyDescent="0.3">
      <c r="A571" s="4"/>
      <c r="B571" s="4"/>
      <c r="C571" s="4"/>
      <c r="D571" s="4"/>
      <c r="E571" s="41"/>
      <c r="F571" s="4"/>
    </row>
    <row r="572" spans="1:6" ht="15.75" x14ac:dyDescent="0.3">
      <c r="A572" s="4"/>
      <c r="B572" s="4"/>
      <c r="C572" s="4"/>
      <c r="D572" s="4"/>
      <c r="E572" s="41"/>
      <c r="F572" s="4"/>
    </row>
    <row r="573" spans="1:6" ht="15.75" x14ac:dyDescent="0.3">
      <c r="A573" s="4"/>
      <c r="B573" s="4"/>
      <c r="C573" s="4"/>
      <c r="D573" s="4"/>
      <c r="E573" s="41"/>
      <c r="F573" s="4"/>
    </row>
    <row r="574" spans="1:6" ht="15.75" x14ac:dyDescent="0.3">
      <c r="A574" s="4"/>
      <c r="B574" s="4"/>
      <c r="C574" s="4"/>
      <c r="D574" s="4"/>
      <c r="E574" s="41"/>
      <c r="F574" s="4"/>
    </row>
    <row r="575" spans="1:6" ht="15.75" x14ac:dyDescent="0.3">
      <c r="A575" s="4"/>
      <c r="B575" s="4"/>
      <c r="C575" s="4"/>
      <c r="D575" s="4"/>
      <c r="E575" s="41"/>
      <c r="F575" s="4"/>
    </row>
    <row r="576" spans="1:6" ht="15.75" x14ac:dyDescent="0.3">
      <c r="A576" s="4"/>
      <c r="B576" s="4"/>
      <c r="C576" s="4"/>
      <c r="D576" s="4"/>
      <c r="E576" s="41"/>
      <c r="F576" s="4"/>
    </row>
    <row r="577" spans="1:6" ht="15.75" x14ac:dyDescent="0.3">
      <c r="A577" s="4"/>
      <c r="B577" s="4"/>
      <c r="C577" s="4"/>
      <c r="D577" s="4"/>
      <c r="E577" s="41"/>
      <c r="F577" s="4"/>
    </row>
    <row r="578" spans="1:6" ht="15.75" x14ac:dyDescent="0.3">
      <c r="A578" s="4"/>
      <c r="B578" s="4"/>
      <c r="C578" s="4"/>
      <c r="D578" s="4"/>
      <c r="E578" s="41"/>
      <c r="F578" s="4"/>
    </row>
    <row r="579" spans="1:6" ht="15.75" x14ac:dyDescent="0.3">
      <c r="A579" s="4"/>
      <c r="B579" s="4"/>
      <c r="C579" s="4"/>
      <c r="D579" s="4"/>
      <c r="E579" s="41"/>
      <c r="F579" s="4"/>
    </row>
    <row r="580" spans="1:6" ht="15.75" x14ac:dyDescent="0.3">
      <c r="A580" s="4"/>
      <c r="B580" s="4"/>
      <c r="C580" s="4"/>
      <c r="D580" s="4"/>
      <c r="E580" s="41"/>
      <c r="F580" s="4"/>
    </row>
    <row r="581" spans="1:6" ht="15.75" x14ac:dyDescent="0.3">
      <c r="A581" s="4"/>
      <c r="B581" s="4"/>
      <c r="C581" s="4"/>
      <c r="D581" s="4"/>
      <c r="E581" s="41"/>
      <c r="F581" s="4"/>
    </row>
    <row r="582" spans="1:6" ht="15.75" x14ac:dyDescent="0.3">
      <c r="A582" s="4"/>
      <c r="B582" s="4"/>
      <c r="C582" s="4"/>
      <c r="D582" s="4"/>
      <c r="E582" s="41"/>
      <c r="F582" s="4"/>
    </row>
    <row r="583" spans="1:6" ht="15.75" x14ac:dyDescent="0.3">
      <c r="A583" s="4"/>
      <c r="B583" s="4"/>
      <c r="C583" s="4"/>
      <c r="D583" s="4"/>
      <c r="E583" s="41"/>
      <c r="F583" s="4"/>
    </row>
    <row r="584" spans="1:6" ht="15.75" x14ac:dyDescent="0.3">
      <c r="A584" s="4"/>
      <c r="B584" s="4"/>
      <c r="C584" s="4"/>
      <c r="D584" s="4"/>
      <c r="E584" s="41"/>
      <c r="F584" s="4"/>
    </row>
    <row r="585" spans="1:6" ht="15.75" x14ac:dyDescent="0.3">
      <c r="A585" s="4"/>
      <c r="B585" s="4"/>
      <c r="C585" s="4"/>
      <c r="D585" s="4"/>
      <c r="E585" s="41"/>
      <c r="F585" s="4"/>
    </row>
    <row r="586" spans="1:6" ht="15.75" x14ac:dyDescent="0.3">
      <c r="A586" s="4"/>
      <c r="B586" s="4"/>
      <c r="C586" s="4"/>
      <c r="D586" s="4"/>
      <c r="E586" s="41"/>
      <c r="F586" s="4"/>
    </row>
    <row r="587" spans="1:6" ht="15.75" x14ac:dyDescent="0.3">
      <c r="A587" s="4"/>
      <c r="B587" s="4"/>
      <c r="C587" s="4"/>
      <c r="D587" s="4"/>
      <c r="E587" s="41"/>
      <c r="F587" s="4"/>
    </row>
    <row r="588" spans="1:6" ht="15.75" x14ac:dyDescent="0.3">
      <c r="A588" s="4"/>
      <c r="B588" s="4"/>
      <c r="C588" s="4"/>
      <c r="D588" s="4"/>
      <c r="E588" s="41"/>
      <c r="F588" s="4"/>
    </row>
    <row r="589" spans="1:6" ht="15.75" x14ac:dyDescent="0.3">
      <c r="A589" s="4"/>
      <c r="B589" s="4"/>
      <c r="C589" s="4"/>
      <c r="D589" s="4"/>
      <c r="E589" s="41"/>
      <c r="F589" s="4"/>
    </row>
    <row r="590" spans="1:6" ht="15.75" x14ac:dyDescent="0.3">
      <c r="A590" s="4"/>
      <c r="B590" s="4"/>
      <c r="C590" s="4"/>
      <c r="D590" s="4"/>
      <c r="E590" s="41"/>
      <c r="F590" s="4"/>
    </row>
    <row r="591" spans="1:6" ht="15.75" x14ac:dyDescent="0.3">
      <c r="A591" s="4"/>
      <c r="B591" s="4"/>
      <c r="C591" s="4"/>
      <c r="D591" s="4"/>
      <c r="E591" s="41"/>
      <c r="F591" s="4"/>
    </row>
    <row r="592" spans="1:6" ht="15.75" x14ac:dyDescent="0.3">
      <c r="A592" s="4"/>
      <c r="B592" s="4"/>
      <c r="C592" s="4"/>
      <c r="D592" s="4"/>
      <c r="E592" s="41"/>
      <c r="F592" s="4"/>
    </row>
    <row r="593" spans="1:6" ht="15.75" x14ac:dyDescent="0.3">
      <c r="A593" s="4"/>
      <c r="B593" s="4"/>
      <c r="C593" s="4"/>
      <c r="D593" s="4"/>
      <c r="E593" s="41"/>
      <c r="F593" s="4"/>
    </row>
    <row r="594" spans="1:6" ht="15.75" x14ac:dyDescent="0.3">
      <c r="A594" s="4"/>
      <c r="B594" s="4"/>
      <c r="C594" s="4"/>
      <c r="D594" s="4"/>
      <c r="E594" s="41"/>
      <c r="F594" s="4"/>
    </row>
    <row r="595" spans="1:6" ht="15.75" x14ac:dyDescent="0.3">
      <c r="A595" s="4"/>
      <c r="B595" s="4"/>
      <c r="C595" s="4"/>
      <c r="D595" s="4"/>
      <c r="E595" s="41"/>
      <c r="F595" s="4"/>
    </row>
    <row r="596" spans="1:6" ht="15.75" x14ac:dyDescent="0.3">
      <c r="A596" s="4"/>
      <c r="B596" s="4"/>
      <c r="C596" s="4"/>
      <c r="D596" s="4"/>
      <c r="E596" s="41"/>
      <c r="F596" s="4"/>
    </row>
    <row r="597" spans="1:6" ht="15.75" x14ac:dyDescent="0.3">
      <c r="A597" s="4"/>
      <c r="B597" s="4"/>
      <c r="C597" s="4"/>
      <c r="D597" s="4"/>
      <c r="E597" s="41"/>
      <c r="F597" s="4"/>
    </row>
    <row r="598" spans="1:6" ht="15.75" x14ac:dyDescent="0.3">
      <c r="A598" s="4"/>
      <c r="B598" s="4"/>
      <c r="C598" s="4"/>
      <c r="D598" s="4"/>
      <c r="E598" s="41"/>
      <c r="F598" s="4"/>
    </row>
    <row r="599" spans="1:6" ht="15.75" x14ac:dyDescent="0.3">
      <c r="A599" s="4"/>
      <c r="B599" s="4"/>
      <c r="C599" s="4"/>
      <c r="D599" s="4"/>
      <c r="E599" s="41"/>
      <c r="F599" s="4"/>
    </row>
    <row r="600" spans="1:6" ht="15.75" x14ac:dyDescent="0.3">
      <c r="A600" s="4"/>
      <c r="B600" s="4"/>
      <c r="C600" s="4"/>
      <c r="D600" s="4"/>
      <c r="E600" s="41"/>
      <c r="F600" s="4"/>
    </row>
    <row r="601" spans="1:6" ht="15.75" x14ac:dyDescent="0.3">
      <c r="A601" s="4"/>
      <c r="B601" s="4"/>
      <c r="C601" s="4"/>
      <c r="D601" s="4"/>
      <c r="E601" s="41"/>
      <c r="F601" s="4"/>
    </row>
    <row r="602" spans="1:6" ht="15.75" x14ac:dyDescent="0.3">
      <c r="A602" s="4"/>
      <c r="B602" s="4"/>
      <c r="C602" s="4"/>
      <c r="D602" s="4"/>
      <c r="E602" s="41"/>
      <c r="F602" s="4"/>
    </row>
    <row r="603" spans="1:6" ht="15.75" x14ac:dyDescent="0.3">
      <c r="A603" s="4"/>
      <c r="B603" s="4"/>
      <c r="C603" s="4"/>
      <c r="D603" s="4"/>
      <c r="E603" s="41"/>
      <c r="F603" s="4"/>
    </row>
    <row r="604" spans="1:6" ht="15.75" x14ac:dyDescent="0.3">
      <c r="A604" s="4"/>
      <c r="B604" s="4"/>
      <c r="C604" s="4"/>
      <c r="D604" s="4"/>
      <c r="E604" s="41"/>
      <c r="F604" s="4"/>
    </row>
    <row r="605" spans="1:6" ht="15.75" x14ac:dyDescent="0.3">
      <c r="A605" s="4"/>
      <c r="B605" s="4"/>
      <c r="C605" s="4"/>
      <c r="D605" s="4"/>
      <c r="E605" s="41"/>
      <c r="F605" s="4"/>
    </row>
    <row r="606" spans="1:6" ht="15.75" x14ac:dyDescent="0.3">
      <c r="A606" s="4"/>
      <c r="B606" s="4"/>
      <c r="C606" s="4"/>
      <c r="D606" s="4"/>
      <c r="E606" s="41"/>
      <c r="F606" s="4"/>
    </row>
    <row r="607" spans="1:6" ht="15.75" x14ac:dyDescent="0.3">
      <c r="A607" s="4"/>
      <c r="B607" s="4"/>
      <c r="C607" s="4"/>
      <c r="D607" s="4"/>
      <c r="E607" s="41"/>
      <c r="F607" s="4"/>
    </row>
    <row r="608" spans="1:6" ht="15.75" x14ac:dyDescent="0.3">
      <c r="A608" s="4"/>
      <c r="B608" s="4"/>
      <c r="C608" s="4"/>
      <c r="D608" s="4"/>
      <c r="E608" s="41"/>
      <c r="F608" s="4"/>
    </row>
    <row r="609" spans="1:6" ht="15.75" x14ac:dyDescent="0.3">
      <c r="A609" s="4"/>
      <c r="B609" s="4"/>
      <c r="C609" s="4"/>
      <c r="D609" s="4"/>
      <c r="E609" s="41"/>
      <c r="F609" s="4"/>
    </row>
    <row r="610" spans="1:6" ht="15.75" x14ac:dyDescent="0.3">
      <c r="A610" s="4"/>
      <c r="B610" s="4"/>
      <c r="C610" s="4"/>
      <c r="D610" s="4"/>
      <c r="E610" s="41"/>
      <c r="F610" s="4"/>
    </row>
    <row r="611" spans="1:6" ht="15.75" x14ac:dyDescent="0.3">
      <c r="A611" s="4"/>
      <c r="B611" s="4"/>
      <c r="C611" s="4"/>
      <c r="D611" s="4"/>
      <c r="E611" s="41"/>
      <c r="F611" s="4"/>
    </row>
    <row r="612" spans="1:6" ht="15.75" x14ac:dyDescent="0.3">
      <c r="A612" s="4"/>
      <c r="B612" s="4"/>
      <c r="C612" s="4"/>
      <c r="D612" s="4"/>
      <c r="E612" s="41"/>
      <c r="F612" s="4"/>
    </row>
    <row r="613" spans="1:6" ht="15.75" x14ac:dyDescent="0.3">
      <c r="A613" s="4"/>
      <c r="B613" s="4"/>
      <c r="C613" s="4"/>
      <c r="D613" s="4"/>
      <c r="E613" s="41"/>
      <c r="F613" s="4"/>
    </row>
    <row r="614" spans="1:6" ht="15.75" x14ac:dyDescent="0.3">
      <c r="A614" s="4"/>
      <c r="B614" s="4"/>
      <c r="C614" s="4"/>
      <c r="D614" s="4"/>
      <c r="E614" s="41"/>
      <c r="F614" s="4"/>
    </row>
    <row r="615" spans="1:6" ht="15.75" x14ac:dyDescent="0.3">
      <c r="A615" s="4"/>
      <c r="B615" s="4"/>
      <c r="C615" s="4"/>
      <c r="D615" s="4"/>
      <c r="E615" s="41"/>
      <c r="F615" s="4"/>
    </row>
    <row r="616" spans="1:6" ht="15.75" x14ac:dyDescent="0.3">
      <c r="A616" s="4"/>
      <c r="B616" s="4"/>
      <c r="C616" s="4"/>
      <c r="D616" s="4"/>
      <c r="E616" s="41"/>
      <c r="F616" s="4"/>
    </row>
    <row r="617" spans="1:6" ht="15.75" x14ac:dyDescent="0.3">
      <c r="A617" s="4"/>
      <c r="B617" s="4"/>
      <c r="C617" s="4"/>
      <c r="D617" s="4"/>
      <c r="E617" s="41"/>
      <c r="F617" s="4"/>
    </row>
    <row r="618" spans="1:6" ht="15.75" x14ac:dyDescent="0.3">
      <c r="A618" s="4"/>
      <c r="B618" s="4"/>
      <c r="C618" s="4"/>
      <c r="D618" s="4"/>
      <c r="E618" s="41"/>
      <c r="F618" s="4"/>
    </row>
    <row r="619" spans="1:6" ht="15.75" x14ac:dyDescent="0.3">
      <c r="A619" s="4"/>
      <c r="B619" s="4"/>
      <c r="C619" s="4"/>
      <c r="D619" s="4"/>
      <c r="E619" s="41"/>
      <c r="F619" s="4"/>
    </row>
    <row r="620" spans="1:6" ht="15.75" x14ac:dyDescent="0.3">
      <c r="A620" s="4"/>
      <c r="B620" s="4"/>
      <c r="C620" s="4"/>
      <c r="D620" s="4"/>
      <c r="E620" s="41"/>
      <c r="F620" s="4"/>
    </row>
    <row r="621" spans="1:6" ht="15.75" x14ac:dyDescent="0.3">
      <c r="A621" s="4"/>
      <c r="B621" s="4"/>
      <c r="C621" s="4"/>
      <c r="D621" s="4"/>
      <c r="E621" s="41"/>
      <c r="F621" s="4"/>
    </row>
    <row r="622" spans="1:6" ht="15.75" x14ac:dyDescent="0.3">
      <c r="A622" s="4"/>
      <c r="B622" s="4"/>
      <c r="C622" s="4"/>
      <c r="D622" s="4"/>
      <c r="E622" s="41"/>
      <c r="F622" s="4"/>
    </row>
    <row r="623" spans="1:6" ht="15.75" x14ac:dyDescent="0.3">
      <c r="A623" s="4"/>
      <c r="B623" s="4"/>
      <c r="C623" s="4"/>
      <c r="D623" s="4"/>
      <c r="E623" s="41"/>
      <c r="F623" s="4"/>
    </row>
    <row r="624" spans="1:6" ht="15.75" x14ac:dyDescent="0.3">
      <c r="A624" s="4"/>
      <c r="B624" s="4"/>
      <c r="C624" s="4"/>
      <c r="D624" s="4"/>
      <c r="E624" s="41"/>
      <c r="F624" s="4"/>
    </row>
    <row r="625" spans="1:6" ht="15.75" x14ac:dyDescent="0.3">
      <c r="A625" s="4"/>
      <c r="B625" s="4"/>
      <c r="C625" s="4"/>
      <c r="D625" s="4"/>
      <c r="E625" s="41"/>
      <c r="F625" s="4"/>
    </row>
    <row r="626" spans="1:6" ht="15.75" x14ac:dyDescent="0.3">
      <c r="A626" s="4"/>
      <c r="B626" s="4"/>
      <c r="C626" s="4"/>
      <c r="D626" s="4"/>
      <c r="E626" s="41"/>
      <c r="F626" s="4"/>
    </row>
    <row r="627" spans="1:6" ht="15.75" x14ac:dyDescent="0.3">
      <c r="A627" s="4"/>
      <c r="B627" s="4"/>
      <c r="C627" s="4"/>
      <c r="D627" s="4"/>
      <c r="E627" s="41"/>
      <c r="F627" s="4"/>
    </row>
    <row r="628" spans="1:6" ht="15.75" x14ac:dyDescent="0.3">
      <c r="A628" s="4"/>
      <c r="B628" s="4"/>
      <c r="C628" s="4"/>
      <c r="D628" s="4"/>
      <c r="E628" s="41"/>
      <c r="F628" s="4"/>
    </row>
    <row r="629" spans="1:6" ht="15.75" x14ac:dyDescent="0.3">
      <c r="A629" s="4"/>
      <c r="B629" s="4"/>
      <c r="C629" s="4"/>
      <c r="D629" s="4"/>
      <c r="E629" s="41"/>
      <c r="F629" s="4"/>
    </row>
    <row r="630" spans="1:6" ht="15.75" x14ac:dyDescent="0.3">
      <c r="A630" s="4"/>
      <c r="B630" s="4"/>
      <c r="C630" s="4"/>
      <c r="D630" s="4"/>
      <c r="E630" s="41"/>
      <c r="F630" s="4"/>
    </row>
    <row r="631" spans="1:6" ht="15.75" x14ac:dyDescent="0.3">
      <c r="A631" s="4"/>
      <c r="B631" s="4"/>
      <c r="C631" s="4"/>
      <c r="D631" s="4"/>
      <c r="E631" s="41"/>
      <c r="F631" s="4"/>
    </row>
    <row r="632" spans="1:6" ht="15.75" x14ac:dyDescent="0.3">
      <c r="A632" s="4"/>
      <c r="B632" s="4"/>
      <c r="C632" s="4"/>
      <c r="D632" s="4"/>
      <c r="E632" s="41"/>
      <c r="F632" s="4"/>
    </row>
    <row r="633" spans="1:6" ht="15.75" x14ac:dyDescent="0.3">
      <c r="A633" s="4"/>
      <c r="B633" s="4"/>
      <c r="C633" s="4"/>
      <c r="D633" s="4"/>
      <c r="E633" s="41"/>
      <c r="F633" s="4"/>
    </row>
    <row r="634" spans="1:6" ht="15.75" x14ac:dyDescent="0.3">
      <c r="A634" s="4"/>
      <c r="B634" s="4"/>
      <c r="C634" s="4"/>
      <c r="D634" s="4"/>
      <c r="E634" s="41"/>
      <c r="F634" s="4"/>
    </row>
    <row r="635" spans="1:6" ht="15.75" x14ac:dyDescent="0.3">
      <c r="A635" s="4"/>
      <c r="B635" s="4"/>
      <c r="C635" s="4"/>
      <c r="D635" s="4"/>
      <c r="E635" s="41"/>
      <c r="F635" s="4"/>
    </row>
    <row r="636" spans="1:6" ht="15.75" x14ac:dyDescent="0.3">
      <c r="A636" s="4"/>
      <c r="B636" s="4"/>
      <c r="C636" s="4"/>
      <c r="D636" s="4"/>
      <c r="E636" s="41"/>
      <c r="F636" s="4"/>
    </row>
    <row r="637" spans="1:6" ht="15.75" x14ac:dyDescent="0.3">
      <c r="A637" s="4"/>
      <c r="B637" s="4"/>
      <c r="C637" s="4"/>
      <c r="D637" s="4"/>
      <c r="E637" s="41"/>
      <c r="F637" s="4"/>
    </row>
    <row r="638" spans="1:6" ht="15.75" x14ac:dyDescent="0.3">
      <c r="A638" s="4"/>
      <c r="B638" s="4"/>
      <c r="C638" s="4"/>
      <c r="D638" s="4"/>
      <c r="E638" s="41"/>
      <c r="F638" s="4"/>
    </row>
    <row r="639" spans="1:6" ht="15.75" x14ac:dyDescent="0.3">
      <c r="A639" s="4"/>
      <c r="B639" s="4"/>
      <c r="C639" s="4"/>
      <c r="D639" s="4"/>
      <c r="E639" s="41"/>
      <c r="F639" s="4"/>
    </row>
    <row r="640" spans="1:6" ht="15.75" x14ac:dyDescent="0.3">
      <c r="A640" s="4"/>
      <c r="B640" s="4"/>
      <c r="C640" s="4"/>
      <c r="D640" s="4"/>
      <c r="E640" s="41"/>
      <c r="F640" s="4"/>
    </row>
    <row r="641" spans="1:6" ht="15.75" x14ac:dyDescent="0.3">
      <c r="A641" s="4"/>
      <c r="B641" s="4"/>
      <c r="C641" s="4"/>
      <c r="D641" s="4"/>
      <c r="E641" s="41"/>
      <c r="F641" s="4"/>
    </row>
    <row r="642" spans="1:6" ht="15.75" x14ac:dyDescent="0.3">
      <c r="A642" s="4"/>
      <c r="B642" s="4"/>
      <c r="C642" s="4"/>
      <c r="D642" s="4"/>
      <c r="E642" s="41"/>
      <c r="F642" s="4"/>
    </row>
    <row r="643" spans="1:6" ht="15.75" x14ac:dyDescent="0.3">
      <c r="A643" s="4"/>
      <c r="B643" s="4"/>
      <c r="C643" s="4"/>
      <c r="D643" s="4"/>
      <c r="E643" s="41"/>
      <c r="F643" s="4"/>
    </row>
    <row r="644" spans="1:6" ht="15.75" x14ac:dyDescent="0.3">
      <c r="A644" s="4"/>
      <c r="B644" s="4"/>
      <c r="C644" s="4"/>
      <c r="D644" s="4"/>
      <c r="E644" s="41"/>
      <c r="F644" s="4"/>
    </row>
    <row r="645" spans="1:6" ht="15.75" x14ac:dyDescent="0.3">
      <c r="A645" s="4"/>
      <c r="B645" s="4"/>
      <c r="C645" s="4"/>
      <c r="D645" s="4"/>
      <c r="E645" s="41"/>
      <c r="F645" s="4"/>
    </row>
    <row r="646" spans="1:6" ht="15.75" x14ac:dyDescent="0.3">
      <c r="A646" s="4"/>
      <c r="B646" s="4"/>
      <c r="C646" s="4"/>
      <c r="D646" s="4"/>
      <c r="E646" s="41"/>
      <c r="F646" s="4"/>
    </row>
    <row r="647" spans="1:6" ht="15.75" x14ac:dyDescent="0.3">
      <c r="A647" s="4"/>
      <c r="B647" s="4"/>
      <c r="C647" s="4"/>
      <c r="D647" s="4"/>
      <c r="E647" s="41"/>
      <c r="F647" s="4"/>
    </row>
    <row r="648" spans="1:6" ht="15.75" x14ac:dyDescent="0.3">
      <c r="A648" s="4"/>
      <c r="B648" s="4"/>
      <c r="C648" s="4"/>
      <c r="D648" s="4"/>
      <c r="E648" s="41"/>
      <c r="F648" s="4"/>
    </row>
    <row r="649" spans="1:6" ht="15.75" x14ac:dyDescent="0.3">
      <c r="A649" s="4"/>
      <c r="B649" s="4"/>
      <c r="C649" s="4"/>
      <c r="D649" s="4"/>
      <c r="E649" s="41"/>
      <c r="F649" s="4"/>
    </row>
    <row r="650" spans="1:6" ht="15.75" x14ac:dyDescent="0.3">
      <c r="A650" s="4"/>
      <c r="B650" s="4"/>
      <c r="C650" s="4"/>
      <c r="D650" s="4"/>
      <c r="E650" s="41"/>
      <c r="F650" s="4"/>
    </row>
    <row r="651" spans="1:6" ht="15.75" x14ac:dyDescent="0.3">
      <c r="A651" s="4"/>
      <c r="B651" s="4"/>
      <c r="C651" s="4"/>
      <c r="D651" s="4"/>
      <c r="E651" s="41"/>
      <c r="F651" s="4"/>
    </row>
    <row r="652" spans="1:6" ht="15.75" x14ac:dyDescent="0.3">
      <c r="A652" s="4"/>
      <c r="B652" s="4"/>
      <c r="C652" s="4"/>
      <c r="D652" s="4"/>
      <c r="E652" s="41"/>
      <c r="F652" s="4"/>
    </row>
    <row r="653" spans="1:6" ht="15.75" x14ac:dyDescent="0.3">
      <c r="A653" s="4"/>
      <c r="B653" s="4"/>
      <c r="C653" s="4"/>
      <c r="D653" s="4"/>
      <c r="E653" s="41"/>
      <c r="F653" s="4"/>
    </row>
    <row r="654" spans="1:6" ht="15.75" x14ac:dyDescent="0.3">
      <c r="A654" s="4"/>
      <c r="B654" s="4"/>
      <c r="C654" s="4"/>
      <c r="D654" s="4"/>
      <c r="E654" s="41"/>
      <c r="F654" s="4"/>
    </row>
    <row r="655" spans="1:6" ht="15.75" x14ac:dyDescent="0.3">
      <c r="A655" s="4"/>
      <c r="B655" s="4"/>
      <c r="C655" s="4"/>
      <c r="D655" s="4"/>
      <c r="E655" s="41"/>
      <c r="F655" s="4"/>
    </row>
    <row r="656" spans="1:6" ht="15.75" x14ac:dyDescent="0.3">
      <c r="A656" s="4"/>
      <c r="B656" s="4"/>
      <c r="C656" s="4"/>
      <c r="D656" s="4"/>
      <c r="E656" s="41"/>
      <c r="F656" s="4"/>
    </row>
    <row r="657" spans="1:6" ht="15.75" x14ac:dyDescent="0.3">
      <c r="A657" s="4"/>
      <c r="B657" s="4"/>
      <c r="C657" s="4"/>
      <c r="D657" s="4"/>
      <c r="E657" s="41"/>
      <c r="F657" s="4"/>
    </row>
    <row r="658" spans="1:6" ht="15.75" x14ac:dyDescent="0.3">
      <c r="A658" s="4"/>
      <c r="B658" s="4"/>
      <c r="C658" s="4"/>
      <c r="D658" s="4"/>
      <c r="E658" s="41"/>
      <c r="F658" s="4"/>
    </row>
    <row r="659" spans="1:6" ht="15.75" x14ac:dyDescent="0.3">
      <c r="A659" s="4"/>
      <c r="B659" s="4"/>
      <c r="C659" s="4"/>
      <c r="D659" s="4"/>
      <c r="E659" s="41"/>
      <c r="F659" s="4"/>
    </row>
    <row r="660" spans="1:6" ht="15.75" x14ac:dyDescent="0.3">
      <c r="A660" s="4"/>
      <c r="B660" s="4"/>
      <c r="C660" s="4"/>
      <c r="D660" s="4"/>
      <c r="E660" s="41"/>
      <c r="F660" s="4"/>
    </row>
    <row r="661" spans="1:6" ht="15.75" x14ac:dyDescent="0.3">
      <c r="A661" s="4"/>
      <c r="B661" s="4"/>
      <c r="C661" s="4"/>
      <c r="D661" s="4"/>
      <c r="E661" s="41"/>
      <c r="F661" s="4"/>
    </row>
    <row r="662" spans="1:6" ht="15.75" x14ac:dyDescent="0.3">
      <c r="A662" s="4"/>
      <c r="B662" s="4"/>
      <c r="C662" s="4"/>
      <c r="D662" s="4"/>
      <c r="E662" s="41"/>
      <c r="F662" s="4"/>
    </row>
    <row r="663" spans="1:6" ht="15.75" x14ac:dyDescent="0.3">
      <c r="A663" s="4"/>
      <c r="B663" s="4"/>
      <c r="C663" s="4"/>
      <c r="D663" s="4"/>
      <c r="E663" s="41"/>
      <c r="F663" s="4"/>
    </row>
    <row r="664" spans="1:6" ht="15.75" x14ac:dyDescent="0.3">
      <c r="A664" s="4"/>
      <c r="B664" s="4"/>
      <c r="C664" s="4"/>
      <c r="D664" s="4"/>
      <c r="E664" s="41"/>
      <c r="F664" s="4"/>
    </row>
    <row r="665" spans="1:6" ht="15.75" x14ac:dyDescent="0.3">
      <c r="A665" s="4"/>
      <c r="B665" s="4"/>
      <c r="C665" s="4"/>
      <c r="D665" s="4"/>
      <c r="E665" s="41"/>
      <c r="F665" s="4"/>
    </row>
    <row r="666" spans="1:6" ht="15.75" x14ac:dyDescent="0.3">
      <c r="A666" s="4"/>
      <c r="B666" s="4"/>
      <c r="C666" s="4"/>
      <c r="D666" s="4"/>
      <c r="E666" s="41"/>
      <c r="F666" s="4"/>
    </row>
    <row r="667" spans="1:6" ht="15.75" x14ac:dyDescent="0.3">
      <c r="A667" s="4"/>
      <c r="B667" s="4"/>
      <c r="C667" s="4"/>
      <c r="D667" s="4"/>
      <c r="E667" s="41"/>
      <c r="F667" s="4"/>
    </row>
    <row r="668" spans="1:6" ht="15.75" x14ac:dyDescent="0.3">
      <c r="A668" s="4"/>
      <c r="B668" s="4"/>
      <c r="C668" s="4"/>
      <c r="D668" s="4"/>
      <c r="E668" s="41"/>
      <c r="F668" s="4"/>
    </row>
    <row r="669" spans="1:6" ht="15.75" x14ac:dyDescent="0.3">
      <c r="A669" s="4"/>
      <c r="B669" s="4"/>
      <c r="C669" s="4"/>
      <c r="D669" s="4"/>
      <c r="E669" s="41"/>
      <c r="F669" s="4"/>
    </row>
    <row r="670" spans="1:6" ht="15.75" x14ac:dyDescent="0.3">
      <c r="A670" s="4"/>
      <c r="B670" s="4"/>
      <c r="C670" s="4"/>
      <c r="D670" s="4"/>
      <c r="E670" s="41"/>
      <c r="F670" s="4"/>
    </row>
    <row r="671" spans="1:6" ht="15.75" x14ac:dyDescent="0.3">
      <c r="A671" s="4"/>
      <c r="B671" s="4"/>
      <c r="C671" s="4"/>
      <c r="D671" s="4"/>
      <c r="E671" s="41"/>
      <c r="F671" s="4"/>
    </row>
    <row r="672" spans="1:6" ht="15.75" x14ac:dyDescent="0.3">
      <c r="A672" s="4"/>
      <c r="B672" s="4"/>
      <c r="C672" s="4"/>
      <c r="D672" s="4"/>
      <c r="E672" s="41"/>
      <c r="F672" s="4"/>
    </row>
    <row r="673" spans="1:6" ht="15.75" x14ac:dyDescent="0.3">
      <c r="A673" s="4"/>
      <c r="B673" s="4"/>
      <c r="C673" s="4"/>
      <c r="D673" s="4"/>
      <c r="E673" s="41"/>
      <c r="F673" s="4"/>
    </row>
    <row r="674" spans="1:6" ht="15.75" x14ac:dyDescent="0.3">
      <c r="A674" s="4"/>
      <c r="B674" s="4"/>
      <c r="C674" s="4"/>
      <c r="D674" s="4"/>
      <c r="E674" s="41"/>
      <c r="F674" s="4"/>
    </row>
    <row r="675" spans="1:6" ht="15.75" x14ac:dyDescent="0.3">
      <c r="A675" s="4"/>
      <c r="B675" s="4"/>
      <c r="C675" s="4"/>
      <c r="D675" s="4"/>
      <c r="E675" s="41"/>
      <c r="F675" s="4"/>
    </row>
    <row r="676" spans="1:6" ht="15.75" x14ac:dyDescent="0.3">
      <c r="A676" s="4"/>
      <c r="B676" s="4"/>
      <c r="C676" s="4"/>
      <c r="D676" s="4"/>
      <c r="E676" s="41"/>
      <c r="F676" s="4"/>
    </row>
    <row r="677" spans="1:6" ht="15.75" x14ac:dyDescent="0.3">
      <c r="A677" s="4"/>
      <c r="B677" s="4"/>
      <c r="C677" s="4"/>
      <c r="D677" s="4"/>
      <c r="E677" s="41"/>
      <c r="F677" s="4"/>
    </row>
    <row r="678" spans="1:6" ht="15.75" x14ac:dyDescent="0.3">
      <c r="A678" s="4"/>
      <c r="B678" s="4"/>
      <c r="C678" s="4"/>
      <c r="D678" s="4"/>
      <c r="E678" s="41"/>
      <c r="F678" s="4"/>
    </row>
    <row r="679" spans="1:6" ht="15.75" x14ac:dyDescent="0.3">
      <c r="A679" s="4"/>
      <c r="B679" s="4"/>
      <c r="C679" s="4"/>
      <c r="D679" s="4"/>
      <c r="E679" s="41"/>
      <c r="F679" s="4"/>
    </row>
    <row r="680" spans="1:6" ht="15.75" x14ac:dyDescent="0.3">
      <c r="A680" s="4"/>
      <c r="B680" s="4"/>
      <c r="C680" s="4"/>
      <c r="D680" s="4"/>
      <c r="E680" s="41"/>
      <c r="F680" s="4"/>
    </row>
    <row r="681" spans="1:6" ht="15.75" x14ac:dyDescent="0.3">
      <c r="A681" s="4"/>
      <c r="B681" s="4"/>
      <c r="C681" s="4"/>
      <c r="D681" s="4"/>
      <c r="E681" s="41"/>
      <c r="F681" s="4"/>
    </row>
    <row r="682" spans="1:6" ht="15.75" x14ac:dyDescent="0.3">
      <c r="A682" s="4"/>
      <c r="B682" s="4"/>
      <c r="C682" s="4"/>
      <c r="D682" s="4"/>
      <c r="E682" s="41"/>
      <c r="F682" s="4"/>
    </row>
    <row r="683" spans="1:6" ht="15.75" x14ac:dyDescent="0.3">
      <c r="A683" s="4"/>
      <c r="B683" s="4"/>
      <c r="C683" s="4"/>
      <c r="D683" s="4"/>
      <c r="E683" s="41"/>
      <c r="F683" s="4"/>
    </row>
    <row r="684" spans="1:6" ht="15.75" x14ac:dyDescent="0.3">
      <c r="A684" s="4"/>
      <c r="B684" s="4"/>
      <c r="C684" s="4"/>
      <c r="D684" s="4"/>
      <c r="E684" s="41"/>
      <c r="F684" s="4"/>
    </row>
    <row r="685" spans="1:6" ht="15.75" x14ac:dyDescent="0.3">
      <c r="A685" s="4"/>
      <c r="B685" s="4"/>
      <c r="C685" s="4"/>
      <c r="D685" s="4"/>
      <c r="E685" s="41"/>
      <c r="F685" s="4"/>
    </row>
    <row r="686" spans="1:6" ht="15.75" x14ac:dyDescent="0.3">
      <c r="A686" s="4"/>
      <c r="B686" s="4"/>
      <c r="C686" s="4"/>
      <c r="D686" s="4"/>
      <c r="E686" s="41"/>
      <c r="F686" s="4"/>
    </row>
    <row r="687" spans="1:6" ht="15.75" x14ac:dyDescent="0.3">
      <c r="A687" s="4"/>
      <c r="B687" s="4"/>
      <c r="C687" s="4"/>
      <c r="D687" s="4"/>
      <c r="E687" s="41"/>
      <c r="F687" s="4"/>
    </row>
    <row r="688" spans="1:6" ht="15.75" x14ac:dyDescent="0.3">
      <c r="A688" s="4"/>
      <c r="B688" s="4"/>
      <c r="C688" s="4"/>
      <c r="D688" s="4"/>
      <c r="E688" s="41"/>
      <c r="F688" s="4"/>
    </row>
    <row r="689" spans="1:6" ht="15.75" x14ac:dyDescent="0.3">
      <c r="A689" s="4"/>
      <c r="B689" s="4"/>
      <c r="C689" s="4"/>
      <c r="D689" s="4"/>
      <c r="E689" s="41"/>
      <c r="F689" s="4"/>
    </row>
    <row r="690" spans="1:6" ht="15.75" x14ac:dyDescent="0.3">
      <c r="A690" s="4"/>
      <c r="B690" s="4"/>
      <c r="C690" s="4"/>
      <c r="D690" s="4"/>
      <c r="E690" s="41"/>
      <c r="F690" s="4"/>
    </row>
    <row r="691" spans="1:6" ht="15.75" x14ac:dyDescent="0.3">
      <c r="A691" s="4"/>
      <c r="B691" s="4"/>
      <c r="C691" s="4"/>
      <c r="D691" s="4"/>
      <c r="E691" s="41"/>
      <c r="F691" s="4"/>
    </row>
    <row r="692" spans="1:6" ht="15.75" x14ac:dyDescent="0.3">
      <c r="A692" s="4"/>
      <c r="B692" s="4"/>
      <c r="C692" s="4"/>
      <c r="D692" s="4"/>
      <c r="E692" s="41"/>
      <c r="F692" s="4"/>
    </row>
    <row r="693" spans="1:6" ht="15.75" x14ac:dyDescent="0.3">
      <c r="A693" s="4"/>
      <c r="B693" s="4"/>
      <c r="C693" s="4"/>
      <c r="D693" s="4"/>
      <c r="E693" s="41"/>
      <c r="F693" s="4"/>
    </row>
    <row r="694" spans="1:6" ht="15.75" x14ac:dyDescent="0.3">
      <c r="A694" s="4"/>
      <c r="B694" s="4"/>
      <c r="C694" s="4"/>
      <c r="D694" s="4"/>
      <c r="E694" s="41"/>
      <c r="F694" s="4"/>
    </row>
    <row r="695" spans="1:6" ht="15.75" x14ac:dyDescent="0.3">
      <c r="A695" s="4"/>
      <c r="B695" s="4"/>
      <c r="C695" s="4"/>
      <c r="D695" s="4"/>
      <c r="E695" s="41"/>
      <c r="F695" s="4"/>
    </row>
    <row r="696" spans="1:6" ht="15.75" x14ac:dyDescent="0.3">
      <c r="A696" s="4"/>
      <c r="B696" s="4"/>
      <c r="C696" s="4"/>
      <c r="D696" s="4"/>
      <c r="E696" s="41"/>
      <c r="F696" s="4"/>
    </row>
    <row r="697" spans="1:6" ht="15.75" x14ac:dyDescent="0.3">
      <c r="A697" s="4"/>
      <c r="B697" s="4"/>
      <c r="C697" s="4"/>
      <c r="D697" s="4"/>
      <c r="E697" s="41"/>
      <c r="F697" s="4"/>
    </row>
    <row r="698" spans="1:6" ht="15.75" x14ac:dyDescent="0.3">
      <c r="A698" s="4"/>
      <c r="B698" s="4"/>
      <c r="C698" s="4"/>
      <c r="D698" s="4"/>
      <c r="E698" s="41"/>
      <c r="F698" s="4"/>
    </row>
    <row r="699" spans="1:6" ht="15.75" x14ac:dyDescent="0.3">
      <c r="A699" s="4"/>
      <c r="B699" s="4"/>
      <c r="C699" s="4"/>
      <c r="D699" s="4"/>
      <c r="E699" s="41"/>
      <c r="F699" s="4"/>
    </row>
    <row r="700" spans="1:6" ht="15.75" x14ac:dyDescent="0.3">
      <c r="A700" s="4"/>
      <c r="B700" s="4"/>
      <c r="C700" s="4"/>
      <c r="D700" s="4"/>
      <c r="E700" s="41"/>
      <c r="F700" s="4"/>
    </row>
    <row r="701" spans="1:6" ht="15.75" x14ac:dyDescent="0.3">
      <c r="A701" s="4"/>
      <c r="B701" s="4"/>
      <c r="C701" s="4"/>
      <c r="D701" s="4"/>
      <c r="E701" s="41"/>
      <c r="F701" s="4"/>
    </row>
    <row r="702" spans="1:6" ht="15.75" x14ac:dyDescent="0.3">
      <c r="A702" s="4"/>
      <c r="B702" s="4"/>
      <c r="C702" s="4"/>
      <c r="D702" s="4"/>
      <c r="E702" s="41"/>
      <c r="F702" s="4"/>
    </row>
    <row r="703" spans="1:6" ht="15.75" x14ac:dyDescent="0.3">
      <c r="A703" s="4"/>
      <c r="B703" s="4"/>
      <c r="C703" s="4"/>
      <c r="D703" s="4"/>
      <c r="E703" s="41"/>
      <c r="F703" s="4"/>
    </row>
    <row r="704" spans="1:6" ht="15.75" x14ac:dyDescent="0.3">
      <c r="A704" s="4"/>
      <c r="B704" s="4"/>
      <c r="C704" s="4"/>
      <c r="D704" s="4"/>
      <c r="E704" s="41"/>
      <c r="F704" s="4"/>
    </row>
    <row r="705" spans="1:6" ht="15.75" x14ac:dyDescent="0.3">
      <c r="A705" s="4"/>
      <c r="B705" s="4"/>
      <c r="C705" s="4"/>
      <c r="D705" s="4"/>
      <c r="E705" s="41"/>
      <c r="F705" s="4"/>
    </row>
    <row r="706" spans="1:6" ht="15.75" x14ac:dyDescent="0.3">
      <c r="A706" s="4"/>
      <c r="B706" s="4"/>
      <c r="C706" s="4"/>
      <c r="D706" s="4"/>
      <c r="E706" s="41"/>
      <c r="F706" s="4"/>
    </row>
    <row r="707" spans="1:6" ht="15.75" x14ac:dyDescent="0.3">
      <c r="A707" s="4"/>
      <c r="B707" s="4"/>
      <c r="C707" s="4"/>
      <c r="D707" s="4"/>
      <c r="E707" s="41"/>
      <c r="F707" s="4"/>
    </row>
    <row r="708" spans="1:6" ht="15.75" x14ac:dyDescent="0.3">
      <c r="A708" s="4"/>
      <c r="B708" s="4"/>
      <c r="C708" s="4"/>
      <c r="D708" s="4"/>
      <c r="E708" s="41"/>
      <c r="F708" s="4"/>
    </row>
    <row r="709" spans="1:6" ht="15.75" x14ac:dyDescent="0.3">
      <c r="A709" s="4"/>
      <c r="B709" s="4"/>
      <c r="C709" s="4"/>
      <c r="D709" s="4"/>
      <c r="E709" s="41"/>
      <c r="F709" s="4"/>
    </row>
    <row r="710" spans="1:6" ht="15.75" x14ac:dyDescent="0.3">
      <c r="A710" s="4"/>
      <c r="B710" s="4"/>
      <c r="C710" s="4"/>
      <c r="D710" s="4"/>
      <c r="E710" s="41"/>
      <c r="F710" s="4"/>
    </row>
    <row r="711" spans="1:6" ht="15.75" x14ac:dyDescent="0.3">
      <c r="A711" s="4"/>
      <c r="B711" s="4"/>
      <c r="C711" s="4"/>
      <c r="D711" s="4"/>
      <c r="E711" s="41"/>
      <c r="F711" s="4"/>
    </row>
    <row r="712" spans="1:6" ht="15.75" x14ac:dyDescent="0.3">
      <c r="A712" s="4"/>
      <c r="B712" s="4"/>
      <c r="C712" s="4"/>
      <c r="D712" s="4"/>
      <c r="E712" s="41"/>
      <c r="F712" s="4"/>
    </row>
    <row r="713" spans="1:6" ht="15.75" x14ac:dyDescent="0.3">
      <c r="A713" s="4"/>
      <c r="B713" s="4"/>
      <c r="C713" s="4"/>
      <c r="D713" s="4"/>
      <c r="E713" s="41"/>
      <c r="F713" s="4"/>
    </row>
    <row r="714" spans="1:6" ht="15.75" x14ac:dyDescent="0.3">
      <c r="A714" s="4"/>
      <c r="B714" s="4"/>
      <c r="C714" s="4"/>
      <c r="D714" s="4"/>
      <c r="E714" s="41"/>
      <c r="F714" s="4"/>
    </row>
    <row r="715" spans="1:6" ht="15.75" x14ac:dyDescent="0.3">
      <c r="A715" s="4"/>
      <c r="B715" s="4"/>
      <c r="C715" s="4"/>
      <c r="D715" s="4"/>
      <c r="E715" s="41"/>
      <c r="F715" s="4"/>
    </row>
    <row r="716" spans="1:6" ht="15.75" x14ac:dyDescent="0.3">
      <c r="A716" s="4"/>
      <c r="B716" s="4"/>
      <c r="C716" s="4"/>
      <c r="D716" s="4"/>
      <c r="E716" s="41"/>
      <c r="F716" s="4"/>
    </row>
    <row r="717" spans="1:6" ht="15.75" x14ac:dyDescent="0.3">
      <c r="A717" s="4"/>
      <c r="B717" s="4"/>
      <c r="C717" s="4"/>
      <c r="D717" s="4"/>
      <c r="E717" s="41"/>
      <c r="F717" s="4"/>
    </row>
    <row r="718" spans="1:6" ht="15.75" x14ac:dyDescent="0.3">
      <c r="A718" s="4"/>
      <c r="B718" s="4"/>
      <c r="C718" s="4"/>
      <c r="D718" s="4"/>
      <c r="E718" s="41"/>
      <c r="F718" s="4"/>
    </row>
    <row r="719" spans="1:6" ht="15.75" x14ac:dyDescent="0.3">
      <c r="A719" s="4"/>
      <c r="B719" s="4"/>
      <c r="C719" s="4"/>
      <c r="D719" s="4"/>
      <c r="E719" s="41"/>
      <c r="F719" s="4"/>
    </row>
    <row r="720" spans="1:6" ht="15.75" x14ac:dyDescent="0.3">
      <c r="A720" s="4"/>
      <c r="B720" s="4"/>
      <c r="C720" s="4"/>
      <c r="D720" s="4"/>
      <c r="E720" s="41"/>
      <c r="F720" s="4"/>
    </row>
    <row r="721" spans="1:6" ht="15.75" x14ac:dyDescent="0.3">
      <c r="A721" s="4"/>
      <c r="B721" s="4"/>
      <c r="C721" s="4"/>
      <c r="D721" s="4"/>
      <c r="E721" s="41"/>
      <c r="F721" s="4"/>
    </row>
    <row r="722" spans="1:6" ht="15.75" x14ac:dyDescent="0.3">
      <c r="A722" s="4"/>
      <c r="B722" s="4"/>
      <c r="C722" s="4"/>
      <c r="D722" s="4"/>
      <c r="E722" s="41"/>
      <c r="F722" s="4"/>
    </row>
    <row r="723" spans="1:6" ht="15.75" x14ac:dyDescent="0.3">
      <c r="A723" s="4"/>
      <c r="B723" s="4"/>
      <c r="C723" s="4"/>
      <c r="D723" s="4"/>
      <c r="E723" s="41"/>
      <c r="F723" s="4"/>
    </row>
    <row r="724" spans="1:6" ht="15.75" x14ac:dyDescent="0.3">
      <c r="A724" s="4"/>
      <c r="B724" s="4"/>
      <c r="C724" s="4"/>
      <c r="D724" s="4"/>
      <c r="E724" s="41"/>
      <c r="F724" s="4"/>
    </row>
    <row r="725" spans="1:6" ht="15.75" x14ac:dyDescent="0.3">
      <c r="A725" s="4"/>
      <c r="B725" s="4"/>
      <c r="C725" s="4"/>
      <c r="D725" s="4"/>
      <c r="E725" s="41"/>
      <c r="F725" s="4"/>
    </row>
    <row r="726" spans="1:6" ht="15.75" x14ac:dyDescent="0.3">
      <c r="A726" s="4"/>
      <c r="B726" s="4"/>
      <c r="C726" s="4"/>
      <c r="D726" s="4"/>
      <c r="E726" s="41"/>
      <c r="F726" s="4"/>
    </row>
    <row r="727" spans="1:6" ht="15.75" x14ac:dyDescent="0.3">
      <c r="A727" s="4"/>
      <c r="B727" s="4"/>
      <c r="C727" s="4"/>
      <c r="D727" s="4"/>
      <c r="E727" s="41"/>
      <c r="F727" s="4"/>
    </row>
    <row r="728" spans="1:6" ht="15.75" x14ac:dyDescent="0.3">
      <c r="A728" s="4"/>
      <c r="B728" s="4"/>
      <c r="C728" s="4"/>
      <c r="D728" s="4"/>
      <c r="E728" s="41"/>
      <c r="F728" s="4"/>
    </row>
    <row r="729" spans="1:6" ht="15.75" x14ac:dyDescent="0.3">
      <c r="A729" s="4"/>
      <c r="B729" s="4"/>
      <c r="C729" s="4"/>
      <c r="D729" s="4"/>
      <c r="E729" s="41"/>
      <c r="F729" s="4"/>
    </row>
    <row r="730" spans="1:6" ht="15.75" x14ac:dyDescent="0.3">
      <c r="A730" s="4"/>
      <c r="B730" s="4"/>
      <c r="C730" s="4"/>
      <c r="D730" s="4"/>
      <c r="E730" s="41"/>
      <c r="F730" s="4"/>
    </row>
    <row r="731" spans="1:6" ht="15.75" x14ac:dyDescent="0.3">
      <c r="A731" s="4"/>
      <c r="B731" s="4"/>
      <c r="C731" s="4"/>
      <c r="D731" s="4"/>
      <c r="E731" s="41"/>
      <c r="F731" s="4"/>
    </row>
    <row r="732" spans="1:6" ht="15.75" x14ac:dyDescent="0.3">
      <c r="A732" s="4"/>
      <c r="B732" s="4"/>
      <c r="C732" s="4"/>
      <c r="D732" s="4"/>
      <c r="E732" s="41"/>
      <c r="F732" s="4"/>
    </row>
    <row r="733" spans="1:6" ht="15.75" x14ac:dyDescent="0.3">
      <c r="A733" s="4"/>
      <c r="B733" s="4"/>
      <c r="C733" s="4"/>
      <c r="D733" s="4"/>
      <c r="E733" s="41"/>
      <c r="F733" s="4"/>
    </row>
    <row r="734" spans="1:6" ht="15.75" x14ac:dyDescent="0.3">
      <c r="A734" s="4"/>
      <c r="B734" s="4"/>
      <c r="C734" s="4"/>
      <c r="D734" s="4"/>
      <c r="E734" s="41"/>
      <c r="F734" s="4"/>
    </row>
    <row r="735" spans="1:6" ht="15.75" x14ac:dyDescent="0.3">
      <c r="A735" s="4"/>
      <c r="B735" s="4"/>
      <c r="C735" s="4"/>
      <c r="D735" s="4"/>
      <c r="E735" s="41"/>
      <c r="F735" s="4"/>
    </row>
    <row r="736" spans="1:6" ht="15.75" x14ac:dyDescent="0.3">
      <c r="A736" s="4"/>
      <c r="B736" s="4"/>
      <c r="C736" s="4"/>
      <c r="D736" s="4"/>
      <c r="E736" s="41"/>
      <c r="F736" s="4"/>
    </row>
    <row r="737" spans="1:6" ht="15.75" x14ac:dyDescent="0.3">
      <c r="A737" s="4"/>
      <c r="B737" s="4"/>
      <c r="C737" s="4"/>
      <c r="D737" s="4"/>
      <c r="E737" s="41"/>
      <c r="F737" s="4"/>
    </row>
    <row r="738" spans="1:6" ht="15.75" x14ac:dyDescent="0.3">
      <c r="A738" s="4"/>
      <c r="B738" s="4"/>
      <c r="C738" s="4"/>
      <c r="D738" s="4"/>
      <c r="E738" s="41"/>
      <c r="F738" s="4"/>
    </row>
    <row r="739" spans="1:6" ht="15.75" x14ac:dyDescent="0.3">
      <c r="A739" s="4"/>
      <c r="B739" s="4"/>
      <c r="C739" s="4"/>
      <c r="D739" s="4"/>
      <c r="E739" s="41"/>
      <c r="F739" s="4"/>
    </row>
    <row r="740" spans="1:6" ht="15.75" x14ac:dyDescent="0.3">
      <c r="A740" s="4"/>
      <c r="B740" s="4"/>
      <c r="C740" s="4"/>
      <c r="D740" s="4"/>
      <c r="E740" s="41"/>
      <c r="F740" s="4"/>
    </row>
    <row r="741" spans="1:6" ht="15.75" x14ac:dyDescent="0.3">
      <c r="A741" s="4"/>
      <c r="B741" s="4"/>
      <c r="C741" s="4"/>
      <c r="D741" s="4"/>
      <c r="E741" s="41"/>
      <c r="F741" s="4"/>
    </row>
    <row r="742" spans="1:6" ht="15.75" x14ac:dyDescent="0.3">
      <c r="A742" s="4"/>
      <c r="B742" s="4"/>
      <c r="C742" s="4"/>
      <c r="D742" s="4"/>
      <c r="E742" s="41"/>
      <c r="F742" s="4"/>
    </row>
    <row r="743" spans="1:6" ht="15.75" x14ac:dyDescent="0.3">
      <c r="A743" s="4"/>
      <c r="B743" s="4"/>
      <c r="C743" s="4"/>
      <c r="D743" s="4"/>
      <c r="E743" s="41"/>
      <c r="F743" s="4"/>
    </row>
    <row r="744" spans="1:6" ht="15.75" x14ac:dyDescent="0.3">
      <c r="A744" s="4"/>
      <c r="B744" s="4"/>
      <c r="C744" s="4"/>
      <c r="D744" s="4"/>
      <c r="E744" s="41"/>
      <c r="F744" s="4"/>
    </row>
    <row r="745" spans="1:6" ht="15.75" x14ac:dyDescent="0.3">
      <c r="A745" s="4"/>
      <c r="B745" s="4"/>
      <c r="C745" s="4"/>
      <c r="D745" s="4"/>
      <c r="E745" s="41"/>
      <c r="F745" s="4"/>
    </row>
    <row r="746" spans="1:6" ht="15.75" x14ac:dyDescent="0.3">
      <c r="A746" s="4"/>
      <c r="B746" s="4"/>
      <c r="C746" s="4"/>
      <c r="D746" s="4"/>
      <c r="E746" s="41"/>
      <c r="F746" s="4"/>
    </row>
    <row r="747" spans="1:6" ht="15.75" x14ac:dyDescent="0.3">
      <c r="A747" s="4"/>
      <c r="B747" s="4"/>
      <c r="C747" s="4"/>
      <c r="D747" s="4"/>
      <c r="E747" s="41"/>
      <c r="F747" s="4"/>
    </row>
    <row r="748" spans="1:6" ht="15.75" x14ac:dyDescent="0.3">
      <c r="A748" s="4"/>
      <c r="B748" s="4"/>
      <c r="C748" s="4"/>
      <c r="D748" s="4"/>
      <c r="E748" s="41"/>
      <c r="F748" s="4"/>
    </row>
    <row r="749" spans="1:6" ht="15.75" x14ac:dyDescent="0.3">
      <c r="A749" s="4"/>
      <c r="B749" s="4"/>
      <c r="C749" s="4"/>
      <c r="D749" s="4"/>
      <c r="E749" s="41"/>
      <c r="F749" s="4"/>
    </row>
    <row r="750" spans="1:6" ht="15.75" x14ac:dyDescent="0.3">
      <c r="A750" s="4"/>
      <c r="B750" s="4"/>
      <c r="C750" s="4"/>
      <c r="D750" s="4"/>
      <c r="E750" s="41"/>
      <c r="F750" s="4"/>
    </row>
    <row r="751" spans="1:6" ht="15.75" x14ac:dyDescent="0.3">
      <c r="A751" s="4"/>
      <c r="B751" s="4"/>
      <c r="C751" s="4"/>
      <c r="D751" s="4"/>
      <c r="E751" s="41"/>
      <c r="F751" s="4"/>
    </row>
    <row r="752" spans="1:6" ht="15.75" x14ac:dyDescent="0.3">
      <c r="A752" s="4"/>
      <c r="B752" s="4"/>
      <c r="C752" s="4"/>
      <c r="D752" s="4"/>
      <c r="E752" s="41"/>
      <c r="F752" s="4"/>
    </row>
    <row r="753" spans="1:6" ht="15.75" x14ac:dyDescent="0.3">
      <c r="A753" s="4"/>
      <c r="B753" s="4"/>
      <c r="C753" s="4"/>
      <c r="D753" s="4"/>
      <c r="E753" s="41"/>
      <c r="F753" s="4"/>
    </row>
    <row r="754" spans="1:6" ht="15.75" x14ac:dyDescent="0.3">
      <c r="A754" s="4"/>
      <c r="B754" s="4"/>
      <c r="C754" s="4"/>
      <c r="D754" s="4"/>
      <c r="E754" s="41"/>
      <c r="F754" s="4"/>
    </row>
    <row r="755" spans="1:6" ht="15.75" x14ac:dyDescent="0.3">
      <c r="A755" s="4"/>
      <c r="B755" s="4"/>
      <c r="C755" s="4"/>
      <c r="D755" s="4"/>
      <c r="E755" s="41"/>
      <c r="F755" s="4"/>
    </row>
    <row r="756" spans="1:6" ht="15.75" x14ac:dyDescent="0.3">
      <c r="A756" s="4"/>
      <c r="B756" s="4"/>
      <c r="C756" s="4"/>
      <c r="D756" s="4"/>
      <c r="E756" s="41"/>
      <c r="F756" s="4"/>
    </row>
    <row r="757" spans="1:6" ht="15.75" x14ac:dyDescent="0.3">
      <c r="A757" s="4"/>
      <c r="B757" s="4"/>
      <c r="C757" s="4"/>
      <c r="D757" s="4"/>
      <c r="E757" s="41"/>
      <c r="F757" s="4"/>
    </row>
    <row r="758" spans="1:6" ht="15.75" x14ac:dyDescent="0.3">
      <c r="A758" s="4"/>
      <c r="B758" s="4"/>
      <c r="C758" s="4"/>
      <c r="D758" s="4"/>
      <c r="E758" s="41"/>
      <c r="F758" s="4"/>
    </row>
    <row r="759" spans="1:6" ht="15.75" x14ac:dyDescent="0.3">
      <c r="A759" s="4"/>
      <c r="B759" s="4"/>
      <c r="C759" s="4"/>
      <c r="D759" s="4"/>
      <c r="E759" s="41"/>
      <c r="F759" s="4"/>
    </row>
    <row r="760" spans="1:6" ht="15.75" x14ac:dyDescent="0.3">
      <c r="A760" s="4"/>
      <c r="B760" s="4"/>
      <c r="C760" s="4"/>
      <c r="D760" s="4"/>
      <c r="E760" s="41"/>
      <c r="F760" s="4"/>
    </row>
    <row r="761" spans="1:6" ht="15.75" x14ac:dyDescent="0.3">
      <c r="A761" s="4"/>
      <c r="B761" s="4"/>
      <c r="C761" s="4"/>
      <c r="D761" s="4"/>
      <c r="E761" s="41"/>
      <c r="F761" s="4"/>
    </row>
    <row r="762" spans="1:6" ht="15.75" x14ac:dyDescent="0.3">
      <c r="A762" s="4"/>
      <c r="B762" s="4"/>
      <c r="C762" s="4"/>
      <c r="D762" s="4"/>
      <c r="E762" s="41"/>
      <c r="F762" s="4"/>
    </row>
    <row r="763" spans="1:6" ht="15.75" x14ac:dyDescent="0.3">
      <c r="A763" s="4"/>
      <c r="B763" s="4"/>
      <c r="C763" s="4"/>
      <c r="D763" s="4"/>
      <c r="E763" s="41"/>
      <c r="F763" s="4"/>
    </row>
    <row r="764" spans="1:6" ht="15.75" x14ac:dyDescent="0.3">
      <c r="A764" s="4"/>
      <c r="B764" s="4"/>
      <c r="C764" s="4"/>
      <c r="D764" s="4"/>
      <c r="E764" s="41"/>
      <c r="F764" s="4"/>
    </row>
    <row r="765" spans="1:6" ht="15.75" x14ac:dyDescent="0.3">
      <c r="A765" s="4"/>
      <c r="B765" s="4"/>
      <c r="C765" s="4"/>
      <c r="D765" s="4"/>
      <c r="E765" s="41"/>
      <c r="F765" s="4"/>
    </row>
    <row r="766" spans="1:6" ht="15.75" x14ac:dyDescent="0.3">
      <c r="A766" s="4"/>
      <c r="B766" s="4"/>
      <c r="C766" s="4"/>
      <c r="D766" s="4"/>
      <c r="E766" s="41"/>
      <c r="F766" s="4"/>
    </row>
    <row r="767" spans="1:6" ht="15.75" x14ac:dyDescent="0.3">
      <c r="A767" s="4"/>
      <c r="B767" s="4"/>
      <c r="C767" s="4"/>
      <c r="D767" s="4"/>
      <c r="E767" s="41"/>
      <c r="F767" s="4"/>
    </row>
    <row r="768" spans="1:6" ht="15.75" x14ac:dyDescent="0.3">
      <c r="A768" s="4"/>
      <c r="B768" s="4"/>
      <c r="C768" s="4"/>
      <c r="D768" s="4"/>
      <c r="E768" s="41"/>
      <c r="F768" s="4"/>
    </row>
    <row r="769" spans="1:6" ht="15.75" x14ac:dyDescent="0.3">
      <c r="A769" s="4"/>
      <c r="B769" s="4"/>
      <c r="C769" s="4"/>
      <c r="D769" s="4"/>
      <c r="E769" s="41"/>
      <c r="F769" s="4"/>
    </row>
    <row r="770" spans="1:6" ht="15.75" x14ac:dyDescent="0.3">
      <c r="A770" s="4"/>
      <c r="B770" s="4"/>
      <c r="C770" s="4"/>
      <c r="D770" s="4"/>
      <c r="E770" s="41"/>
      <c r="F770" s="4"/>
    </row>
    <row r="771" spans="1:6" ht="15.75" x14ac:dyDescent="0.3">
      <c r="A771" s="4"/>
      <c r="B771" s="4"/>
      <c r="C771" s="4"/>
      <c r="D771" s="4"/>
      <c r="E771" s="41"/>
      <c r="F771" s="4"/>
    </row>
    <row r="772" spans="1:6" ht="15.75" x14ac:dyDescent="0.3">
      <c r="A772" s="4"/>
      <c r="B772" s="4"/>
      <c r="C772" s="4"/>
      <c r="D772" s="4"/>
      <c r="E772" s="41"/>
      <c r="F772" s="4"/>
    </row>
    <row r="773" spans="1:6" ht="15.75" x14ac:dyDescent="0.3">
      <c r="A773" s="4"/>
      <c r="B773" s="4"/>
      <c r="C773" s="4"/>
      <c r="D773" s="4"/>
      <c r="E773" s="41"/>
      <c r="F773" s="4"/>
    </row>
    <row r="774" spans="1:6" ht="15.75" x14ac:dyDescent="0.3">
      <c r="A774" s="4"/>
      <c r="B774" s="4"/>
      <c r="C774" s="4"/>
      <c r="D774" s="4"/>
      <c r="E774" s="41"/>
      <c r="F774" s="4"/>
    </row>
    <row r="775" spans="1:6" ht="15.75" x14ac:dyDescent="0.3">
      <c r="A775" s="4"/>
      <c r="B775" s="4"/>
      <c r="C775" s="4"/>
      <c r="D775" s="4"/>
      <c r="E775" s="41"/>
      <c r="F775" s="4"/>
    </row>
    <row r="776" spans="1:6" ht="15.75" x14ac:dyDescent="0.3">
      <c r="A776" s="4"/>
      <c r="B776" s="4"/>
      <c r="C776" s="4"/>
      <c r="D776" s="4"/>
      <c r="E776" s="41"/>
      <c r="F776" s="4"/>
    </row>
    <row r="777" spans="1:6" ht="15.75" x14ac:dyDescent="0.3">
      <c r="A777" s="4"/>
      <c r="B777" s="4"/>
      <c r="C777" s="4"/>
      <c r="D777" s="4"/>
      <c r="E777" s="41"/>
      <c r="F777" s="4"/>
    </row>
    <row r="778" spans="1:6" ht="15.75" x14ac:dyDescent="0.3">
      <c r="A778" s="4"/>
      <c r="B778" s="4"/>
      <c r="C778" s="4"/>
      <c r="D778" s="4"/>
      <c r="E778" s="41"/>
      <c r="F778" s="4"/>
    </row>
    <row r="779" spans="1:6" ht="15.75" x14ac:dyDescent="0.3">
      <c r="A779" s="4"/>
      <c r="B779" s="4"/>
      <c r="C779" s="4"/>
      <c r="D779" s="4"/>
      <c r="E779" s="41"/>
      <c r="F779" s="4"/>
    </row>
    <row r="780" spans="1:6" ht="15.75" x14ac:dyDescent="0.3">
      <c r="A780" s="4"/>
      <c r="B780" s="4"/>
      <c r="C780" s="4"/>
      <c r="D780" s="4"/>
      <c r="E780" s="41"/>
      <c r="F780" s="4"/>
    </row>
    <row r="781" spans="1:6" ht="15.75" x14ac:dyDescent="0.3">
      <c r="A781" s="4"/>
      <c r="B781" s="4"/>
      <c r="C781" s="4"/>
      <c r="D781" s="4"/>
      <c r="E781" s="41"/>
      <c r="F781" s="4"/>
    </row>
    <row r="782" spans="1:6" ht="15.75" x14ac:dyDescent="0.3">
      <c r="A782" s="4"/>
      <c r="B782" s="4"/>
      <c r="C782" s="4"/>
      <c r="D782" s="4"/>
      <c r="E782" s="41"/>
      <c r="F782" s="4"/>
    </row>
    <row r="783" spans="1:6" ht="15.75" x14ac:dyDescent="0.3">
      <c r="A783" s="4"/>
      <c r="B783" s="4"/>
      <c r="C783" s="4"/>
      <c r="D783" s="4"/>
      <c r="E783" s="41"/>
      <c r="F783" s="4"/>
    </row>
    <row r="784" spans="1:6" ht="15.75" x14ac:dyDescent="0.3">
      <c r="A784" s="4"/>
      <c r="B784" s="4"/>
      <c r="C784" s="4"/>
      <c r="D784" s="4"/>
      <c r="E784" s="41"/>
      <c r="F784" s="4"/>
    </row>
    <row r="785" spans="1:6" ht="15.75" x14ac:dyDescent="0.3">
      <c r="A785" s="4"/>
      <c r="B785" s="4"/>
      <c r="C785" s="4"/>
      <c r="D785" s="4"/>
      <c r="E785" s="41"/>
      <c r="F785" s="4"/>
    </row>
    <row r="786" spans="1:6" ht="15.75" x14ac:dyDescent="0.3">
      <c r="A786" s="4"/>
      <c r="B786" s="4"/>
      <c r="C786" s="4"/>
      <c r="D786" s="4"/>
      <c r="E786" s="41"/>
      <c r="F786" s="4"/>
    </row>
    <row r="787" spans="1:6" ht="15.75" x14ac:dyDescent="0.3">
      <c r="A787" s="4"/>
      <c r="B787" s="4"/>
      <c r="C787" s="4"/>
      <c r="D787" s="4"/>
      <c r="E787" s="41"/>
      <c r="F787" s="4"/>
    </row>
    <row r="788" spans="1:6" ht="15.75" x14ac:dyDescent="0.3">
      <c r="A788" s="4"/>
      <c r="B788" s="4"/>
      <c r="C788" s="4"/>
      <c r="D788" s="4"/>
      <c r="E788" s="41"/>
      <c r="F788" s="4"/>
    </row>
    <row r="789" spans="1:6" ht="15.75" x14ac:dyDescent="0.3">
      <c r="A789" s="4"/>
      <c r="B789" s="4"/>
      <c r="C789" s="4"/>
      <c r="D789" s="4"/>
      <c r="E789" s="41"/>
      <c r="F789" s="4"/>
    </row>
    <row r="790" spans="1:6" ht="15.75" x14ac:dyDescent="0.3">
      <c r="A790" s="4"/>
      <c r="B790" s="4"/>
      <c r="C790" s="4"/>
      <c r="D790" s="4"/>
      <c r="E790" s="41"/>
      <c r="F790" s="4"/>
    </row>
    <row r="791" spans="1:6" ht="15.75" x14ac:dyDescent="0.3">
      <c r="A791" s="4"/>
      <c r="B791" s="4"/>
      <c r="C791" s="4"/>
      <c r="D791" s="4"/>
      <c r="E791" s="41"/>
      <c r="F791" s="4"/>
    </row>
    <row r="792" spans="1:6" ht="15.75" x14ac:dyDescent="0.3">
      <c r="A792" s="4"/>
      <c r="B792" s="4"/>
      <c r="C792" s="4"/>
      <c r="D792" s="4"/>
      <c r="E792" s="41"/>
      <c r="F792" s="4"/>
    </row>
    <row r="793" spans="1:6" ht="15.75" x14ac:dyDescent="0.3">
      <c r="A793" s="4"/>
      <c r="B793" s="4"/>
      <c r="C793" s="4"/>
      <c r="D793" s="4"/>
      <c r="E793" s="41"/>
      <c r="F793" s="4"/>
    </row>
    <row r="794" spans="1:6" ht="15.75" x14ac:dyDescent="0.3">
      <c r="A794" s="4"/>
      <c r="B794" s="4"/>
      <c r="C794" s="4"/>
      <c r="D794" s="4"/>
      <c r="E794" s="41"/>
      <c r="F794" s="4"/>
    </row>
    <row r="795" spans="1:6" ht="15.75" x14ac:dyDescent="0.3">
      <c r="A795" s="4"/>
      <c r="B795" s="4"/>
      <c r="C795" s="4"/>
      <c r="D795" s="4"/>
      <c r="E795" s="41"/>
      <c r="F795" s="4"/>
    </row>
    <row r="796" spans="1:6" ht="15.75" x14ac:dyDescent="0.3">
      <c r="A796" s="4"/>
      <c r="B796" s="4"/>
      <c r="C796" s="4"/>
      <c r="D796" s="4"/>
      <c r="E796" s="41"/>
      <c r="F796" s="4"/>
    </row>
    <row r="797" spans="1:6" ht="15.75" x14ac:dyDescent="0.3">
      <c r="A797" s="4"/>
      <c r="B797" s="4"/>
      <c r="C797" s="4"/>
      <c r="D797" s="4"/>
      <c r="E797" s="41"/>
      <c r="F797" s="4"/>
    </row>
    <row r="798" spans="1:6" ht="15.75" x14ac:dyDescent="0.3">
      <c r="A798" s="4"/>
      <c r="B798" s="4"/>
      <c r="C798" s="4"/>
      <c r="D798" s="4"/>
      <c r="E798" s="41"/>
      <c r="F798" s="4"/>
    </row>
    <row r="799" spans="1:6" ht="15.75" x14ac:dyDescent="0.3">
      <c r="A799" s="4"/>
      <c r="B799" s="4"/>
      <c r="C799" s="4"/>
      <c r="D799" s="4"/>
      <c r="E799" s="41"/>
      <c r="F799" s="4"/>
    </row>
    <row r="800" spans="1:6" ht="15.75" x14ac:dyDescent="0.3">
      <c r="A800" s="4"/>
      <c r="B800" s="4"/>
      <c r="C800" s="4"/>
      <c r="D800" s="4"/>
      <c r="E800" s="41"/>
      <c r="F800" s="4"/>
    </row>
    <row r="801" spans="1:6" ht="15.75" x14ac:dyDescent="0.3">
      <c r="A801" s="4"/>
      <c r="B801" s="4"/>
      <c r="C801" s="4"/>
      <c r="D801" s="4"/>
      <c r="E801" s="41"/>
      <c r="F801" s="4"/>
    </row>
    <row r="802" spans="1:6" ht="15.75" x14ac:dyDescent="0.3">
      <c r="A802" s="4"/>
      <c r="B802" s="4"/>
      <c r="C802" s="4"/>
      <c r="D802" s="4"/>
      <c r="E802" s="41"/>
      <c r="F802" s="4"/>
    </row>
    <row r="803" spans="1:6" ht="15.75" x14ac:dyDescent="0.3">
      <c r="A803" s="4"/>
      <c r="B803" s="4"/>
      <c r="C803" s="4"/>
      <c r="D803" s="4"/>
      <c r="E803" s="41"/>
      <c r="F803" s="4"/>
    </row>
    <row r="804" spans="1:6" ht="15.75" x14ac:dyDescent="0.3">
      <c r="A804" s="4"/>
      <c r="B804" s="4"/>
      <c r="C804" s="4"/>
      <c r="D804" s="4"/>
      <c r="E804" s="41"/>
      <c r="F804" s="4"/>
    </row>
    <row r="805" spans="1:6" ht="15.75" x14ac:dyDescent="0.3">
      <c r="A805" s="4"/>
      <c r="B805" s="4"/>
      <c r="C805" s="4"/>
      <c r="D805" s="4"/>
      <c r="E805" s="41"/>
      <c r="F805" s="4"/>
    </row>
    <row r="806" spans="1:6" ht="15.75" x14ac:dyDescent="0.3">
      <c r="A806" s="4"/>
      <c r="B806" s="4"/>
      <c r="C806" s="4"/>
      <c r="D806" s="4"/>
      <c r="E806" s="41"/>
      <c r="F806" s="4"/>
    </row>
    <row r="807" spans="1:6" ht="15.75" x14ac:dyDescent="0.3">
      <c r="A807" s="4"/>
      <c r="B807" s="4"/>
      <c r="C807" s="4"/>
      <c r="D807" s="4"/>
      <c r="E807" s="41"/>
      <c r="F807" s="4"/>
    </row>
    <row r="808" spans="1:6" ht="15.75" x14ac:dyDescent="0.3">
      <c r="A808" s="4"/>
      <c r="B808" s="4"/>
      <c r="C808" s="4"/>
      <c r="D808" s="4"/>
      <c r="E808" s="41"/>
      <c r="F808" s="4"/>
    </row>
    <row r="809" spans="1:6" ht="15.75" x14ac:dyDescent="0.3">
      <c r="A809" s="4"/>
      <c r="B809" s="4"/>
      <c r="C809" s="4"/>
      <c r="D809" s="4"/>
      <c r="E809" s="41"/>
      <c r="F809" s="4"/>
    </row>
    <row r="810" spans="1:6" ht="15.75" x14ac:dyDescent="0.3">
      <c r="A810" s="4"/>
      <c r="B810" s="4"/>
      <c r="C810" s="4"/>
      <c r="D810" s="4"/>
      <c r="E810" s="41"/>
      <c r="F810" s="4"/>
    </row>
    <row r="811" spans="1:6" ht="15.75" x14ac:dyDescent="0.3">
      <c r="A811" s="4"/>
      <c r="B811" s="4"/>
      <c r="C811" s="4"/>
      <c r="D811" s="4"/>
      <c r="E811" s="41"/>
      <c r="F811" s="4"/>
    </row>
    <row r="812" spans="1:6" ht="15.75" x14ac:dyDescent="0.3">
      <c r="A812" s="4"/>
      <c r="B812" s="4"/>
      <c r="C812" s="4"/>
      <c r="D812" s="4"/>
      <c r="E812" s="41"/>
      <c r="F812" s="4"/>
    </row>
    <row r="813" spans="1:6" ht="15.75" x14ac:dyDescent="0.3">
      <c r="A813" s="4"/>
      <c r="B813" s="4"/>
      <c r="C813" s="4"/>
      <c r="D813" s="4"/>
      <c r="E813" s="41"/>
      <c r="F813" s="4"/>
    </row>
    <row r="814" spans="1:6" ht="15.75" x14ac:dyDescent="0.3">
      <c r="A814" s="4"/>
      <c r="B814" s="4"/>
      <c r="C814" s="4"/>
      <c r="D814" s="4"/>
      <c r="E814" s="41"/>
      <c r="F814" s="4"/>
    </row>
    <row r="815" spans="1:6" ht="15.75" x14ac:dyDescent="0.3">
      <c r="A815" s="4"/>
      <c r="B815" s="4"/>
      <c r="C815" s="4"/>
      <c r="D815" s="4"/>
      <c r="E815" s="41"/>
      <c r="F815" s="4"/>
    </row>
    <row r="816" spans="1:6" ht="15.75" x14ac:dyDescent="0.3">
      <c r="A816" s="4"/>
      <c r="B816" s="4"/>
      <c r="C816" s="4"/>
      <c r="D816" s="4"/>
      <c r="E816" s="41"/>
      <c r="F816" s="4"/>
    </row>
    <row r="817" spans="1:6" ht="15.75" x14ac:dyDescent="0.3">
      <c r="A817" s="4"/>
      <c r="B817" s="4"/>
      <c r="C817" s="4"/>
      <c r="D817" s="4"/>
      <c r="E817" s="41"/>
      <c r="F817" s="4"/>
    </row>
    <row r="818" spans="1:6" ht="15.75" x14ac:dyDescent="0.3">
      <c r="A818" s="4"/>
      <c r="B818" s="4"/>
      <c r="C818" s="4"/>
      <c r="D818" s="4"/>
      <c r="E818" s="41"/>
      <c r="F818" s="4"/>
    </row>
    <row r="819" spans="1:6" ht="15.75" x14ac:dyDescent="0.3">
      <c r="A819" s="4"/>
      <c r="B819" s="4"/>
      <c r="C819" s="4"/>
      <c r="D819" s="4"/>
      <c r="E819" s="41"/>
      <c r="F819" s="4"/>
    </row>
    <row r="820" spans="1:6" ht="15.75" x14ac:dyDescent="0.3">
      <c r="A820" s="4"/>
      <c r="B820" s="4"/>
      <c r="C820" s="4"/>
      <c r="D820" s="4"/>
      <c r="E820" s="41"/>
      <c r="F820" s="4"/>
    </row>
    <row r="821" spans="1:6" ht="15.75" x14ac:dyDescent="0.3">
      <c r="A821" s="4"/>
      <c r="B821" s="4"/>
      <c r="C821" s="4"/>
      <c r="D821" s="4"/>
      <c r="E821" s="41"/>
      <c r="F821" s="4"/>
    </row>
    <row r="822" spans="1:6" ht="15.75" x14ac:dyDescent="0.3">
      <c r="A822" s="4"/>
      <c r="B822" s="4"/>
      <c r="C822" s="4"/>
      <c r="D822" s="4"/>
      <c r="E822" s="41"/>
      <c r="F822" s="4"/>
    </row>
    <row r="823" spans="1:6" ht="15.75" x14ac:dyDescent="0.3">
      <c r="A823" s="4"/>
      <c r="B823" s="4"/>
      <c r="C823" s="4"/>
      <c r="D823" s="4"/>
      <c r="E823" s="41"/>
      <c r="F823" s="4"/>
    </row>
    <row r="824" spans="1:6" ht="15.75" x14ac:dyDescent="0.3">
      <c r="A824" s="4"/>
      <c r="B824" s="4"/>
      <c r="C824" s="4"/>
      <c r="D824" s="4"/>
      <c r="E824" s="41"/>
      <c r="F824" s="4"/>
    </row>
    <row r="825" spans="1:6" ht="15.75" x14ac:dyDescent="0.3">
      <c r="A825" s="4"/>
      <c r="B825" s="4"/>
      <c r="C825" s="4"/>
      <c r="D825" s="4"/>
      <c r="E825" s="41"/>
      <c r="F825" s="4"/>
    </row>
    <row r="826" spans="1:6" ht="15.75" x14ac:dyDescent="0.3">
      <c r="A826" s="4"/>
      <c r="B826" s="4"/>
      <c r="C826" s="4"/>
      <c r="D826" s="4"/>
      <c r="E826" s="41"/>
      <c r="F826" s="4"/>
    </row>
    <row r="827" spans="1:6" ht="15.75" x14ac:dyDescent="0.3">
      <c r="A827" s="4"/>
      <c r="B827" s="4"/>
      <c r="C827" s="4"/>
      <c r="D827" s="4"/>
      <c r="E827" s="41"/>
      <c r="F827" s="4"/>
    </row>
    <row r="828" spans="1:6" ht="15.75" x14ac:dyDescent="0.3">
      <c r="A828" s="4"/>
      <c r="B828" s="4"/>
      <c r="C828" s="4"/>
      <c r="D828" s="4"/>
      <c r="E828" s="41"/>
      <c r="F828" s="4"/>
    </row>
    <row r="829" spans="1:6" ht="15.75" x14ac:dyDescent="0.3">
      <c r="A829" s="4"/>
      <c r="B829" s="4"/>
      <c r="C829" s="4"/>
      <c r="D829" s="4"/>
      <c r="E829" s="41"/>
      <c r="F829" s="4"/>
    </row>
    <row r="830" spans="1:6" ht="15.75" x14ac:dyDescent="0.3">
      <c r="A830" s="4"/>
      <c r="B830" s="4"/>
      <c r="C830" s="4"/>
      <c r="D830" s="4"/>
      <c r="E830" s="41"/>
      <c r="F830" s="4"/>
    </row>
    <row r="831" spans="1:6" ht="15.75" x14ac:dyDescent="0.3">
      <c r="A831" s="4"/>
      <c r="B831" s="4"/>
      <c r="C831" s="4"/>
      <c r="D831" s="4"/>
      <c r="E831" s="41"/>
      <c r="F831" s="4"/>
    </row>
    <row r="832" spans="1:6" ht="15.75" x14ac:dyDescent="0.3">
      <c r="A832" s="4"/>
      <c r="B832" s="4"/>
      <c r="C832" s="4"/>
      <c r="D832" s="4"/>
      <c r="E832" s="41"/>
      <c r="F832" s="4"/>
    </row>
    <row r="833" spans="1:6" ht="15.75" x14ac:dyDescent="0.3">
      <c r="A833" s="4"/>
      <c r="B833" s="4"/>
      <c r="C833" s="4"/>
      <c r="D833" s="4"/>
      <c r="E833" s="41"/>
      <c r="F833" s="4"/>
    </row>
    <row r="834" spans="1:6" ht="15.75" x14ac:dyDescent="0.3">
      <c r="A834" s="4"/>
      <c r="B834" s="4"/>
      <c r="C834" s="4"/>
      <c r="D834" s="4"/>
      <c r="E834" s="41"/>
      <c r="F834" s="4"/>
    </row>
    <row r="835" spans="1:6" ht="15.75" x14ac:dyDescent="0.3">
      <c r="A835" s="4"/>
      <c r="B835" s="4"/>
      <c r="C835" s="4"/>
      <c r="D835" s="4"/>
      <c r="E835" s="41"/>
      <c r="F835" s="4"/>
    </row>
    <row r="836" spans="1:6" ht="15.75" x14ac:dyDescent="0.3">
      <c r="A836" s="4"/>
      <c r="B836" s="4"/>
      <c r="C836" s="4"/>
      <c r="D836" s="4"/>
      <c r="E836" s="41"/>
      <c r="F836" s="4"/>
    </row>
    <row r="837" spans="1:6" ht="15.75" x14ac:dyDescent="0.3">
      <c r="A837" s="4"/>
      <c r="B837" s="4"/>
      <c r="C837" s="4"/>
      <c r="D837" s="4"/>
      <c r="E837" s="41"/>
      <c r="F837" s="4"/>
    </row>
    <row r="838" spans="1:6" ht="15.75" x14ac:dyDescent="0.3">
      <c r="A838" s="4"/>
      <c r="B838" s="4"/>
      <c r="C838" s="4"/>
      <c r="D838" s="4"/>
      <c r="E838" s="41"/>
      <c r="F838" s="4"/>
    </row>
    <row r="839" spans="1:6" ht="15.75" x14ac:dyDescent="0.3">
      <c r="A839" s="4"/>
      <c r="B839" s="4"/>
      <c r="C839" s="4"/>
      <c r="D839" s="4"/>
      <c r="E839" s="41"/>
      <c r="F839" s="4"/>
    </row>
    <row r="840" spans="1:6" ht="15.75" x14ac:dyDescent="0.3">
      <c r="A840" s="4"/>
      <c r="B840" s="4"/>
      <c r="C840" s="4"/>
      <c r="D840" s="4"/>
      <c r="E840" s="41"/>
      <c r="F840" s="4"/>
    </row>
    <row r="841" spans="1:6" ht="15.75" x14ac:dyDescent="0.3">
      <c r="A841" s="4"/>
      <c r="B841" s="4"/>
      <c r="C841" s="4"/>
      <c r="D841" s="4"/>
      <c r="E841" s="41"/>
      <c r="F841" s="4"/>
    </row>
    <row r="842" spans="1:6" ht="15.75" x14ac:dyDescent="0.3">
      <c r="A842" s="4"/>
      <c r="B842" s="4"/>
      <c r="C842" s="4"/>
      <c r="D842" s="4"/>
      <c r="E842" s="41"/>
      <c r="F842" s="4"/>
    </row>
    <row r="843" spans="1:6" ht="15.75" x14ac:dyDescent="0.3">
      <c r="A843" s="4"/>
      <c r="B843" s="4"/>
      <c r="C843" s="4"/>
      <c r="D843" s="4"/>
      <c r="E843" s="41"/>
      <c r="F843" s="4"/>
    </row>
    <row r="844" spans="1:6" ht="15.75" x14ac:dyDescent="0.3">
      <c r="A844" s="4"/>
      <c r="B844" s="4"/>
      <c r="C844" s="4"/>
      <c r="D844" s="4"/>
      <c r="E844" s="41"/>
      <c r="F844" s="4"/>
    </row>
    <row r="845" spans="1:6" ht="15.75" x14ac:dyDescent="0.3">
      <c r="A845" s="4"/>
      <c r="B845" s="4"/>
      <c r="C845" s="4"/>
      <c r="D845" s="4"/>
      <c r="E845" s="41"/>
      <c r="F845" s="4"/>
    </row>
    <row r="846" spans="1:6" ht="15.75" x14ac:dyDescent="0.3">
      <c r="A846" s="4"/>
      <c r="B846" s="4"/>
      <c r="C846" s="4"/>
      <c r="D846" s="4"/>
      <c r="E846" s="41"/>
      <c r="F846" s="4"/>
    </row>
    <row r="847" spans="1:6" ht="15.75" x14ac:dyDescent="0.3">
      <c r="A847" s="4"/>
      <c r="B847" s="4"/>
      <c r="C847" s="4"/>
      <c r="D847" s="4"/>
      <c r="E847" s="41"/>
      <c r="F847" s="4"/>
    </row>
    <row r="848" spans="1:6" ht="15.75" x14ac:dyDescent="0.3">
      <c r="A848" s="4"/>
      <c r="B848" s="4"/>
      <c r="C848" s="4"/>
      <c r="D848" s="4"/>
      <c r="E848" s="41"/>
      <c r="F848" s="4"/>
    </row>
    <row r="849" spans="1:6" ht="15.75" x14ac:dyDescent="0.3">
      <c r="A849" s="4"/>
      <c r="B849" s="4"/>
      <c r="C849" s="4"/>
      <c r="D849" s="4"/>
      <c r="E849" s="41"/>
      <c r="F849" s="4"/>
    </row>
    <row r="850" spans="1:6" ht="15.75" x14ac:dyDescent="0.3">
      <c r="A850" s="4"/>
      <c r="B850" s="4"/>
      <c r="C850" s="4"/>
      <c r="D850" s="4"/>
      <c r="E850" s="41"/>
      <c r="F850" s="4"/>
    </row>
    <row r="851" spans="1:6" ht="15.75" x14ac:dyDescent="0.3">
      <c r="A851" s="4"/>
      <c r="B851" s="4"/>
      <c r="C851" s="4"/>
      <c r="D851" s="4"/>
      <c r="E851" s="41"/>
      <c r="F851" s="4"/>
    </row>
    <row r="852" spans="1:6" ht="15.75" x14ac:dyDescent="0.3">
      <c r="A852" s="4"/>
      <c r="B852" s="4"/>
      <c r="C852" s="4"/>
      <c r="D852" s="4"/>
      <c r="E852" s="41"/>
      <c r="F852" s="4"/>
    </row>
    <row r="853" spans="1:6" ht="15.75" x14ac:dyDescent="0.3">
      <c r="A853" s="4"/>
      <c r="B853" s="4"/>
      <c r="C853" s="4"/>
      <c r="D853" s="4"/>
      <c r="E853" s="41"/>
      <c r="F853" s="4"/>
    </row>
    <row r="854" spans="1:6" ht="15.75" x14ac:dyDescent="0.3">
      <c r="A854" s="4"/>
      <c r="B854" s="4"/>
      <c r="C854" s="4"/>
      <c r="D854" s="4"/>
      <c r="E854" s="41"/>
      <c r="F854" s="4"/>
    </row>
    <row r="855" spans="1:6" ht="15.75" x14ac:dyDescent="0.3">
      <c r="A855" s="4"/>
      <c r="B855" s="4"/>
      <c r="C855" s="4"/>
      <c r="D855" s="4"/>
      <c r="E855" s="41"/>
      <c r="F855" s="4"/>
    </row>
    <row r="856" spans="1:6" ht="15.75" x14ac:dyDescent="0.3">
      <c r="A856" s="4"/>
      <c r="B856" s="4"/>
      <c r="C856" s="4"/>
      <c r="D856" s="4"/>
      <c r="E856" s="41"/>
      <c r="F856" s="4"/>
    </row>
    <row r="857" spans="1:6" ht="15.75" x14ac:dyDescent="0.3">
      <c r="A857" s="4"/>
      <c r="B857" s="4"/>
      <c r="C857" s="4"/>
      <c r="D857" s="4"/>
      <c r="E857" s="41"/>
      <c r="F857" s="4"/>
    </row>
    <row r="858" spans="1:6" ht="15.75" x14ac:dyDescent="0.3">
      <c r="A858" s="4"/>
      <c r="B858" s="4"/>
      <c r="C858" s="4"/>
      <c r="D858" s="4"/>
      <c r="E858" s="41"/>
      <c r="F858" s="4"/>
    </row>
    <row r="859" spans="1:6" ht="15.75" x14ac:dyDescent="0.3">
      <c r="A859" s="4"/>
      <c r="B859" s="4"/>
      <c r="C859" s="4"/>
      <c r="D859" s="4"/>
      <c r="E859" s="41"/>
      <c r="F859" s="4"/>
    </row>
    <row r="860" spans="1:6" ht="15.75" x14ac:dyDescent="0.3">
      <c r="A860" s="4"/>
      <c r="B860" s="4"/>
      <c r="C860" s="4"/>
      <c r="D860" s="4"/>
      <c r="E860" s="41"/>
      <c r="F860" s="4"/>
    </row>
    <row r="861" spans="1:6" ht="15.75" x14ac:dyDescent="0.3">
      <c r="A861" s="4"/>
      <c r="B861" s="4"/>
      <c r="C861" s="4"/>
      <c r="D861" s="4"/>
      <c r="E861" s="41"/>
      <c r="F861" s="4"/>
    </row>
    <row r="862" spans="1:6" ht="15.75" x14ac:dyDescent="0.3">
      <c r="A862" s="4"/>
      <c r="B862" s="4"/>
      <c r="C862" s="4"/>
      <c r="D862" s="4"/>
      <c r="E862" s="41"/>
      <c r="F862" s="4"/>
    </row>
    <row r="863" spans="1:6" ht="15.75" x14ac:dyDescent="0.3">
      <c r="A863" s="4"/>
      <c r="B863" s="4"/>
      <c r="C863" s="4"/>
      <c r="D863" s="4"/>
      <c r="E863" s="41"/>
      <c r="F863" s="4"/>
    </row>
    <row r="864" spans="1:6" ht="15.75" x14ac:dyDescent="0.3">
      <c r="A864" s="4"/>
      <c r="B864" s="4"/>
      <c r="C864" s="4"/>
      <c r="D864" s="4"/>
      <c r="E864" s="41"/>
      <c r="F864" s="4"/>
    </row>
    <row r="865" spans="1:6" ht="15.75" x14ac:dyDescent="0.3">
      <c r="A865" s="4"/>
      <c r="B865" s="4"/>
      <c r="C865" s="4"/>
      <c r="D865" s="4"/>
      <c r="E865" s="41"/>
      <c r="F865" s="4"/>
    </row>
    <row r="866" spans="1:6" ht="15.75" x14ac:dyDescent="0.3">
      <c r="A866" s="4"/>
      <c r="B866" s="4"/>
      <c r="C866" s="4"/>
      <c r="D866" s="4"/>
      <c r="E866" s="41"/>
      <c r="F866" s="4"/>
    </row>
    <row r="867" spans="1:6" ht="15.75" x14ac:dyDescent="0.3">
      <c r="A867" s="4"/>
      <c r="B867" s="4"/>
      <c r="C867" s="4"/>
      <c r="D867" s="4"/>
      <c r="E867" s="41"/>
      <c r="F867" s="4"/>
    </row>
    <row r="868" spans="1:6" ht="15.75" x14ac:dyDescent="0.3">
      <c r="A868" s="4"/>
      <c r="B868" s="4"/>
      <c r="C868" s="4"/>
      <c r="D868" s="4"/>
      <c r="E868" s="41"/>
      <c r="F868" s="4"/>
    </row>
    <row r="869" spans="1:6" ht="15.75" x14ac:dyDescent="0.3">
      <c r="A869" s="4"/>
      <c r="B869" s="4"/>
      <c r="C869" s="4"/>
      <c r="D869" s="4"/>
      <c r="E869" s="41"/>
      <c r="F869" s="4"/>
    </row>
    <row r="870" spans="1:6" ht="15.75" x14ac:dyDescent="0.3">
      <c r="A870" s="4"/>
      <c r="B870" s="4"/>
      <c r="C870" s="4"/>
      <c r="D870" s="4"/>
      <c r="E870" s="41"/>
      <c r="F870" s="4"/>
    </row>
    <row r="871" spans="1:6" ht="15.75" x14ac:dyDescent="0.3">
      <c r="A871" s="4"/>
      <c r="B871" s="4"/>
      <c r="C871" s="4"/>
      <c r="D871" s="4"/>
      <c r="E871" s="41"/>
      <c r="F871" s="4"/>
    </row>
    <row r="872" spans="1:6" ht="15.75" x14ac:dyDescent="0.3">
      <c r="A872" s="4"/>
      <c r="B872" s="4"/>
      <c r="C872" s="4"/>
      <c r="D872" s="4"/>
      <c r="E872" s="41"/>
      <c r="F872" s="4"/>
    </row>
    <row r="873" spans="1:6" ht="15.75" x14ac:dyDescent="0.3">
      <c r="A873" s="4"/>
      <c r="B873" s="4"/>
      <c r="C873" s="4"/>
      <c r="D873" s="4"/>
      <c r="E873" s="41"/>
      <c r="F873" s="4"/>
    </row>
    <row r="874" spans="1:6" ht="15.75" x14ac:dyDescent="0.3">
      <c r="A874" s="4"/>
      <c r="B874" s="4"/>
      <c r="C874" s="4"/>
      <c r="D874" s="4"/>
      <c r="E874" s="41"/>
      <c r="F874" s="4"/>
    </row>
    <row r="875" spans="1:6" ht="15.75" x14ac:dyDescent="0.3">
      <c r="A875" s="4"/>
      <c r="B875" s="4"/>
      <c r="C875" s="4"/>
      <c r="D875" s="4"/>
      <c r="E875" s="41"/>
      <c r="F875" s="4"/>
    </row>
    <row r="876" spans="1:6" ht="15.75" x14ac:dyDescent="0.3">
      <c r="A876" s="4"/>
      <c r="B876" s="4"/>
      <c r="C876" s="4"/>
      <c r="D876" s="4"/>
      <c r="E876" s="41"/>
      <c r="F876" s="4"/>
    </row>
    <row r="877" spans="1:6" ht="15.75" x14ac:dyDescent="0.3">
      <c r="A877" s="4"/>
      <c r="B877" s="4"/>
      <c r="C877" s="4"/>
      <c r="D877" s="4"/>
      <c r="E877" s="41"/>
      <c r="F877" s="4"/>
    </row>
    <row r="878" spans="1:6" ht="15.75" x14ac:dyDescent="0.3">
      <c r="A878" s="4"/>
      <c r="B878" s="4"/>
      <c r="C878" s="4"/>
      <c r="D878" s="4"/>
      <c r="E878" s="41"/>
      <c r="F878" s="4"/>
    </row>
    <row r="879" spans="1:6" ht="15.75" x14ac:dyDescent="0.3">
      <c r="A879" s="4"/>
      <c r="B879" s="4"/>
      <c r="C879" s="4"/>
      <c r="D879" s="4"/>
      <c r="E879" s="41"/>
      <c r="F879" s="4"/>
    </row>
    <row r="880" spans="1:6" ht="15.75" x14ac:dyDescent="0.3">
      <c r="A880" s="4"/>
      <c r="B880" s="4"/>
      <c r="C880" s="4"/>
      <c r="D880" s="4"/>
      <c r="E880" s="41"/>
      <c r="F880" s="4"/>
    </row>
    <row r="881" spans="1:6" ht="15.75" x14ac:dyDescent="0.3">
      <c r="A881" s="4"/>
      <c r="B881" s="4"/>
      <c r="C881" s="4"/>
      <c r="D881" s="4"/>
      <c r="E881" s="41"/>
      <c r="F881" s="4"/>
    </row>
    <row r="882" spans="1:6" ht="15.75" x14ac:dyDescent="0.3">
      <c r="A882" s="4"/>
      <c r="B882" s="4"/>
      <c r="C882" s="4"/>
      <c r="D882" s="4"/>
      <c r="E882" s="41"/>
      <c r="F882" s="4"/>
    </row>
    <row r="883" spans="1:6" ht="15.75" x14ac:dyDescent="0.3">
      <c r="A883" s="4"/>
      <c r="B883" s="4"/>
      <c r="C883" s="4"/>
      <c r="D883" s="4"/>
      <c r="E883" s="41"/>
      <c r="F883" s="4"/>
    </row>
    <row r="884" spans="1:6" ht="15.75" x14ac:dyDescent="0.3">
      <c r="A884" s="4"/>
      <c r="B884" s="4"/>
      <c r="C884" s="4"/>
      <c r="D884" s="4"/>
      <c r="E884" s="41"/>
      <c r="F884" s="4"/>
    </row>
    <row r="885" spans="1:6" ht="15.75" x14ac:dyDescent="0.3">
      <c r="A885" s="4"/>
      <c r="B885" s="4"/>
      <c r="C885" s="4"/>
      <c r="D885" s="4"/>
      <c r="E885" s="41"/>
      <c r="F885" s="4"/>
    </row>
    <row r="886" spans="1:6" ht="15.75" x14ac:dyDescent="0.3">
      <c r="A886" s="4"/>
      <c r="B886" s="4"/>
      <c r="C886" s="4"/>
      <c r="D886" s="4"/>
      <c r="E886" s="41"/>
      <c r="F886" s="4"/>
    </row>
    <row r="887" spans="1:6" ht="15.75" x14ac:dyDescent="0.3">
      <c r="A887" s="4"/>
      <c r="B887" s="4"/>
      <c r="C887" s="4"/>
      <c r="D887" s="4"/>
      <c r="E887" s="41"/>
      <c r="F887" s="4"/>
    </row>
    <row r="888" spans="1:6" ht="15.75" x14ac:dyDescent="0.3">
      <c r="A888" s="4"/>
      <c r="B888" s="4"/>
      <c r="C888" s="4"/>
      <c r="D888" s="4"/>
      <c r="E888" s="41"/>
      <c r="F888" s="4"/>
    </row>
    <row r="889" spans="1:6" ht="15.75" x14ac:dyDescent="0.3">
      <c r="A889" s="4"/>
      <c r="B889" s="4"/>
      <c r="C889" s="4"/>
      <c r="D889" s="4"/>
      <c r="E889" s="41"/>
      <c r="F889" s="4"/>
    </row>
    <row r="890" spans="1:6" ht="15.75" x14ac:dyDescent="0.3">
      <c r="A890" s="4"/>
      <c r="B890" s="4"/>
      <c r="C890" s="4"/>
      <c r="D890" s="4"/>
      <c r="E890" s="41"/>
      <c r="F890" s="4"/>
    </row>
    <row r="891" spans="1:6" ht="15.75" x14ac:dyDescent="0.3">
      <c r="A891" s="4"/>
      <c r="B891" s="4"/>
      <c r="C891" s="4"/>
      <c r="D891" s="4"/>
      <c r="E891" s="41"/>
      <c r="F891" s="4"/>
    </row>
    <row r="892" spans="1:6" ht="15.75" x14ac:dyDescent="0.3">
      <c r="A892" s="4"/>
      <c r="B892" s="4"/>
      <c r="C892" s="4"/>
      <c r="D892" s="4"/>
      <c r="E892" s="41"/>
      <c r="F892" s="4"/>
    </row>
    <row r="893" spans="1:6" ht="15.75" x14ac:dyDescent="0.3">
      <c r="A893" s="4"/>
      <c r="B893" s="4"/>
      <c r="C893" s="4"/>
      <c r="D893" s="4"/>
      <c r="E893" s="41"/>
      <c r="F893" s="4"/>
    </row>
    <row r="894" spans="1:6" ht="15.75" x14ac:dyDescent="0.3">
      <c r="A894" s="4"/>
      <c r="B894" s="4"/>
      <c r="C894" s="4"/>
      <c r="D894" s="4"/>
      <c r="E894" s="41"/>
      <c r="F894" s="4"/>
    </row>
    <row r="895" spans="1:6" ht="15.75" x14ac:dyDescent="0.3">
      <c r="A895" s="4"/>
      <c r="B895" s="4"/>
      <c r="C895" s="4"/>
      <c r="D895" s="4"/>
      <c r="E895" s="41"/>
      <c r="F895" s="4"/>
    </row>
    <row r="896" spans="1:6" ht="15.75" x14ac:dyDescent="0.3">
      <c r="A896" s="4"/>
      <c r="B896" s="4"/>
      <c r="C896" s="4"/>
      <c r="D896" s="4"/>
      <c r="E896" s="41"/>
      <c r="F896" s="4"/>
    </row>
    <row r="897" spans="1:6" ht="15.75" x14ac:dyDescent="0.3">
      <c r="A897" s="4"/>
      <c r="B897" s="4"/>
      <c r="C897" s="4"/>
      <c r="D897" s="4"/>
      <c r="E897" s="41"/>
      <c r="F897" s="4"/>
    </row>
    <row r="898" spans="1:6" ht="15.75" x14ac:dyDescent="0.3">
      <c r="A898" s="4"/>
      <c r="B898" s="4"/>
      <c r="C898" s="4"/>
      <c r="D898" s="4"/>
      <c r="E898" s="41"/>
      <c r="F898" s="4"/>
    </row>
    <row r="899" spans="1:6" ht="15.75" x14ac:dyDescent="0.3">
      <c r="A899" s="4"/>
      <c r="B899" s="4"/>
      <c r="C899" s="4"/>
      <c r="D899" s="4"/>
      <c r="E899" s="41"/>
      <c r="F899" s="4"/>
    </row>
    <row r="900" spans="1:6" ht="15.75" x14ac:dyDescent="0.3">
      <c r="A900" s="4"/>
      <c r="B900" s="4"/>
      <c r="C900" s="4"/>
      <c r="D900" s="4"/>
      <c r="E900" s="41"/>
      <c r="F900" s="4"/>
    </row>
    <row r="901" spans="1:6" ht="15.75" x14ac:dyDescent="0.3">
      <c r="A901" s="4"/>
      <c r="B901" s="4"/>
      <c r="C901" s="4"/>
      <c r="D901" s="4"/>
      <c r="E901" s="41"/>
      <c r="F901" s="4"/>
    </row>
    <row r="902" spans="1:6" ht="15.75" x14ac:dyDescent="0.3">
      <c r="A902" s="4"/>
      <c r="B902" s="4"/>
      <c r="C902" s="4"/>
      <c r="D902" s="4"/>
      <c r="E902" s="41"/>
      <c r="F902" s="4"/>
    </row>
    <row r="903" spans="1:6" ht="15.75" x14ac:dyDescent="0.3">
      <c r="A903" s="4"/>
      <c r="B903" s="4"/>
      <c r="C903" s="4"/>
      <c r="D903" s="4"/>
      <c r="E903" s="41"/>
      <c r="F903" s="4"/>
    </row>
    <row r="904" spans="1:6" ht="15.75" x14ac:dyDescent="0.3">
      <c r="A904" s="4"/>
      <c r="B904" s="4"/>
      <c r="C904" s="4"/>
      <c r="D904" s="4"/>
      <c r="E904" s="41"/>
      <c r="F904" s="4"/>
    </row>
    <row r="905" spans="1:6" ht="15.75" x14ac:dyDescent="0.3">
      <c r="A905" s="4"/>
      <c r="B905" s="4"/>
      <c r="C905" s="4"/>
      <c r="D905" s="4"/>
      <c r="E905" s="41"/>
      <c r="F905" s="4"/>
    </row>
    <row r="906" spans="1:6" ht="15.75" x14ac:dyDescent="0.3">
      <c r="A906" s="4"/>
      <c r="B906" s="4"/>
      <c r="C906" s="4"/>
      <c r="D906" s="4"/>
      <c r="E906" s="41"/>
      <c r="F906" s="4"/>
    </row>
    <row r="907" spans="1:6" ht="15.75" x14ac:dyDescent="0.3">
      <c r="A907" s="4"/>
      <c r="B907" s="4"/>
      <c r="C907" s="4"/>
      <c r="D907" s="4"/>
      <c r="E907" s="41"/>
      <c r="F907" s="4"/>
    </row>
    <row r="908" spans="1:6" ht="15.75" x14ac:dyDescent="0.3">
      <c r="A908" s="4"/>
      <c r="B908" s="4"/>
      <c r="C908" s="4"/>
      <c r="D908" s="4"/>
      <c r="E908" s="41"/>
      <c r="F908" s="4"/>
    </row>
    <row r="909" spans="1:6" ht="15.75" x14ac:dyDescent="0.3">
      <c r="A909" s="4"/>
      <c r="B909" s="4"/>
      <c r="C909" s="4"/>
      <c r="D909" s="4"/>
      <c r="E909" s="41"/>
      <c r="F909" s="4"/>
    </row>
    <row r="910" spans="1:6" ht="15.75" x14ac:dyDescent="0.3">
      <c r="A910" s="4"/>
      <c r="B910" s="4"/>
      <c r="C910" s="4"/>
      <c r="D910" s="4"/>
      <c r="E910" s="41"/>
      <c r="F910" s="4"/>
    </row>
    <row r="911" spans="1:6" ht="15.75" x14ac:dyDescent="0.3">
      <c r="A911" s="4"/>
      <c r="B911" s="4"/>
      <c r="C911" s="4"/>
      <c r="D911" s="4"/>
      <c r="E911" s="41"/>
      <c r="F911" s="4"/>
    </row>
    <row r="912" spans="1:6" ht="15.75" x14ac:dyDescent="0.3">
      <c r="A912" s="4"/>
      <c r="B912" s="4"/>
      <c r="C912" s="4"/>
      <c r="D912" s="4"/>
      <c r="E912" s="41"/>
      <c r="F912" s="4"/>
    </row>
    <row r="913" spans="1:6" ht="15.75" x14ac:dyDescent="0.3">
      <c r="A913" s="4"/>
      <c r="B913" s="4"/>
      <c r="C913" s="4"/>
      <c r="D913" s="4"/>
      <c r="E913" s="41"/>
      <c r="F913" s="4"/>
    </row>
    <row r="914" spans="1:6" ht="15.75" x14ac:dyDescent="0.3">
      <c r="A914" s="4"/>
      <c r="B914" s="4"/>
      <c r="C914" s="4"/>
      <c r="D914" s="4"/>
      <c r="E914" s="41"/>
      <c r="F914" s="4"/>
    </row>
    <row r="915" spans="1:6" ht="15.75" x14ac:dyDescent="0.3">
      <c r="A915" s="4"/>
      <c r="B915" s="4"/>
      <c r="C915" s="4"/>
      <c r="D915" s="4"/>
      <c r="E915" s="41"/>
      <c r="F915" s="4"/>
    </row>
    <row r="916" spans="1:6" ht="15.75" x14ac:dyDescent="0.3">
      <c r="A916" s="4"/>
      <c r="B916" s="4"/>
      <c r="C916" s="4"/>
      <c r="D916" s="4"/>
      <c r="E916" s="41"/>
      <c r="F916" s="4"/>
    </row>
    <row r="917" spans="1:6" ht="15.75" x14ac:dyDescent="0.3">
      <c r="A917" s="4"/>
      <c r="B917" s="4"/>
      <c r="C917" s="4"/>
      <c r="D917" s="4"/>
      <c r="E917" s="41"/>
      <c r="F917" s="4"/>
    </row>
    <row r="918" spans="1:6" ht="15.75" x14ac:dyDescent="0.3">
      <c r="A918" s="4"/>
      <c r="B918" s="4"/>
      <c r="C918" s="4"/>
      <c r="D918" s="4"/>
      <c r="E918" s="41"/>
      <c r="F918" s="4"/>
    </row>
    <row r="919" spans="1:6" ht="15.75" x14ac:dyDescent="0.3">
      <c r="A919" s="4"/>
      <c r="B919" s="4"/>
      <c r="C919" s="4"/>
      <c r="D919" s="4"/>
      <c r="E919" s="41"/>
      <c r="F919" s="4"/>
    </row>
    <row r="920" spans="1:6" ht="15.75" x14ac:dyDescent="0.3">
      <c r="A920" s="4"/>
      <c r="B920" s="4"/>
      <c r="C920" s="4"/>
      <c r="D920" s="4"/>
      <c r="E920" s="41"/>
      <c r="F920" s="4"/>
    </row>
    <row r="921" spans="1:6" ht="15.75" x14ac:dyDescent="0.3">
      <c r="A921" s="4"/>
      <c r="B921" s="4"/>
      <c r="C921" s="4"/>
      <c r="D921" s="4"/>
      <c r="E921" s="41"/>
      <c r="F921" s="4"/>
    </row>
    <row r="922" spans="1:6" ht="15.75" x14ac:dyDescent="0.3">
      <c r="A922" s="4"/>
      <c r="B922" s="4"/>
      <c r="C922" s="4"/>
      <c r="D922" s="4"/>
      <c r="E922" s="41"/>
      <c r="F922" s="4"/>
    </row>
    <row r="923" spans="1:6" ht="15.75" x14ac:dyDescent="0.3">
      <c r="A923" s="4"/>
      <c r="B923" s="4"/>
      <c r="C923" s="4"/>
      <c r="D923" s="4"/>
      <c r="E923" s="41"/>
      <c r="F923" s="4"/>
    </row>
    <row r="924" spans="1:6" ht="15.75" x14ac:dyDescent="0.3">
      <c r="A924" s="4"/>
      <c r="B924" s="4"/>
      <c r="C924" s="4"/>
      <c r="D924" s="4"/>
      <c r="E924" s="41"/>
      <c r="F924" s="4"/>
    </row>
    <row r="925" spans="1:6" ht="15.75" x14ac:dyDescent="0.3">
      <c r="A925" s="4"/>
      <c r="B925" s="4"/>
      <c r="C925" s="4"/>
      <c r="D925" s="4"/>
      <c r="E925" s="41"/>
      <c r="F925" s="4"/>
    </row>
    <row r="926" spans="1:6" ht="15.75" x14ac:dyDescent="0.3">
      <c r="A926" s="4"/>
      <c r="B926" s="4"/>
      <c r="C926" s="4"/>
      <c r="D926" s="4"/>
      <c r="E926" s="41"/>
      <c r="F926" s="4"/>
    </row>
    <row r="927" spans="1:6" ht="15.75" x14ac:dyDescent="0.3">
      <c r="A927" s="4"/>
      <c r="B927" s="4"/>
      <c r="C927" s="4"/>
      <c r="D927" s="4"/>
      <c r="E927" s="41"/>
      <c r="F927" s="4"/>
    </row>
    <row r="928" spans="1:6" ht="15.75" x14ac:dyDescent="0.3">
      <c r="A928" s="4"/>
      <c r="B928" s="4"/>
      <c r="C928" s="4"/>
      <c r="D928" s="4"/>
      <c r="E928" s="41"/>
      <c r="F928" s="4"/>
    </row>
    <row r="929" spans="1:6" ht="15.75" x14ac:dyDescent="0.3">
      <c r="A929" s="4"/>
      <c r="B929" s="4"/>
      <c r="C929" s="4"/>
      <c r="D929" s="4"/>
      <c r="E929" s="41"/>
      <c r="F929" s="4"/>
    </row>
    <row r="930" spans="1:6" ht="15.75" x14ac:dyDescent="0.3">
      <c r="A930" s="4"/>
      <c r="B930" s="4"/>
      <c r="C930" s="4"/>
      <c r="D930" s="4"/>
      <c r="E930" s="41"/>
      <c r="F930" s="4"/>
    </row>
    <row r="931" spans="1:6" ht="15.75" x14ac:dyDescent="0.3">
      <c r="A931" s="4"/>
      <c r="B931" s="4"/>
      <c r="C931" s="4"/>
      <c r="D931" s="4"/>
      <c r="E931" s="41"/>
      <c r="F931" s="4"/>
    </row>
    <row r="932" spans="1:6" ht="15.75" x14ac:dyDescent="0.3">
      <c r="A932" s="4"/>
      <c r="B932" s="4"/>
      <c r="C932" s="4"/>
      <c r="D932" s="4"/>
      <c r="E932" s="41"/>
      <c r="F932" s="4"/>
    </row>
    <row r="933" spans="1:6" ht="15.75" x14ac:dyDescent="0.3">
      <c r="A933" s="4"/>
      <c r="B933" s="4"/>
      <c r="C933" s="4"/>
      <c r="D933" s="4"/>
      <c r="E933" s="41"/>
      <c r="F933" s="4"/>
    </row>
    <row r="934" spans="1:6" ht="15.75" x14ac:dyDescent="0.3">
      <c r="A934" s="4"/>
      <c r="B934" s="4"/>
      <c r="C934" s="4"/>
      <c r="D934" s="4"/>
      <c r="E934" s="41"/>
      <c r="F934" s="4"/>
    </row>
    <row r="935" spans="1:6" ht="15.75" x14ac:dyDescent="0.3">
      <c r="A935" s="4"/>
      <c r="B935" s="4"/>
      <c r="C935" s="4"/>
      <c r="D935" s="4"/>
      <c r="E935" s="41"/>
      <c r="F935" s="4"/>
    </row>
    <row r="936" spans="1:6" ht="15.75" x14ac:dyDescent="0.3">
      <c r="A936" s="4"/>
      <c r="B936" s="4"/>
      <c r="C936" s="4"/>
      <c r="D936" s="4"/>
      <c r="E936" s="41"/>
      <c r="F936" s="4"/>
    </row>
    <row r="937" spans="1:6" ht="15.75" x14ac:dyDescent="0.3">
      <c r="A937" s="4"/>
      <c r="B937" s="4"/>
      <c r="C937" s="4"/>
      <c r="D937" s="4"/>
      <c r="E937" s="41"/>
      <c r="F937" s="4"/>
    </row>
    <row r="938" spans="1:6" ht="15.75" x14ac:dyDescent="0.3">
      <c r="A938" s="4"/>
      <c r="B938" s="4"/>
      <c r="C938" s="4"/>
      <c r="D938" s="4"/>
      <c r="E938" s="41"/>
      <c r="F938" s="4"/>
    </row>
    <row r="939" spans="1:6" ht="15.75" x14ac:dyDescent="0.3">
      <c r="A939" s="4"/>
      <c r="B939" s="4"/>
      <c r="C939" s="4"/>
      <c r="D939" s="4"/>
      <c r="E939" s="41"/>
      <c r="F939" s="4"/>
    </row>
    <row r="940" spans="1:6" ht="15.75" x14ac:dyDescent="0.3">
      <c r="A940" s="4"/>
      <c r="B940" s="4"/>
      <c r="C940" s="4"/>
      <c r="D940" s="4"/>
      <c r="E940" s="41"/>
      <c r="F940" s="4"/>
    </row>
    <row r="941" spans="1:6" ht="15.75" x14ac:dyDescent="0.3">
      <c r="A941" s="4"/>
      <c r="B941" s="4"/>
      <c r="C941" s="4"/>
      <c r="D941" s="4"/>
      <c r="E941" s="41"/>
      <c r="F941" s="4"/>
    </row>
    <row r="942" spans="1:6" ht="15.75" x14ac:dyDescent="0.3">
      <c r="A942" s="4"/>
      <c r="B942" s="4"/>
      <c r="C942" s="4"/>
      <c r="D942" s="4"/>
      <c r="E942" s="41"/>
      <c r="F942" s="4"/>
    </row>
    <row r="943" spans="1:6" ht="15.75" x14ac:dyDescent="0.3">
      <c r="A943" s="4"/>
      <c r="B943" s="4"/>
      <c r="C943" s="4"/>
      <c r="D943" s="4"/>
      <c r="E943" s="41"/>
      <c r="F943" s="4"/>
    </row>
    <row r="944" spans="1:6" ht="15.75" x14ac:dyDescent="0.3">
      <c r="A944" s="4"/>
      <c r="B944" s="4"/>
      <c r="C944" s="4"/>
      <c r="D944" s="4"/>
      <c r="E944" s="41"/>
      <c r="F944" s="4"/>
    </row>
    <row r="945" spans="1:6" ht="15.75" x14ac:dyDescent="0.3">
      <c r="A945" s="4"/>
      <c r="B945" s="4"/>
      <c r="C945" s="4"/>
      <c r="D945" s="4"/>
      <c r="E945" s="41"/>
      <c r="F945" s="4"/>
    </row>
    <row r="946" spans="1:6" ht="15.75" x14ac:dyDescent="0.3">
      <c r="A946" s="4"/>
      <c r="B946" s="4"/>
      <c r="C946" s="4"/>
      <c r="D946" s="4"/>
      <c r="E946" s="41"/>
      <c r="F946" s="4"/>
    </row>
    <row r="947" spans="1:6" ht="15.75" x14ac:dyDescent="0.3">
      <c r="A947" s="4"/>
      <c r="B947" s="4"/>
      <c r="C947" s="4"/>
      <c r="D947" s="4"/>
      <c r="E947" s="41"/>
      <c r="F947" s="4"/>
    </row>
    <row r="948" spans="1:6" ht="15.75" x14ac:dyDescent="0.3">
      <c r="A948" s="4"/>
      <c r="B948" s="4"/>
      <c r="C948" s="4"/>
      <c r="D948" s="4"/>
      <c r="E948" s="41"/>
      <c r="F948" s="4"/>
    </row>
    <row r="949" spans="1:6" ht="15.75" x14ac:dyDescent="0.3">
      <c r="A949" s="4"/>
      <c r="B949" s="4"/>
      <c r="C949" s="4"/>
      <c r="D949" s="4"/>
      <c r="E949" s="41"/>
      <c r="F949" s="4"/>
    </row>
    <row r="950" spans="1:6" ht="15.75" x14ac:dyDescent="0.3">
      <c r="A950" s="4"/>
      <c r="B950" s="4"/>
      <c r="C950" s="4"/>
      <c r="D950" s="4"/>
      <c r="E950" s="41"/>
      <c r="F950" s="4"/>
    </row>
    <row r="951" spans="1:6" ht="15.75" x14ac:dyDescent="0.3">
      <c r="A951" s="4"/>
      <c r="B951" s="4"/>
      <c r="C951" s="4"/>
      <c r="D951" s="4"/>
      <c r="E951" s="41"/>
      <c r="F951" s="4"/>
    </row>
    <row r="952" spans="1:6" ht="15.75" x14ac:dyDescent="0.3">
      <c r="A952" s="4"/>
      <c r="B952" s="4"/>
      <c r="C952" s="4"/>
      <c r="D952" s="4"/>
      <c r="E952" s="41"/>
      <c r="F952" s="4"/>
    </row>
    <row r="953" spans="1:6" ht="15.75" x14ac:dyDescent="0.3">
      <c r="A953" s="4"/>
      <c r="B953" s="4"/>
      <c r="C953" s="4"/>
      <c r="D953" s="4"/>
      <c r="E953" s="41"/>
      <c r="F953" s="4"/>
    </row>
    <row r="954" spans="1:6" ht="15.75" x14ac:dyDescent="0.3">
      <c r="A954" s="4"/>
      <c r="B954" s="4"/>
      <c r="C954" s="4"/>
      <c r="D954" s="4"/>
      <c r="E954" s="41"/>
      <c r="F954" s="4"/>
    </row>
    <row r="955" spans="1:6" ht="15.75" x14ac:dyDescent="0.3">
      <c r="A955" s="4"/>
      <c r="B955" s="4"/>
      <c r="C955" s="4"/>
      <c r="D955" s="4"/>
      <c r="E955" s="41"/>
      <c r="F955" s="4"/>
    </row>
    <row r="956" spans="1:6" ht="15.75" x14ac:dyDescent="0.3">
      <c r="A956" s="4"/>
      <c r="B956" s="4"/>
      <c r="C956" s="4"/>
      <c r="D956" s="4"/>
      <c r="E956" s="41"/>
      <c r="F956" s="4"/>
    </row>
    <row r="957" spans="1:6" ht="15.75" x14ac:dyDescent="0.3">
      <c r="A957" s="4"/>
      <c r="B957" s="4"/>
      <c r="C957" s="4"/>
      <c r="D957" s="4"/>
      <c r="E957" s="41"/>
      <c r="F957" s="4"/>
    </row>
    <row r="958" spans="1:6" ht="15.75" x14ac:dyDescent="0.3">
      <c r="A958" s="4"/>
      <c r="B958" s="4"/>
      <c r="C958" s="4"/>
      <c r="D958" s="4"/>
      <c r="E958" s="41"/>
      <c r="F958" s="4"/>
    </row>
    <row r="959" spans="1:6" ht="15.75" x14ac:dyDescent="0.3">
      <c r="A959" s="4"/>
      <c r="B959" s="4"/>
      <c r="C959" s="4"/>
      <c r="D959" s="4"/>
      <c r="E959" s="41"/>
      <c r="F959" s="4"/>
    </row>
    <row r="960" spans="1:6" ht="15.75" x14ac:dyDescent="0.3">
      <c r="A960" s="4"/>
      <c r="B960" s="4"/>
      <c r="C960" s="4"/>
      <c r="D960" s="4"/>
      <c r="E960" s="41"/>
      <c r="F960" s="4"/>
    </row>
    <row r="961" spans="1:6" ht="15.75" x14ac:dyDescent="0.3">
      <c r="A961" s="4"/>
      <c r="B961" s="4"/>
      <c r="C961" s="4"/>
      <c r="D961" s="4"/>
      <c r="E961" s="41"/>
      <c r="F961" s="4"/>
    </row>
    <row r="962" spans="1:6" ht="15.75" x14ac:dyDescent="0.3">
      <c r="A962" s="4"/>
      <c r="B962" s="4"/>
      <c r="C962" s="4"/>
      <c r="D962" s="4"/>
      <c r="E962" s="41"/>
      <c r="F962" s="4"/>
    </row>
    <row r="963" spans="1:6" ht="15.75" x14ac:dyDescent="0.3">
      <c r="A963" s="4"/>
      <c r="B963" s="4"/>
      <c r="C963" s="4"/>
      <c r="D963" s="4"/>
      <c r="E963" s="41"/>
      <c r="F963" s="4"/>
    </row>
    <row r="964" spans="1:6" ht="15.75" x14ac:dyDescent="0.3">
      <c r="A964" s="4"/>
      <c r="B964" s="4"/>
      <c r="C964" s="4"/>
      <c r="D964" s="4"/>
      <c r="E964" s="41"/>
      <c r="F964" s="4"/>
    </row>
    <row r="965" spans="1:6" ht="15.75" x14ac:dyDescent="0.3">
      <c r="A965" s="4"/>
      <c r="B965" s="4"/>
      <c r="C965" s="4"/>
      <c r="D965" s="4"/>
      <c r="E965" s="41"/>
      <c r="F965" s="4"/>
    </row>
    <row r="966" spans="1:6" ht="15.75" x14ac:dyDescent="0.3">
      <c r="A966" s="4"/>
      <c r="B966" s="4"/>
      <c r="C966" s="4"/>
      <c r="D966" s="4"/>
      <c r="E966" s="41"/>
      <c r="F966" s="4"/>
    </row>
    <row r="967" spans="1:6" ht="15.75" x14ac:dyDescent="0.3">
      <c r="A967" s="4"/>
      <c r="B967" s="4"/>
      <c r="C967" s="4"/>
      <c r="D967" s="4"/>
      <c r="E967" s="41"/>
      <c r="F967" s="4"/>
    </row>
    <row r="968" spans="1:6" ht="15.75" x14ac:dyDescent="0.3">
      <c r="A968" s="4"/>
      <c r="B968" s="4"/>
      <c r="C968" s="4"/>
      <c r="D968" s="4"/>
      <c r="E968" s="41"/>
      <c r="F968" s="4"/>
    </row>
    <row r="969" spans="1:6" ht="15.75" x14ac:dyDescent="0.3">
      <c r="A969" s="4"/>
      <c r="B969" s="4"/>
      <c r="C969" s="4"/>
      <c r="D969" s="4"/>
      <c r="E969" s="41"/>
      <c r="F969" s="4"/>
    </row>
    <row r="970" spans="1:6" ht="15.75" x14ac:dyDescent="0.3">
      <c r="A970" s="4"/>
      <c r="B970" s="4"/>
      <c r="C970" s="4"/>
      <c r="D970" s="4"/>
      <c r="E970" s="41"/>
      <c r="F970" s="4"/>
    </row>
    <row r="971" spans="1:6" ht="15.75" x14ac:dyDescent="0.3">
      <c r="A971" s="4"/>
      <c r="B971" s="4"/>
      <c r="C971" s="4"/>
      <c r="D971" s="4"/>
      <c r="E971" s="41"/>
      <c r="F971" s="4"/>
    </row>
    <row r="972" spans="1:6" ht="15.75" x14ac:dyDescent="0.3">
      <c r="A972" s="4"/>
      <c r="B972" s="4"/>
      <c r="C972" s="4"/>
      <c r="D972" s="4"/>
      <c r="E972" s="41"/>
      <c r="F972" s="4"/>
    </row>
    <row r="973" spans="1:6" ht="15.75" x14ac:dyDescent="0.3">
      <c r="A973" s="4"/>
      <c r="B973" s="4"/>
      <c r="C973" s="4"/>
      <c r="D973" s="4"/>
      <c r="E973" s="41"/>
      <c r="F973" s="4"/>
    </row>
    <row r="974" spans="1:6" ht="15.75" x14ac:dyDescent="0.3">
      <c r="A974" s="4"/>
      <c r="B974" s="4"/>
      <c r="C974" s="4"/>
      <c r="D974" s="4"/>
      <c r="E974" s="41"/>
      <c r="F974" s="4"/>
    </row>
    <row r="975" spans="1:6" ht="15.75" x14ac:dyDescent="0.3">
      <c r="A975" s="4"/>
      <c r="B975" s="4"/>
      <c r="C975" s="4"/>
      <c r="D975" s="4"/>
      <c r="E975" s="41"/>
      <c r="F975" s="4"/>
    </row>
    <row r="976" spans="1:6" ht="15.75" x14ac:dyDescent="0.3">
      <c r="A976" s="4"/>
      <c r="B976" s="4"/>
      <c r="C976" s="4"/>
      <c r="D976" s="4"/>
      <c r="E976" s="41"/>
      <c r="F976" s="4"/>
    </row>
    <row r="977" spans="1:6" ht="15.75" x14ac:dyDescent="0.3">
      <c r="A977" s="4"/>
      <c r="B977" s="4"/>
      <c r="C977" s="4"/>
      <c r="D977" s="4"/>
      <c r="E977" s="41"/>
      <c r="F977" s="4"/>
    </row>
    <row r="978" spans="1:6" ht="15.75" x14ac:dyDescent="0.3">
      <c r="A978" s="4"/>
      <c r="B978" s="4"/>
      <c r="C978" s="4"/>
      <c r="D978" s="4"/>
      <c r="E978" s="41"/>
      <c r="F978" s="4"/>
    </row>
    <row r="979" spans="1:6" ht="15.75" x14ac:dyDescent="0.3">
      <c r="A979" s="4"/>
      <c r="B979" s="4"/>
      <c r="C979" s="4"/>
      <c r="D979" s="4"/>
      <c r="E979" s="41"/>
      <c r="F979" s="4"/>
    </row>
    <row r="980" spans="1:6" ht="15.75" x14ac:dyDescent="0.3">
      <c r="A980" s="4"/>
      <c r="B980" s="4"/>
      <c r="C980" s="4"/>
      <c r="D980" s="4"/>
      <c r="E980" s="41"/>
      <c r="F980" s="4"/>
    </row>
    <row r="981" spans="1:6" ht="15.75" x14ac:dyDescent="0.3">
      <c r="A981" s="4"/>
      <c r="B981" s="4"/>
      <c r="C981" s="4"/>
      <c r="D981" s="4"/>
      <c r="E981" s="41"/>
      <c r="F981" s="4"/>
    </row>
    <row r="982" spans="1:6" ht="15.75" x14ac:dyDescent="0.3">
      <c r="A982" s="4"/>
      <c r="B982" s="4"/>
      <c r="C982" s="4"/>
      <c r="D982" s="4"/>
      <c r="E982" s="41"/>
      <c r="F982" s="4"/>
    </row>
    <row r="983" spans="1:6" ht="15.75" x14ac:dyDescent="0.3">
      <c r="A983" s="4"/>
      <c r="B983" s="4"/>
      <c r="C983" s="4"/>
      <c r="D983" s="4"/>
      <c r="E983" s="41"/>
      <c r="F983" s="4"/>
    </row>
    <row r="984" spans="1:6" ht="15.75" x14ac:dyDescent="0.3">
      <c r="A984" s="4"/>
      <c r="B984" s="4"/>
      <c r="C984" s="4"/>
      <c r="D984" s="4"/>
      <c r="E984" s="41"/>
      <c r="F984" s="4"/>
    </row>
    <row r="985" spans="1:6" ht="15.75" x14ac:dyDescent="0.3">
      <c r="A985" s="4"/>
      <c r="B985" s="4"/>
      <c r="C985" s="4"/>
      <c r="D985" s="4"/>
      <c r="E985" s="41"/>
      <c r="F985" s="4"/>
    </row>
    <row r="986" spans="1:6" ht="15.75" x14ac:dyDescent="0.3">
      <c r="A986" s="4"/>
      <c r="B986" s="4"/>
      <c r="C986" s="4"/>
      <c r="D986" s="4"/>
      <c r="E986" s="41"/>
      <c r="F986" s="4"/>
    </row>
    <row r="987" spans="1:6" ht="15.75" x14ac:dyDescent="0.3">
      <c r="A987" s="4"/>
      <c r="B987" s="4"/>
      <c r="C987" s="4"/>
      <c r="D987" s="4"/>
      <c r="E987" s="41"/>
      <c r="F987" s="4"/>
    </row>
    <row r="988" spans="1:6" ht="15.75" x14ac:dyDescent="0.3">
      <c r="A988" s="4"/>
      <c r="B988" s="4"/>
      <c r="C988" s="4"/>
      <c r="D988" s="4"/>
      <c r="E988" s="41"/>
      <c r="F988" s="4"/>
    </row>
    <row r="989" spans="1:6" ht="15.75" x14ac:dyDescent="0.3">
      <c r="A989" s="4"/>
      <c r="B989" s="4"/>
      <c r="C989" s="4"/>
      <c r="D989" s="4"/>
      <c r="E989" s="41"/>
      <c r="F989" s="4"/>
    </row>
    <row r="990" spans="1:6" ht="15.75" x14ac:dyDescent="0.3">
      <c r="A990" s="4"/>
      <c r="B990" s="4"/>
      <c r="C990" s="4"/>
      <c r="D990" s="4"/>
      <c r="E990" s="41"/>
      <c r="F990" s="4"/>
    </row>
    <row r="991" spans="1:6" ht="15.75" x14ac:dyDescent="0.3">
      <c r="A991" s="4"/>
      <c r="B991" s="4"/>
      <c r="C991" s="4"/>
      <c r="D991" s="4"/>
      <c r="E991" s="41"/>
      <c r="F991" s="4"/>
    </row>
    <row r="992" spans="1:6" ht="15.75" x14ac:dyDescent="0.3">
      <c r="A992" s="4"/>
      <c r="B992" s="4"/>
      <c r="C992" s="4"/>
      <c r="D992" s="4"/>
      <c r="E992" s="41"/>
      <c r="F992" s="4"/>
    </row>
    <row r="993" spans="1:6" ht="15.75" x14ac:dyDescent="0.3">
      <c r="A993" s="4"/>
      <c r="B993" s="4"/>
      <c r="C993" s="4"/>
      <c r="D993" s="4"/>
      <c r="E993" s="41"/>
      <c r="F993" s="4"/>
    </row>
    <row r="994" spans="1:6" ht="15.75" x14ac:dyDescent="0.3">
      <c r="A994" s="4"/>
      <c r="B994" s="4"/>
      <c r="C994" s="4"/>
      <c r="D994" s="4"/>
      <c r="E994" s="41"/>
      <c r="F994" s="4"/>
    </row>
    <row r="995" spans="1:6" ht="15.75" x14ac:dyDescent="0.3">
      <c r="A995" s="4"/>
      <c r="B995" s="4"/>
      <c r="C995" s="4"/>
      <c r="D995" s="4"/>
      <c r="E995" s="41"/>
      <c r="F995" s="4"/>
    </row>
    <row r="996" spans="1:6" ht="15.75" x14ac:dyDescent="0.3">
      <c r="A996" s="4"/>
      <c r="B996" s="4"/>
      <c r="C996" s="4"/>
      <c r="D996" s="4"/>
      <c r="E996" s="41"/>
      <c r="F996" s="4"/>
    </row>
    <row r="997" spans="1:6" ht="15.75" x14ac:dyDescent="0.3">
      <c r="A997" s="4"/>
      <c r="B997" s="4"/>
      <c r="C997" s="4"/>
      <c r="D997" s="4"/>
      <c r="E997" s="41"/>
      <c r="F997" s="4"/>
    </row>
    <row r="998" spans="1:6" ht="15.75" x14ac:dyDescent="0.3">
      <c r="A998" s="4"/>
      <c r="B998" s="4"/>
      <c r="C998" s="4"/>
      <c r="D998" s="4"/>
      <c r="E998" s="41"/>
      <c r="F998" s="4"/>
    </row>
    <row r="999" spans="1:6" ht="15.75" x14ac:dyDescent="0.3">
      <c r="A999" s="4"/>
      <c r="B999" s="4"/>
      <c r="C999" s="4"/>
      <c r="D999" s="4"/>
      <c r="E999" s="41"/>
      <c r="F999" s="4"/>
    </row>
    <row r="1000" spans="1:6" ht="15.75" x14ac:dyDescent="0.3">
      <c r="A1000" s="4"/>
      <c r="B1000" s="4"/>
      <c r="C1000" s="4"/>
      <c r="D1000" s="4"/>
      <c r="E1000" s="41"/>
      <c r="F1000" s="4"/>
    </row>
    <row r="1001" spans="1:6" ht="15.75" x14ac:dyDescent="0.3">
      <c r="A1001" s="4"/>
      <c r="B1001" s="4"/>
      <c r="C1001" s="4"/>
      <c r="D1001" s="4"/>
      <c r="E1001" s="41"/>
      <c r="F1001" s="4"/>
    </row>
    <row r="1002" spans="1:6" ht="15.75" x14ac:dyDescent="0.3">
      <c r="A1002" s="4"/>
      <c r="B1002" s="4"/>
      <c r="C1002" s="4"/>
      <c r="D1002" s="4"/>
      <c r="E1002" s="41"/>
      <c r="F1002" s="4"/>
    </row>
    <row r="1003" spans="1:6" ht="15.75" x14ac:dyDescent="0.3">
      <c r="A1003" s="4"/>
      <c r="B1003" s="4"/>
      <c r="C1003" s="4"/>
      <c r="D1003" s="4"/>
      <c r="E1003" s="41"/>
      <c r="F1003" s="4"/>
    </row>
    <row r="1004" spans="1:6" ht="15.75" x14ac:dyDescent="0.3">
      <c r="A1004" s="4"/>
      <c r="B1004" s="4"/>
      <c r="C1004" s="4"/>
      <c r="D1004" s="4"/>
      <c r="E1004" s="41"/>
      <c r="F1004" s="4"/>
    </row>
    <row r="1005" spans="1:6" ht="15.75" x14ac:dyDescent="0.3">
      <c r="A1005" s="4"/>
      <c r="B1005" s="4"/>
      <c r="C1005" s="4"/>
      <c r="D1005" s="4"/>
      <c r="E1005" s="41"/>
      <c r="F1005" s="4"/>
    </row>
    <row r="1006" spans="1:6" ht="15.75" x14ac:dyDescent="0.3">
      <c r="A1006" s="4"/>
      <c r="B1006" s="4"/>
      <c r="C1006" s="4"/>
      <c r="D1006" s="4"/>
      <c r="E1006" s="41"/>
      <c r="F1006" s="4"/>
    </row>
    <row r="1007" spans="1:6" ht="15.75" x14ac:dyDescent="0.3">
      <c r="A1007" s="4"/>
      <c r="B1007" s="4"/>
      <c r="C1007" s="4"/>
      <c r="D1007" s="4"/>
      <c r="E1007" s="41"/>
      <c r="F1007" s="4"/>
    </row>
    <row r="1008" spans="1:6" ht="15.75" x14ac:dyDescent="0.3">
      <c r="A1008" s="4"/>
      <c r="B1008" s="4"/>
      <c r="C1008" s="4"/>
      <c r="D1008" s="4"/>
      <c r="E1008" s="41"/>
      <c r="F1008" s="4"/>
    </row>
    <row r="1009" spans="1:6" ht="15.75" x14ac:dyDescent="0.3">
      <c r="A1009" s="4"/>
      <c r="B1009" s="4"/>
      <c r="C1009" s="4"/>
      <c r="D1009" s="4"/>
      <c r="E1009" s="41"/>
      <c r="F1009" s="4"/>
    </row>
    <row r="1010" spans="1:6" ht="15.75" x14ac:dyDescent="0.3">
      <c r="A1010" s="4"/>
      <c r="B1010" s="4"/>
      <c r="C1010" s="4"/>
      <c r="D1010" s="4"/>
      <c r="E1010" s="41"/>
      <c r="F1010" s="4"/>
    </row>
    <row r="1011" spans="1:6" ht="15.75" x14ac:dyDescent="0.3">
      <c r="A1011" s="4"/>
      <c r="B1011" s="4"/>
      <c r="C1011" s="4"/>
      <c r="D1011" s="4"/>
      <c r="E1011" s="41"/>
      <c r="F1011" s="4"/>
    </row>
    <row r="1012" spans="1:6" ht="15.75" x14ac:dyDescent="0.3">
      <c r="A1012" s="4"/>
      <c r="B1012" s="4"/>
      <c r="C1012" s="4"/>
      <c r="D1012" s="4"/>
      <c r="E1012" s="41"/>
      <c r="F1012" s="4"/>
    </row>
    <row r="1013" spans="1:6" ht="15.75" x14ac:dyDescent="0.3">
      <c r="A1013" s="4"/>
      <c r="B1013" s="4"/>
      <c r="C1013" s="4"/>
      <c r="D1013" s="4"/>
      <c r="E1013" s="41"/>
      <c r="F1013" s="4"/>
    </row>
    <row r="1014" spans="1:6" ht="15.75" x14ac:dyDescent="0.3">
      <c r="A1014" s="4"/>
      <c r="B1014" s="4"/>
      <c r="C1014" s="4"/>
      <c r="D1014" s="4"/>
      <c r="E1014" s="41"/>
      <c r="F1014" s="4"/>
    </row>
    <row r="1015" spans="1:6" ht="15.75" x14ac:dyDescent="0.3">
      <c r="A1015" s="4"/>
      <c r="B1015" s="4"/>
      <c r="C1015" s="4"/>
      <c r="D1015" s="4"/>
      <c r="E1015" s="41"/>
      <c r="F1015" s="4"/>
    </row>
    <row r="1016" spans="1:6" ht="15.75" x14ac:dyDescent="0.3">
      <c r="A1016" s="4"/>
      <c r="B1016" s="4"/>
      <c r="C1016" s="4"/>
      <c r="D1016" s="4"/>
      <c r="E1016" s="41"/>
      <c r="F1016" s="4"/>
    </row>
    <row r="1017" spans="1:6" ht="15.75" x14ac:dyDescent="0.3">
      <c r="A1017" s="4"/>
      <c r="B1017" s="4"/>
      <c r="C1017" s="4"/>
      <c r="D1017" s="4"/>
      <c r="E1017" s="41"/>
      <c r="F1017" s="4"/>
    </row>
    <row r="1018" spans="1:6" ht="15.75" x14ac:dyDescent="0.3">
      <c r="A1018" s="4"/>
      <c r="B1018" s="4"/>
      <c r="C1018" s="4"/>
      <c r="D1018" s="4"/>
      <c r="E1018" s="41"/>
      <c r="F1018" s="4"/>
    </row>
    <row r="1019" spans="1:6" ht="15.75" x14ac:dyDescent="0.3">
      <c r="A1019" s="4"/>
      <c r="B1019" s="4"/>
      <c r="C1019" s="4"/>
      <c r="D1019" s="4"/>
      <c r="E1019" s="41"/>
      <c r="F1019" s="4"/>
    </row>
    <row r="1020" spans="1:6" ht="15.75" x14ac:dyDescent="0.3">
      <c r="A1020" s="4"/>
      <c r="B1020" s="4"/>
      <c r="C1020" s="4"/>
      <c r="D1020" s="4"/>
      <c r="E1020" s="41"/>
      <c r="F1020" s="4"/>
    </row>
    <row r="1021" spans="1:6" ht="15.75" x14ac:dyDescent="0.3">
      <c r="A1021" s="4"/>
      <c r="B1021" s="4"/>
      <c r="C1021" s="4"/>
      <c r="D1021" s="4"/>
      <c r="E1021" s="41"/>
      <c r="F1021" s="4"/>
    </row>
    <row r="1022" spans="1:6" ht="15.75" x14ac:dyDescent="0.3">
      <c r="A1022" s="4"/>
      <c r="B1022" s="4"/>
      <c r="C1022" s="4"/>
      <c r="D1022" s="4"/>
      <c r="E1022" s="41"/>
      <c r="F1022" s="4"/>
    </row>
    <row r="1023" spans="1:6" ht="15.75" x14ac:dyDescent="0.3">
      <c r="A1023" s="4"/>
      <c r="B1023" s="4"/>
      <c r="C1023" s="4"/>
      <c r="D1023" s="4"/>
      <c r="E1023" s="41"/>
      <c r="F1023" s="4"/>
    </row>
    <row r="1024" spans="1:6" ht="15.75" x14ac:dyDescent="0.3">
      <c r="A1024" s="4"/>
      <c r="B1024" s="4"/>
      <c r="C1024" s="4"/>
      <c r="D1024" s="4"/>
      <c r="E1024" s="41"/>
      <c r="F1024" s="4"/>
    </row>
    <row r="1025" spans="1:6" ht="15.75" x14ac:dyDescent="0.3">
      <c r="A1025" s="4"/>
      <c r="B1025" s="4"/>
      <c r="C1025" s="4"/>
      <c r="D1025" s="4"/>
      <c r="E1025" s="41"/>
      <c r="F1025" s="4"/>
    </row>
    <row r="1026" spans="1:6" ht="15.75" x14ac:dyDescent="0.3">
      <c r="A1026" s="4"/>
      <c r="B1026" s="4"/>
      <c r="C1026" s="4"/>
      <c r="D1026" s="4"/>
      <c r="E1026" s="41"/>
      <c r="F1026" s="4"/>
    </row>
    <row r="1027" spans="1:6" ht="15.75" x14ac:dyDescent="0.3">
      <c r="A1027" s="4"/>
      <c r="B1027" s="4"/>
      <c r="C1027" s="4"/>
      <c r="D1027" s="4"/>
      <c r="E1027" s="41"/>
      <c r="F1027" s="4"/>
    </row>
    <row r="1028" spans="1:6" ht="15.75" x14ac:dyDescent="0.3">
      <c r="A1028" s="4"/>
      <c r="B1028" s="4"/>
      <c r="C1028" s="4"/>
      <c r="D1028" s="4"/>
      <c r="E1028" s="41"/>
      <c r="F1028" s="4"/>
    </row>
    <row r="1029" spans="1:6" ht="15.75" x14ac:dyDescent="0.3">
      <c r="A1029" s="4"/>
      <c r="B1029" s="4"/>
      <c r="C1029" s="4"/>
      <c r="D1029" s="4"/>
      <c r="E1029" s="41"/>
      <c r="F1029" s="4"/>
    </row>
    <row r="1030" spans="1:6" ht="15.75" x14ac:dyDescent="0.3">
      <c r="A1030" s="4"/>
      <c r="B1030" s="4"/>
      <c r="C1030" s="4"/>
      <c r="D1030" s="4"/>
      <c r="E1030" s="41"/>
      <c r="F1030" s="4"/>
    </row>
    <row r="1031" spans="1:6" ht="15.75" x14ac:dyDescent="0.3">
      <c r="A1031" s="4"/>
      <c r="B1031" s="4"/>
      <c r="C1031" s="4"/>
      <c r="D1031" s="4"/>
      <c r="E1031" s="41"/>
      <c r="F1031" s="4"/>
    </row>
    <row r="1032" spans="1:6" ht="15.75" x14ac:dyDescent="0.3">
      <c r="A1032" s="4"/>
      <c r="B1032" s="4"/>
      <c r="C1032" s="4"/>
      <c r="D1032" s="4"/>
      <c r="E1032" s="41"/>
      <c r="F1032" s="4"/>
    </row>
    <row r="1033" spans="1:6" ht="15.75" x14ac:dyDescent="0.3">
      <c r="A1033" s="4"/>
      <c r="B1033" s="4"/>
      <c r="C1033" s="4"/>
      <c r="D1033" s="4"/>
      <c r="E1033" s="41"/>
      <c r="F1033" s="4"/>
    </row>
    <row r="1034" spans="1:6" ht="15.75" x14ac:dyDescent="0.3">
      <c r="A1034" s="4"/>
      <c r="B1034" s="4"/>
      <c r="C1034" s="4"/>
      <c r="D1034" s="4"/>
      <c r="E1034" s="41"/>
      <c r="F1034" s="4"/>
    </row>
    <row r="1035" spans="1:6" ht="15.75" x14ac:dyDescent="0.3">
      <c r="A1035" s="4"/>
      <c r="B1035" s="4"/>
      <c r="C1035" s="4"/>
      <c r="D1035" s="4"/>
      <c r="E1035" s="41"/>
      <c r="F1035" s="4"/>
    </row>
    <row r="1036" spans="1:6" ht="15.75" x14ac:dyDescent="0.3">
      <c r="A1036" s="4"/>
      <c r="B1036" s="4"/>
      <c r="C1036" s="4"/>
      <c r="D1036" s="4"/>
      <c r="E1036" s="41"/>
      <c r="F1036" s="4"/>
    </row>
    <row r="1037" spans="1:6" ht="15.75" x14ac:dyDescent="0.3">
      <c r="A1037" s="4"/>
      <c r="B1037" s="4"/>
      <c r="C1037" s="4"/>
      <c r="D1037" s="4"/>
      <c r="E1037" s="41"/>
      <c r="F1037" s="4"/>
    </row>
    <row r="1038" spans="1:6" ht="15.75" x14ac:dyDescent="0.3">
      <c r="A1038" s="4"/>
      <c r="B1038" s="4"/>
      <c r="C1038" s="4"/>
      <c r="D1038" s="4"/>
      <c r="E1038" s="41"/>
      <c r="F1038" s="4"/>
    </row>
    <row r="1039" spans="1:6" ht="15.75" x14ac:dyDescent="0.3">
      <c r="A1039" s="4"/>
      <c r="B1039" s="4"/>
      <c r="C1039" s="4"/>
      <c r="D1039" s="4"/>
      <c r="E1039" s="41"/>
      <c r="F1039" s="4"/>
    </row>
    <row r="1040" spans="1:6" ht="15.75" x14ac:dyDescent="0.3">
      <c r="A1040" s="4"/>
      <c r="B1040" s="4"/>
      <c r="C1040" s="4"/>
      <c r="D1040" s="4"/>
      <c r="E1040" s="41"/>
      <c r="F1040" s="4"/>
    </row>
    <row r="1041" spans="1:6" ht="15.75" x14ac:dyDescent="0.3">
      <c r="A1041" s="4"/>
      <c r="B1041" s="4"/>
      <c r="C1041" s="4"/>
      <c r="D1041" s="4"/>
      <c r="E1041" s="41"/>
      <c r="F1041" s="4"/>
    </row>
    <row r="1042" spans="1:6" ht="15.75" x14ac:dyDescent="0.3">
      <c r="A1042" s="4"/>
      <c r="B1042" s="4"/>
      <c r="C1042" s="4"/>
      <c r="D1042" s="4"/>
      <c r="E1042" s="41"/>
      <c r="F1042" s="4"/>
    </row>
    <row r="1043" spans="1:6" ht="15.75" x14ac:dyDescent="0.3">
      <c r="A1043" s="4"/>
      <c r="B1043" s="4"/>
      <c r="C1043" s="4"/>
      <c r="D1043" s="4"/>
      <c r="E1043" s="41"/>
      <c r="F1043" s="4"/>
    </row>
    <row r="1044" spans="1:6" ht="15.75" x14ac:dyDescent="0.3">
      <c r="A1044" s="4"/>
      <c r="B1044" s="4"/>
      <c r="C1044" s="4"/>
      <c r="D1044" s="4"/>
      <c r="E1044" s="41"/>
      <c r="F1044" s="4"/>
    </row>
    <row r="1045" spans="1:6" ht="15.75" x14ac:dyDescent="0.3">
      <c r="A1045" s="4"/>
      <c r="B1045" s="4"/>
      <c r="C1045" s="4"/>
      <c r="D1045" s="4"/>
      <c r="E1045" s="41"/>
      <c r="F1045" s="4"/>
    </row>
    <row r="1046" spans="1:6" ht="15.75" x14ac:dyDescent="0.3">
      <c r="A1046" s="4"/>
      <c r="B1046" s="4"/>
      <c r="C1046" s="4"/>
      <c r="D1046" s="4"/>
      <c r="E1046" s="41"/>
      <c r="F1046" s="4"/>
    </row>
    <row r="1047" spans="1:6" ht="15.75" x14ac:dyDescent="0.3">
      <c r="A1047" s="4"/>
      <c r="B1047" s="4"/>
      <c r="C1047" s="4"/>
      <c r="D1047" s="4"/>
      <c r="E1047" s="41"/>
      <c r="F1047" s="4"/>
    </row>
    <row r="1048" spans="1:6" ht="15.75" x14ac:dyDescent="0.3">
      <c r="A1048" s="4"/>
      <c r="B1048" s="4"/>
      <c r="C1048" s="4"/>
      <c r="D1048" s="4"/>
      <c r="E1048" s="41"/>
      <c r="F1048" s="4"/>
    </row>
    <row r="1049" spans="1:6" ht="15.75" x14ac:dyDescent="0.3">
      <c r="A1049" s="4"/>
      <c r="B1049" s="4"/>
      <c r="C1049" s="4"/>
      <c r="D1049" s="4"/>
      <c r="E1049" s="41"/>
      <c r="F1049" s="4"/>
    </row>
    <row r="1050" spans="1:6" ht="15.75" x14ac:dyDescent="0.3">
      <c r="A1050" s="4"/>
      <c r="B1050" s="4"/>
      <c r="C1050" s="4"/>
      <c r="D1050" s="4"/>
      <c r="E1050" s="41"/>
      <c r="F1050" s="4"/>
    </row>
    <row r="1051" spans="1:6" ht="15.75" x14ac:dyDescent="0.3">
      <c r="A1051" s="4"/>
      <c r="B1051" s="4"/>
      <c r="C1051" s="4"/>
      <c r="D1051" s="4"/>
      <c r="E1051" s="41"/>
      <c r="F1051" s="4"/>
    </row>
    <row r="1052" spans="1:6" ht="15.75" x14ac:dyDescent="0.3">
      <c r="A1052" s="4"/>
      <c r="B1052" s="4"/>
      <c r="C1052" s="4"/>
      <c r="D1052" s="4"/>
      <c r="E1052" s="41"/>
      <c r="F1052" s="4"/>
    </row>
    <row r="1053" spans="1:6" ht="15.75" x14ac:dyDescent="0.3">
      <c r="A1053" s="4"/>
      <c r="B1053" s="4"/>
      <c r="C1053" s="4"/>
      <c r="D1053" s="4"/>
      <c r="E1053" s="41"/>
      <c r="F1053" s="4"/>
    </row>
    <row r="1054" spans="1:6" ht="15.75" x14ac:dyDescent="0.3">
      <c r="A1054" s="4"/>
      <c r="B1054" s="4"/>
      <c r="C1054" s="4"/>
      <c r="D1054" s="4"/>
      <c r="E1054" s="41"/>
      <c r="F1054" s="4"/>
    </row>
    <row r="1055" spans="1:6" ht="15.75" x14ac:dyDescent="0.3">
      <c r="A1055" s="4"/>
      <c r="B1055" s="4"/>
      <c r="C1055" s="4"/>
      <c r="D1055" s="4"/>
      <c r="E1055" s="41"/>
      <c r="F1055" s="4"/>
    </row>
    <row r="1056" spans="1:6" ht="15.75" x14ac:dyDescent="0.3">
      <c r="A1056" s="4"/>
      <c r="B1056" s="4"/>
      <c r="C1056" s="4"/>
      <c r="D1056" s="4"/>
      <c r="E1056" s="41"/>
      <c r="F1056" s="4"/>
    </row>
    <row r="1057" spans="1:6" ht="15.75" x14ac:dyDescent="0.3">
      <c r="A1057" s="4"/>
      <c r="B1057" s="4"/>
      <c r="C1057" s="4"/>
      <c r="D1057" s="4"/>
      <c r="E1057" s="41"/>
      <c r="F1057" s="4"/>
    </row>
    <row r="1058" spans="1:6" ht="15.75" x14ac:dyDescent="0.3">
      <c r="A1058" s="4"/>
      <c r="B1058" s="4"/>
      <c r="C1058" s="4"/>
      <c r="D1058" s="4"/>
      <c r="E1058" s="41"/>
      <c r="F1058" s="4"/>
    </row>
    <row r="1059" spans="1:6" ht="15.75" x14ac:dyDescent="0.3">
      <c r="A1059" s="4"/>
      <c r="B1059" s="4"/>
      <c r="C1059" s="4"/>
      <c r="D1059" s="4"/>
      <c r="E1059" s="41"/>
      <c r="F1059" s="4"/>
    </row>
    <row r="1060" spans="1:6" ht="15.75" x14ac:dyDescent="0.3">
      <c r="A1060" s="4"/>
      <c r="B1060" s="4"/>
      <c r="C1060" s="4"/>
      <c r="D1060" s="4"/>
      <c r="E1060" s="41"/>
      <c r="F1060" s="4"/>
    </row>
    <row r="1061" spans="1:6" ht="15.75" x14ac:dyDescent="0.3">
      <c r="A1061" s="4"/>
      <c r="B1061" s="4"/>
      <c r="C1061" s="4"/>
      <c r="D1061" s="4"/>
      <c r="E1061" s="41"/>
      <c r="F1061" s="4"/>
    </row>
    <row r="1062" spans="1:6" ht="15.75" x14ac:dyDescent="0.3">
      <c r="A1062" s="4"/>
      <c r="B1062" s="4"/>
      <c r="C1062" s="4"/>
      <c r="D1062" s="4"/>
      <c r="E1062" s="41"/>
      <c r="F1062" s="4"/>
    </row>
    <row r="1063" spans="1:6" ht="15.75" x14ac:dyDescent="0.3">
      <c r="A1063" s="4"/>
      <c r="B1063" s="4"/>
      <c r="C1063" s="4"/>
      <c r="D1063" s="4"/>
      <c r="E1063" s="41"/>
      <c r="F1063" s="4"/>
    </row>
    <row r="1064" spans="1:6" ht="15.75" x14ac:dyDescent="0.3">
      <c r="A1064" s="4"/>
      <c r="B1064" s="4"/>
      <c r="C1064" s="4"/>
      <c r="D1064" s="4"/>
      <c r="E1064" s="41"/>
      <c r="F1064" s="4"/>
    </row>
    <row r="1065" spans="1:6" ht="15.75" x14ac:dyDescent="0.3">
      <c r="A1065" s="4"/>
      <c r="B1065" s="4"/>
      <c r="C1065" s="4"/>
      <c r="D1065" s="4"/>
      <c r="E1065" s="41"/>
      <c r="F1065" s="4"/>
    </row>
    <row r="1066" spans="1:6" ht="15.75" x14ac:dyDescent="0.3">
      <c r="A1066" s="4"/>
      <c r="B1066" s="4"/>
      <c r="C1066" s="4"/>
      <c r="D1066" s="4"/>
      <c r="E1066" s="41"/>
      <c r="F1066" s="4"/>
    </row>
    <row r="1067" spans="1:6" ht="15.75" x14ac:dyDescent="0.3">
      <c r="A1067" s="4"/>
      <c r="B1067" s="4"/>
      <c r="C1067" s="4"/>
      <c r="D1067" s="4"/>
      <c r="E1067" s="41"/>
      <c r="F1067" s="4"/>
    </row>
    <row r="1068" spans="1:6" ht="15.75" x14ac:dyDescent="0.3">
      <c r="A1068" s="4"/>
      <c r="B1068" s="4"/>
      <c r="C1068" s="4"/>
      <c r="D1068" s="4"/>
      <c r="E1068" s="41"/>
      <c r="F1068" s="4"/>
    </row>
    <row r="1069" spans="1:6" ht="15.75" x14ac:dyDescent="0.3">
      <c r="A1069" s="4"/>
      <c r="B1069" s="4"/>
      <c r="C1069" s="4"/>
      <c r="D1069" s="4"/>
      <c r="E1069" s="41"/>
      <c r="F1069" s="4"/>
    </row>
    <row r="1070" spans="1:6" ht="15.75" x14ac:dyDescent="0.3">
      <c r="A1070" s="4"/>
      <c r="B1070" s="4"/>
      <c r="C1070" s="4"/>
      <c r="D1070" s="4"/>
      <c r="E1070" s="41"/>
      <c r="F1070" s="4"/>
    </row>
    <row r="1071" spans="1:6" ht="15.75" x14ac:dyDescent="0.3">
      <c r="A1071" s="4"/>
      <c r="B1071" s="4"/>
      <c r="C1071" s="4"/>
      <c r="D1071" s="4"/>
      <c r="E1071" s="41"/>
      <c r="F1071" s="4"/>
    </row>
    <row r="1072" spans="1:6" ht="15.75" x14ac:dyDescent="0.3">
      <c r="A1072" s="4"/>
      <c r="B1072" s="4"/>
      <c r="C1072" s="4"/>
      <c r="D1072" s="4"/>
      <c r="E1072" s="41"/>
      <c r="F1072" s="4"/>
    </row>
    <row r="1073" spans="1:6" ht="15.75" x14ac:dyDescent="0.3">
      <c r="A1073" s="4"/>
      <c r="B1073" s="4"/>
      <c r="C1073" s="4"/>
      <c r="D1073" s="4"/>
      <c r="E1073" s="41"/>
      <c r="F1073" s="4"/>
    </row>
    <row r="1074" spans="1:6" ht="15.75" x14ac:dyDescent="0.3">
      <c r="A1074" s="4"/>
      <c r="B1074" s="4"/>
      <c r="C1074" s="4"/>
      <c r="D1074" s="4"/>
      <c r="E1074" s="41"/>
      <c r="F1074" s="4"/>
    </row>
    <row r="1075" spans="1:6" ht="15.75" x14ac:dyDescent="0.3">
      <c r="A1075" s="4"/>
      <c r="B1075" s="4"/>
      <c r="C1075" s="4"/>
      <c r="D1075" s="4"/>
      <c r="E1075" s="41"/>
      <c r="F1075" s="4"/>
    </row>
    <row r="1076" spans="1:6" ht="15.75" x14ac:dyDescent="0.3">
      <c r="A1076" s="4"/>
      <c r="B1076" s="4"/>
      <c r="C1076" s="4"/>
      <c r="D1076" s="4"/>
      <c r="E1076" s="41"/>
      <c r="F1076" s="4"/>
    </row>
    <row r="1077" spans="1:6" ht="15.75" x14ac:dyDescent="0.3">
      <c r="A1077" s="4"/>
      <c r="B1077" s="4"/>
      <c r="C1077" s="4"/>
      <c r="D1077" s="4"/>
      <c r="E1077" s="41"/>
      <c r="F1077" s="4"/>
    </row>
    <row r="1078" spans="1:6" ht="15.75" x14ac:dyDescent="0.3">
      <c r="A1078" s="4"/>
      <c r="B1078" s="4"/>
      <c r="C1078" s="4"/>
      <c r="D1078" s="4"/>
      <c r="E1078" s="41"/>
      <c r="F1078" s="4"/>
    </row>
    <row r="1079" spans="1:6" ht="15.75" x14ac:dyDescent="0.3">
      <c r="A1079" s="4"/>
      <c r="B1079" s="4"/>
      <c r="C1079" s="4"/>
      <c r="D1079" s="4"/>
      <c r="E1079" s="41"/>
      <c r="F1079" s="4"/>
    </row>
    <row r="1080" spans="1:6" ht="15.75" x14ac:dyDescent="0.3">
      <c r="A1080" s="4"/>
      <c r="B1080" s="4"/>
      <c r="C1080" s="4"/>
      <c r="D1080" s="4"/>
      <c r="E1080" s="41"/>
      <c r="F1080" s="4"/>
    </row>
    <row r="1081" spans="1:6" ht="15.75" x14ac:dyDescent="0.3">
      <c r="A1081" s="4"/>
      <c r="B1081" s="4"/>
      <c r="C1081" s="4"/>
      <c r="D1081" s="4"/>
      <c r="E1081" s="41"/>
      <c r="F1081" s="4"/>
    </row>
    <row r="1082" spans="1:6" ht="15.75" x14ac:dyDescent="0.3">
      <c r="A1082" s="4"/>
      <c r="B1082" s="4"/>
      <c r="C1082" s="4"/>
      <c r="D1082" s="4"/>
      <c r="E1082" s="41"/>
      <c r="F1082" s="4"/>
    </row>
    <row r="1083" spans="1:6" ht="15.75" x14ac:dyDescent="0.3">
      <c r="A1083" s="4"/>
      <c r="B1083" s="4"/>
      <c r="C1083" s="4"/>
      <c r="D1083" s="4"/>
      <c r="E1083" s="41"/>
      <c r="F1083" s="4"/>
    </row>
    <row r="1084" spans="1:6" ht="15.75" x14ac:dyDescent="0.3">
      <c r="A1084" s="4"/>
      <c r="B1084" s="4"/>
      <c r="C1084" s="4"/>
      <c r="D1084" s="4"/>
      <c r="E1084" s="41"/>
      <c r="F1084" s="4"/>
    </row>
    <row r="1085" spans="1:6" ht="15.75" x14ac:dyDescent="0.3">
      <c r="A1085" s="4"/>
      <c r="B1085" s="4"/>
      <c r="C1085" s="4"/>
      <c r="D1085" s="4"/>
      <c r="E1085" s="41"/>
      <c r="F1085" s="4"/>
    </row>
    <row r="1086" spans="1:6" ht="15.75" x14ac:dyDescent="0.3">
      <c r="A1086" s="4"/>
      <c r="B1086" s="4"/>
      <c r="C1086" s="4"/>
      <c r="D1086" s="4"/>
      <c r="E1086" s="41"/>
      <c r="F1086" s="4"/>
    </row>
    <row r="1087" spans="1:6" ht="15.75" x14ac:dyDescent="0.3">
      <c r="A1087" s="4"/>
      <c r="B1087" s="4"/>
      <c r="C1087" s="4"/>
      <c r="D1087" s="4"/>
      <c r="E1087" s="41"/>
      <c r="F1087" s="4"/>
    </row>
    <row r="1088" spans="1:6" ht="15.75" x14ac:dyDescent="0.3">
      <c r="A1088" s="4"/>
      <c r="B1088" s="4"/>
      <c r="C1088" s="4"/>
      <c r="D1088" s="4"/>
      <c r="E1088" s="41"/>
      <c r="F1088" s="4"/>
    </row>
    <row r="1089" spans="1:6" ht="15.75" x14ac:dyDescent="0.3">
      <c r="A1089" s="4"/>
      <c r="B1089" s="4"/>
      <c r="C1089" s="4"/>
      <c r="D1089" s="4"/>
      <c r="E1089" s="41"/>
      <c r="F1089" s="4"/>
    </row>
    <row r="1090" spans="1:6" ht="15.75" x14ac:dyDescent="0.3">
      <c r="A1090" s="4"/>
      <c r="B1090" s="4"/>
      <c r="C1090" s="4"/>
      <c r="D1090" s="4"/>
      <c r="E1090" s="41"/>
      <c r="F1090" s="4"/>
    </row>
    <row r="1091" spans="1:6" ht="15.75" x14ac:dyDescent="0.3">
      <c r="A1091" s="4"/>
      <c r="B1091" s="4"/>
      <c r="C1091" s="4"/>
      <c r="D1091" s="4"/>
      <c r="E1091" s="41"/>
      <c r="F1091" s="4"/>
    </row>
    <row r="1092" spans="1:6" ht="15.75" x14ac:dyDescent="0.3">
      <c r="A1092" s="4"/>
      <c r="B1092" s="4"/>
      <c r="C1092" s="4"/>
      <c r="D1092" s="4"/>
      <c r="E1092" s="41"/>
      <c r="F1092" s="4"/>
    </row>
    <row r="1093" spans="1:6" ht="15.75" x14ac:dyDescent="0.3">
      <c r="A1093" s="4"/>
      <c r="B1093" s="4"/>
      <c r="C1093" s="4"/>
      <c r="D1093" s="4"/>
      <c r="E1093" s="41"/>
      <c r="F1093" s="4"/>
    </row>
    <row r="1094" spans="1:6" ht="15.75" x14ac:dyDescent="0.3">
      <c r="A1094" s="4"/>
      <c r="B1094" s="4"/>
      <c r="C1094" s="4"/>
      <c r="D1094" s="4"/>
      <c r="E1094" s="41"/>
      <c r="F1094" s="4"/>
    </row>
    <row r="1095" spans="1:6" ht="15.75" x14ac:dyDescent="0.3">
      <c r="A1095" s="4"/>
      <c r="B1095" s="4"/>
      <c r="C1095" s="4"/>
      <c r="D1095" s="4"/>
      <c r="E1095" s="41"/>
      <c r="F1095" s="4"/>
    </row>
    <row r="1096" spans="1:6" ht="15.75" x14ac:dyDescent="0.3">
      <c r="A1096" s="4"/>
      <c r="B1096" s="4"/>
      <c r="C1096" s="4"/>
      <c r="D1096" s="4"/>
      <c r="E1096" s="41"/>
      <c r="F1096" s="4"/>
    </row>
    <row r="1097" spans="1:6" ht="15.75" x14ac:dyDescent="0.3">
      <c r="A1097" s="4"/>
      <c r="B1097" s="4"/>
      <c r="C1097" s="4"/>
      <c r="D1097" s="4"/>
      <c r="E1097" s="41"/>
      <c r="F1097" s="4"/>
    </row>
    <row r="1098" spans="1:6" ht="15.75" x14ac:dyDescent="0.3">
      <c r="A1098" s="4"/>
      <c r="B1098" s="4"/>
      <c r="C1098" s="4"/>
      <c r="D1098" s="4"/>
      <c r="E1098" s="41"/>
      <c r="F1098" s="4"/>
    </row>
    <row r="1099" spans="1:6" ht="15.75" x14ac:dyDescent="0.3">
      <c r="A1099" s="4"/>
      <c r="B1099" s="4"/>
      <c r="C1099" s="4"/>
      <c r="D1099" s="4"/>
      <c r="E1099" s="41"/>
      <c r="F1099" s="4"/>
    </row>
    <row r="1100" spans="1:6" ht="15.75" x14ac:dyDescent="0.3">
      <c r="A1100" s="4"/>
      <c r="B1100" s="4"/>
      <c r="C1100" s="4"/>
      <c r="D1100" s="4"/>
      <c r="E1100" s="41"/>
      <c r="F1100" s="4"/>
    </row>
    <row r="1101" spans="1:6" ht="15.75" x14ac:dyDescent="0.3">
      <c r="A1101" s="4"/>
      <c r="B1101" s="4"/>
      <c r="C1101" s="4"/>
      <c r="D1101" s="4"/>
      <c r="E1101" s="41"/>
      <c r="F1101" s="4"/>
    </row>
    <row r="1102" spans="1:6" ht="15.75" x14ac:dyDescent="0.3">
      <c r="A1102" s="4"/>
      <c r="B1102" s="4"/>
      <c r="C1102" s="4"/>
      <c r="D1102" s="4"/>
      <c r="E1102" s="41"/>
      <c r="F1102" s="4"/>
    </row>
    <row r="1103" spans="1:6" ht="15.75" x14ac:dyDescent="0.3">
      <c r="A1103" s="4"/>
      <c r="B1103" s="4"/>
      <c r="C1103" s="4"/>
      <c r="D1103" s="4"/>
      <c r="E1103" s="41"/>
      <c r="F1103" s="4"/>
    </row>
    <row r="1104" spans="1:6" ht="15.75" x14ac:dyDescent="0.3">
      <c r="A1104" s="4"/>
      <c r="B1104" s="4"/>
      <c r="C1104" s="4"/>
      <c r="D1104" s="4"/>
      <c r="E1104" s="41"/>
      <c r="F1104" s="4"/>
    </row>
    <row r="1105" spans="1:6" ht="15.75" x14ac:dyDescent="0.3">
      <c r="A1105" s="4"/>
      <c r="B1105" s="4"/>
      <c r="C1105" s="4"/>
      <c r="D1105" s="4"/>
      <c r="E1105" s="41"/>
      <c r="F1105" s="4"/>
    </row>
    <row r="1106" spans="1:6" ht="15.75" x14ac:dyDescent="0.3">
      <c r="A1106" s="4"/>
      <c r="B1106" s="4"/>
      <c r="C1106" s="4"/>
      <c r="D1106" s="4"/>
      <c r="E1106" s="41"/>
      <c r="F1106" s="4"/>
    </row>
    <row r="1107" spans="1:6" ht="15.75" x14ac:dyDescent="0.3">
      <c r="A1107" s="4"/>
      <c r="B1107" s="4"/>
      <c r="C1107" s="4"/>
      <c r="D1107" s="4"/>
      <c r="E1107" s="41"/>
      <c r="F1107" s="4"/>
    </row>
    <row r="1108" spans="1:6" ht="15.75" x14ac:dyDescent="0.3">
      <c r="A1108" s="4"/>
      <c r="B1108" s="4"/>
      <c r="C1108" s="4"/>
      <c r="D1108" s="4"/>
      <c r="E1108" s="41"/>
      <c r="F1108" s="4"/>
    </row>
    <row r="1109" spans="1:6" ht="15.75" x14ac:dyDescent="0.3">
      <c r="A1109" s="4"/>
      <c r="B1109" s="4"/>
      <c r="C1109" s="4"/>
      <c r="D1109" s="4"/>
      <c r="E1109" s="41"/>
      <c r="F1109" s="4"/>
    </row>
    <row r="1110" spans="1:6" ht="15.75" x14ac:dyDescent="0.3">
      <c r="A1110" s="4"/>
      <c r="B1110" s="4"/>
      <c r="C1110" s="4"/>
      <c r="D1110" s="4"/>
      <c r="E1110" s="41"/>
      <c r="F1110" s="4"/>
    </row>
    <row r="1111" spans="1:6" ht="15.75" x14ac:dyDescent="0.3">
      <c r="A1111" s="4"/>
      <c r="B1111" s="4"/>
      <c r="C1111" s="4"/>
      <c r="D1111" s="4"/>
      <c r="E1111" s="41"/>
      <c r="F1111" s="4"/>
    </row>
    <row r="1112" spans="1:6" ht="15.75" x14ac:dyDescent="0.3">
      <c r="A1112" s="4"/>
      <c r="B1112" s="4"/>
      <c r="C1112" s="4"/>
      <c r="D1112" s="4"/>
      <c r="E1112" s="41"/>
      <c r="F1112" s="4"/>
    </row>
    <row r="1113" spans="1:6" ht="15.75" x14ac:dyDescent="0.3">
      <c r="A1113" s="4"/>
      <c r="B1113" s="4"/>
      <c r="C1113" s="4"/>
      <c r="D1113" s="4"/>
      <c r="E1113" s="41"/>
      <c r="F1113" s="4"/>
    </row>
    <row r="1114" spans="1:6" ht="15.75" x14ac:dyDescent="0.3">
      <c r="A1114" s="4"/>
      <c r="B1114" s="4"/>
      <c r="C1114" s="4"/>
      <c r="D1114" s="4"/>
      <c r="E1114" s="41"/>
      <c r="F1114" s="4"/>
    </row>
    <row r="1115" spans="1:6" ht="15.75" x14ac:dyDescent="0.3">
      <c r="A1115" s="4"/>
      <c r="B1115" s="4"/>
      <c r="C1115" s="4"/>
      <c r="D1115" s="4"/>
      <c r="E1115" s="41"/>
      <c r="F1115" s="4"/>
    </row>
    <row r="1116" spans="1:6" ht="15.75" x14ac:dyDescent="0.3">
      <c r="A1116" s="4"/>
      <c r="B1116" s="4"/>
      <c r="C1116" s="4"/>
      <c r="D1116" s="4"/>
      <c r="E1116" s="41"/>
      <c r="F1116" s="4"/>
    </row>
    <row r="1117" spans="1:6" ht="15.75" x14ac:dyDescent="0.3">
      <c r="A1117" s="4"/>
      <c r="B1117" s="4"/>
      <c r="C1117" s="4"/>
      <c r="D1117" s="4"/>
      <c r="E1117" s="41"/>
      <c r="F1117" s="4"/>
    </row>
    <row r="1118" spans="1:6" ht="15.75" x14ac:dyDescent="0.3">
      <c r="A1118" s="4"/>
      <c r="B1118" s="4"/>
      <c r="C1118" s="4"/>
      <c r="D1118" s="4"/>
      <c r="E1118" s="41"/>
      <c r="F1118" s="4"/>
    </row>
    <row r="1119" spans="1:6" ht="15.75" x14ac:dyDescent="0.3">
      <c r="A1119" s="4"/>
      <c r="B1119" s="4"/>
      <c r="C1119" s="4"/>
      <c r="D1119" s="4"/>
      <c r="E1119" s="41"/>
      <c r="F1119" s="4"/>
    </row>
    <row r="1120" spans="1:6" ht="15.75" x14ac:dyDescent="0.3">
      <c r="A1120" s="4"/>
      <c r="B1120" s="4"/>
      <c r="C1120" s="4"/>
      <c r="D1120" s="4"/>
      <c r="E1120" s="41"/>
      <c r="F1120" s="4"/>
    </row>
    <row r="1121" spans="1:6" ht="15.75" x14ac:dyDescent="0.3">
      <c r="A1121" s="4"/>
      <c r="B1121" s="4"/>
      <c r="C1121" s="4"/>
      <c r="D1121" s="4"/>
      <c r="E1121" s="41"/>
      <c r="F1121" s="4"/>
    </row>
    <row r="1122" spans="1:6" ht="15.75" x14ac:dyDescent="0.3">
      <c r="A1122" s="4"/>
      <c r="B1122" s="4"/>
      <c r="C1122" s="4"/>
      <c r="D1122" s="4"/>
      <c r="E1122" s="41"/>
      <c r="F1122" s="4"/>
    </row>
    <row r="1123" spans="1:6" ht="15.75" x14ac:dyDescent="0.3">
      <c r="A1123" s="4"/>
      <c r="B1123" s="4"/>
      <c r="C1123" s="4"/>
      <c r="D1123" s="4"/>
      <c r="E1123" s="41"/>
      <c r="F1123" s="4"/>
    </row>
    <row r="1124" spans="1:6" ht="15.75" x14ac:dyDescent="0.3">
      <c r="A1124" s="4"/>
      <c r="B1124" s="4"/>
      <c r="C1124" s="4"/>
      <c r="D1124" s="4"/>
      <c r="E1124" s="41"/>
      <c r="F1124" s="4"/>
    </row>
    <row r="1125" spans="1:6" ht="15.75" x14ac:dyDescent="0.3">
      <c r="A1125" s="4"/>
      <c r="B1125" s="4"/>
      <c r="C1125" s="4"/>
      <c r="D1125" s="4"/>
      <c r="E1125" s="41"/>
      <c r="F1125" s="4"/>
    </row>
    <row r="1126" spans="1:6" ht="15.75" x14ac:dyDescent="0.3">
      <c r="A1126" s="4"/>
      <c r="B1126" s="4"/>
      <c r="C1126" s="4"/>
      <c r="D1126" s="4"/>
      <c r="E1126" s="41"/>
      <c r="F1126" s="4"/>
    </row>
    <row r="1127" spans="1:6" ht="15.75" x14ac:dyDescent="0.3">
      <c r="A1127" s="4"/>
      <c r="B1127" s="4"/>
      <c r="C1127" s="4"/>
      <c r="D1127" s="4"/>
      <c r="E1127" s="41"/>
      <c r="F1127" s="4"/>
    </row>
    <row r="1128" spans="1:6" ht="15.75" x14ac:dyDescent="0.3">
      <c r="A1128" s="4"/>
      <c r="B1128" s="4"/>
      <c r="C1128" s="4"/>
      <c r="D1128" s="4"/>
      <c r="E1128" s="41"/>
      <c r="F1128" s="4"/>
    </row>
    <row r="1129" spans="1:6" ht="15.75" x14ac:dyDescent="0.3">
      <c r="A1129" s="4"/>
      <c r="B1129" s="4"/>
      <c r="C1129" s="4"/>
      <c r="D1129" s="4"/>
      <c r="E1129" s="41"/>
      <c r="F1129" s="4"/>
    </row>
    <row r="1130" spans="1:6" ht="15.75" x14ac:dyDescent="0.3">
      <c r="A1130" s="4"/>
      <c r="B1130" s="4"/>
      <c r="C1130" s="4"/>
      <c r="D1130" s="4"/>
      <c r="E1130" s="41"/>
      <c r="F1130" s="4"/>
    </row>
    <row r="1131" spans="1:6" ht="15.75" x14ac:dyDescent="0.3">
      <c r="A1131" s="4"/>
      <c r="B1131" s="4"/>
      <c r="C1131" s="4"/>
      <c r="D1131" s="4"/>
      <c r="E1131" s="41"/>
      <c r="F1131" s="4"/>
    </row>
    <row r="1132" spans="1:6" ht="15.75" x14ac:dyDescent="0.3">
      <c r="A1132" s="4"/>
      <c r="B1132" s="4"/>
      <c r="C1132" s="4"/>
      <c r="D1132" s="4"/>
      <c r="E1132" s="41"/>
      <c r="F1132" s="4"/>
    </row>
    <row r="1133" spans="1:6" ht="15.75" x14ac:dyDescent="0.3">
      <c r="A1133" s="4"/>
      <c r="B1133" s="4"/>
      <c r="C1133" s="4"/>
      <c r="D1133" s="4"/>
      <c r="E1133" s="41"/>
      <c r="F1133" s="4"/>
    </row>
    <row r="1134" spans="1:6" ht="15.75" x14ac:dyDescent="0.3">
      <c r="A1134" s="4"/>
      <c r="B1134" s="4"/>
      <c r="C1134" s="4"/>
      <c r="D1134" s="4"/>
      <c r="E1134" s="41"/>
      <c r="F1134" s="4"/>
    </row>
    <row r="1135" spans="1:6" ht="15.75" x14ac:dyDescent="0.3">
      <c r="A1135" s="4"/>
      <c r="B1135" s="4"/>
      <c r="C1135" s="4"/>
      <c r="D1135" s="4"/>
      <c r="E1135" s="41"/>
      <c r="F1135" s="4"/>
    </row>
    <row r="1136" spans="1:6" ht="15.75" x14ac:dyDescent="0.3">
      <c r="A1136" s="4"/>
      <c r="B1136" s="4"/>
      <c r="C1136" s="4"/>
      <c r="D1136" s="4"/>
      <c r="E1136" s="41"/>
      <c r="F1136" s="4"/>
    </row>
    <row r="1137" spans="1:6" ht="15.75" x14ac:dyDescent="0.3">
      <c r="A1137" s="4"/>
      <c r="B1137" s="4"/>
      <c r="C1137" s="4"/>
      <c r="D1137" s="4"/>
      <c r="E1137" s="41"/>
      <c r="F1137" s="4"/>
    </row>
    <row r="1138" spans="1:6" ht="15.75" x14ac:dyDescent="0.3">
      <c r="A1138" s="4"/>
      <c r="B1138" s="4"/>
      <c r="C1138" s="4"/>
      <c r="D1138" s="4"/>
      <c r="E1138" s="41"/>
      <c r="F1138" s="4"/>
    </row>
    <row r="1139" spans="1:6" ht="15.75" x14ac:dyDescent="0.3">
      <c r="A1139" s="4"/>
      <c r="B1139" s="4"/>
      <c r="C1139" s="4"/>
      <c r="D1139" s="4"/>
      <c r="E1139" s="41"/>
      <c r="F1139" s="4"/>
    </row>
    <row r="1140" spans="1:6" ht="15.75" x14ac:dyDescent="0.3">
      <c r="A1140" s="4"/>
      <c r="B1140" s="4"/>
      <c r="C1140" s="4"/>
      <c r="D1140" s="4"/>
      <c r="E1140" s="41"/>
      <c r="F1140" s="4"/>
    </row>
    <row r="1141" spans="1:6" ht="15.75" x14ac:dyDescent="0.3">
      <c r="A1141" s="4"/>
      <c r="B1141" s="4"/>
      <c r="C1141" s="4"/>
      <c r="D1141" s="4"/>
      <c r="E1141" s="41"/>
      <c r="F1141" s="4"/>
    </row>
    <row r="1142" spans="1:6" ht="15.75" x14ac:dyDescent="0.3">
      <c r="A1142" s="4"/>
      <c r="B1142" s="4"/>
      <c r="C1142" s="4"/>
      <c r="D1142" s="4"/>
      <c r="E1142" s="41"/>
      <c r="F1142" s="4"/>
    </row>
    <row r="1143" spans="1:6" ht="15.75" x14ac:dyDescent="0.3">
      <c r="A1143" s="4"/>
      <c r="B1143" s="4"/>
      <c r="C1143" s="4"/>
      <c r="D1143" s="4"/>
      <c r="E1143" s="41"/>
      <c r="F1143" s="4"/>
    </row>
    <row r="1144" spans="1:6" ht="15.75" x14ac:dyDescent="0.3">
      <c r="A1144" s="4"/>
      <c r="B1144" s="4"/>
      <c r="C1144" s="4"/>
      <c r="D1144" s="4"/>
      <c r="E1144" s="41"/>
      <c r="F1144" s="4"/>
    </row>
    <row r="1145" spans="1:6" ht="15.75" x14ac:dyDescent="0.3">
      <c r="A1145" s="4"/>
      <c r="B1145" s="4"/>
      <c r="C1145" s="4"/>
      <c r="D1145" s="4"/>
      <c r="E1145" s="41"/>
      <c r="F1145" s="4"/>
    </row>
    <row r="1146" spans="1:6" ht="15.75" x14ac:dyDescent="0.3">
      <c r="A1146" s="4"/>
      <c r="B1146" s="4"/>
      <c r="C1146" s="4"/>
      <c r="D1146" s="4"/>
      <c r="E1146" s="41"/>
      <c r="F1146" s="4"/>
    </row>
    <row r="1147" spans="1:6" ht="15.75" x14ac:dyDescent="0.3">
      <c r="A1147" s="4"/>
      <c r="B1147" s="4"/>
      <c r="C1147" s="4"/>
      <c r="D1147" s="4"/>
      <c r="E1147" s="41"/>
      <c r="F1147" s="4"/>
    </row>
    <row r="1148" spans="1:6" ht="15.75" x14ac:dyDescent="0.3">
      <c r="A1148" s="4"/>
      <c r="B1148" s="4"/>
      <c r="C1148" s="4"/>
      <c r="D1148" s="4"/>
      <c r="E1148" s="41"/>
      <c r="F1148" s="4"/>
    </row>
    <row r="1149" spans="1:6" ht="15.75" x14ac:dyDescent="0.3">
      <c r="A1149" s="4"/>
      <c r="B1149" s="4"/>
      <c r="C1149" s="4"/>
      <c r="D1149" s="4"/>
      <c r="E1149" s="41"/>
      <c r="F1149" s="4"/>
    </row>
    <row r="1150" spans="1:6" ht="15.75" x14ac:dyDescent="0.3">
      <c r="A1150" s="4"/>
      <c r="B1150" s="4"/>
      <c r="C1150" s="4"/>
      <c r="D1150" s="4"/>
      <c r="E1150" s="41"/>
      <c r="F1150" s="4"/>
    </row>
    <row r="1151" spans="1:6" ht="15.75" x14ac:dyDescent="0.3">
      <c r="A1151" s="4"/>
      <c r="B1151" s="4"/>
      <c r="C1151" s="4"/>
      <c r="D1151" s="4"/>
      <c r="E1151" s="41"/>
      <c r="F1151" s="4"/>
    </row>
    <row r="1152" spans="1:6" ht="15.75" x14ac:dyDescent="0.3">
      <c r="A1152" s="4"/>
      <c r="B1152" s="4"/>
      <c r="C1152" s="4"/>
      <c r="D1152" s="4"/>
      <c r="E1152" s="41"/>
      <c r="F1152" s="4"/>
    </row>
    <row r="1153" spans="1:6" ht="15.75" x14ac:dyDescent="0.3">
      <c r="A1153" s="4"/>
      <c r="B1153" s="4"/>
      <c r="C1153" s="4"/>
      <c r="D1153" s="4"/>
      <c r="E1153" s="41"/>
      <c r="F1153" s="4"/>
    </row>
    <row r="1154" spans="1:6" ht="15.75" x14ac:dyDescent="0.3">
      <c r="A1154" s="4"/>
      <c r="B1154" s="4"/>
      <c r="C1154" s="4"/>
      <c r="D1154" s="4"/>
      <c r="E1154" s="41"/>
      <c r="F1154" s="4"/>
    </row>
    <row r="1155" spans="1:6" ht="15.75" x14ac:dyDescent="0.3">
      <c r="A1155" s="4"/>
      <c r="B1155" s="4"/>
      <c r="C1155" s="4"/>
      <c r="D1155" s="4"/>
      <c r="E1155" s="41"/>
      <c r="F1155" s="4"/>
    </row>
    <row r="1156" spans="1:6" ht="15.75" x14ac:dyDescent="0.3">
      <c r="A1156" s="4"/>
      <c r="B1156" s="4"/>
      <c r="C1156" s="4"/>
      <c r="D1156" s="4"/>
      <c r="E1156" s="41"/>
      <c r="F1156" s="4"/>
    </row>
    <row r="1157" spans="1:6" ht="15.75" x14ac:dyDescent="0.3">
      <c r="A1157" s="4"/>
      <c r="B1157" s="4"/>
      <c r="C1157" s="4"/>
      <c r="D1157" s="4"/>
      <c r="E1157" s="41"/>
      <c r="F1157" s="4"/>
    </row>
    <row r="1158" spans="1:6" ht="15.75" x14ac:dyDescent="0.3">
      <c r="A1158" s="4"/>
      <c r="B1158" s="4"/>
      <c r="C1158" s="4"/>
      <c r="D1158" s="4"/>
      <c r="E1158" s="41"/>
      <c r="F1158" s="4"/>
    </row>
    <row r="1159" spans="1:6" ht="15.75" x14ac:dyDescent="0.3">
      <c r="A1159" s="4"/>
      <c r="B1159" s="4"/>
      <c r="C1159" s="4"/>
      <c r="D1159" s="4"/>
      <c r="E1159" s="41"/>
      <c r="F1159" s="4"/>
    </row>
    <row r="1160" spans="1:6" ht="15.75" x14ac:dyDescent="0.3">
      <c r="A1160" s="4"/>
      <c r="B1160" s="4"/>
      <c r="C1160" s="4"/>
      <c r="D1160" s="4"/>
      <c r="E1160" s="41"/>
      <c r="F1160" s="4"/>
    </row>
    <row r="1161" spans="1:6" ht="15.75" x14ac:dyDescent="0.3">
      <c r="A1161" s="4"/>
      <c r="B1161" s="4"/>
      <c r="C1161" s="4"/>
      <c r="D1161" s="4"/>
      <c r="E1161" s="41"/>
      <c r="F1161" s="4"/>
    </row>
    <row r="1162" spans="1:6" ht="15.75" x14ac:dyDescent="0.3">
      <c r="A1162" s="4"/>
      <c r="B1162" s="4"/>
      <c r="C1162" s="4"/>
      <c r="D1162" s="4"/>
      <c r="E1162" s="41"/>
      <c r="F1162" s="4"/>
    </row>
    <row r="1163" spans="1:6" ht="15.75" x14ac:dyDescent="0.3">
      <c r="A1163" s="4"/>
      <c r="B1163" s="4"/>
      <c r="C1163" s="4"/>
      <c r="D1163" s="4"/>
      <c r="E1163" s="41"/>
      <c r="F1163" s="4"/>
    </row>
    <row r="1164" spans="1:6" ht="15.75" x14ac:dyDescent="0.3">
      <c r="A1164" s="4"/>
      <c r="B1164" s="4"/>
      <c r="C1164" s="4"/>
      <c r="D1164" s="4"/>
      <c r="E1164" s="41"/>
      <c r="F1164" s="4"/>
    </row>
    <row r="1165" spans="1:6" ht="15.75" x14ac:dyDescent="0.3">
      <c r="A1165" s="4"/>
      <c r="B1165" s="4"/>
      <c r="C1165" s="4"/>
      <c r="D1165" s="4"/>
      <c r="E1165" s="41"/>
      <c r="F1165" s="4"/>
    </row>
    <row r="1166" spans="1:6" ht="15.75" x14ac:dyDescent="0.3">
      <c r="A1166" s="4"/>
      <c r="B1166" s="4"/>
      <c r="C1166" s="4"/>
      <c r="D1166" s="4"/>
      <c r="E1166" s="41"/>
      <c r="F1166" s="4"/>
    </row>
    <row r="1167" spans="1:6" ht="15.75" x14ac:dyDescent="0.3">
      <c r="A1167" s="4"/>
      <c r="B1167" s="4"/>
      <c r="C1167" s="4"/>
      <c r="D1167" s="4"/>
      <c r="E1167" s="41"/>
      <c r="F1167" s="4"/>
    </row>
    <row r="1168" spans="1:6" ht="15.75" x14ac:dyDescent="0.3">
      <c r="A1168" s="4"/>
      <c r="B1168" s="4"/>
      <c r="C1168" s="4"/>
      <c r="D1168" s="4"/>
      <c r="E1168" s="41"/>
      <c r="F1168" s="4"/>
    </row>
    <row r="1169" spans="1:6" ht="15.75" x14ac:dyDescent="0.3">
      <c r="A1169" s="4"/>
      <c r="B1169" s="4"/>
      <c r="C1169" s="4"/>
      <c r="D1169" s="4"/>
      <c r="E1169" s="41"/>
      <c r="F1169" s="4"/>
    </row>
    <row r="1170" spans="1:6" ht="15.75" x14ac:dyDescent="0.3">
      <c r="A1170" s="4"/>
      <c r="B1170" s="4"/>
      <c r="C1170" s="4"/>
      <c r="D1170" s="4"/>
      <c r="E1170" s="41"/>
      <c r="F1170" s="4"/>
    </row>
    <row r="1171" spans="1:6" ht="15.75" x14ac:dyDescent="0.3">
      <c r="A1171" s="4"/>
      <c r="B1171" s="4"/>
      <c r="C1171" s="4"/>
      <c r="D1171" s="4"/>
      <c r="E1171" s="41"/>
      <c r="F1171" s="4"/>
    </row>
    <row r="1172" spans="1:6" ht="15.75" x14ac:dyDescent="0.3">
      <c r="A1172" s="4"/>
      <c r="B1172" s="4"/>
      <c r="C1172" s="4"/>
      <c r="D1172" s="4"/>
      <c r="E1172" s="41"/>
      <c r="F1172" s="4"/>
    </row>
    <row r="1173" spans="1:6" ht="15.75" x14ac:dyDescent="0.3">
      <c r="A1173" s="4"/>
      <c r="B1173" s="4"/>
      <c r="C1173" s="4"/>
      <c r="D1173" s="4"/>
      <c r="E1173" s="41"/>
      <c r="F1173" s="4"/>
    </row>
    <row r="1174" spans="1:6" ht="15.75" x14ac:dyDescent="0.3">
      <c r="A1174" s="4"/>
      <c r="B1174" s="4"/>
      <c r="C1174" s="4"/>
      <c r="D1174" s="4"/>
      <c r="E1174" s="41"/>
      <c r="F1174" s="4"/>
    </row>
    <row r="1175" spans="1:6" ht="15.75" x14ac:dyDescent="0.3">
      <c r="A1175" s="4"/>
      <c r="B1175" s="4"/>
      <c r="C1175" s="4"/>
      <c r="D1175" s="4"/>
      <c r="E1175" s="41"/>
      <c r="F1175" s="4"/>
    </row>
    <row r="1176" spans="1:6" ht="15.75" x14ac:dyDescent="0.3">
      <c r="A1176" s="4"/>
      <c r="B1176" s="4"/>
      <c r="C1176" s="4"/>
      <c r="D1176" s="4"/>
      <c r="E1176" s="41"/>
      <c r="F1176" s="4"/>
    </row>
    <row r="1177" spans="1:6" ht="15.75" x14ac:dyDescent="0.3">
      <c r="A1177" s="4"/>
      <c r="B1177" s="4"/>
      <c r="C1177" s="4"/>
      <c r="D1177" s="4"/>
      <c r="E1177" s="41"/>
      <c r="F1177" s="4"/>
    </row>
    <row r="1178" spans="1:6" ht="15.75" x14ac:dyDescent="0.3">
      <c r="A1178" s="4"/>
      <c r="B1178" s="4"/>
      <c r="C1178" s="4"/>
      <c r="D1178" s="4"/>
      <c r="E1178" s="41"/>
      <c r="F1178" s="4"/>
    </row>
    <row r="1179" spans="1:6" ht="15.75" x14ac:dyDescent="0.3">
      <c r="A1179" s="4"/>
      <c r="B1179" s="4"/>
      <c r="C1179" s="4"/>
      <c r="D1179" s="4"/>
      <c r="E1179" s="41"/>
      <c r="F1179" s="4"/>
    </row>
    <row r="1180" spans="1:6" ht="15.75" x14ac:dyDescent="0.3">
      <c r="A1180" s="4"/>
      <c r="B1180" s="4"/>
      <c r="C1180" s="4"/>
      <c r="D1180" s="4"/>
      <c r="E1180" s="41"/>
      <c r="F1180" s="4"/>
    </row>
    <row r="1181" spans="1:6" ht="15.75" x14ac:dyDescent="0.3">
      <c r="A1181" s="4"/>
      <c r="B1181" s="4"/>
      <c r="C1181" s="4"/>
      <c r="D1181" s="4"/>
      <c r="E1181" s="41"/>
      <c r="F1181" s="4"/>
    </row>
    <row r="1182" spans="1:6" ht="15.75" x14ac:dyDescent="0.3">
      <c r="A1182" s="4"/>
      <c r="B1182" s="4"/>
      <c r="C1182" s="4"/>
      <c r="D1182" s="4"/>
      <c r="E1182" s="41"/>
      <c r="F1182" s="4"/>
    </row>
    <row r="1183" spans="1:6" ht="15.75" x14ac:dyDescent="0.3">
      <c r="A1183" s="4"/>
      <c r="B1183" s="4"/>
      <c r="C1183" s="4"/>
      <c r="D1183" s="4"/>
      <c r="E1183" s="41"/>
      <c r="F1183" s="4"/>
    </row>
    <row r="1184" spans="1:6" ht="15.75" x14ac:dyDescent="0.3">
      <c r="A1184" s="4"/>
      <c r="B1184" s="4"/>
      <c r="C1184" s="4"/>
      <c r="D1184" s="4"/>
      <c r="E1184" s="41"/>
      <c r="F1184" s="4"/>
    </row>
    <row r="1185" spans="1:6" ht="15.75" x14ac:dyDescent="0.3">
      <c r="A1185" s="4"/>
      <c r="B1185" s="4"/>
      <c r="C1185" s="4"/>
      <c r="D1185" s="4"/>
      <c r="E1185" s="41"/>
      <c r="F1185" s="4"/>
    </row>
    <row r="1186" spans="1:6" ht="15.75" x14ac:dyDescent="0.3">
      <c r="A1186" s="4"/>
      <c r="B1186" s="4"/>
      <c r="C1186" s="4"/>
      <c r="D1186" s="4"/>
      <c r="E1186" s="41"/>
      <c r="F1186" s="4"/>
    </row>
    <row r="1187" spans="1:6" ht="15.75" x14ac:dyDescent="0.3">
      <c r="A1187" s="4"/>
      <c r="B1187" s="4"/>
      <c r="C1187" s="4"/>
      <c r="D1187" s="4"/>
      <c r="E1187" s="41"/>
      <c r="F1187" s="4"/>
    </row>
    <row r="1188" spans="1:6" ht="15.75" x14ac:dyDescent="0.3">
      <c r="A1188" s="4"/>
      <c r="B1188" s="4"/>
      <c r="C1188" s="4"/>
      <c r="D1188" s="4"/>
      <c r="E1188" s="41"/>
      <c r="F1188" s="4"/>
    </row>
    <row r="1189" spans="1:6" ht="15.75" x14ac:dyDescent="0.3">
      <c r="A1189" s="4"/>
      <c r="B1189" s="4"/>
      <c r="C1189" s="4"/>
      <c r="D1189" s="4"/>
      <c r="E1189" s="41"/>
      <c r="F1189" s="4"/>
    </row>
    <row r="1190" spans="1:6" ht="15.75" x14ac:dyDescent="0.3">
      <c r="A1190" s="4"/>
      <c r="B1190" s="4"/>
      <c r="C1190" s="4"/>
      <c r="D1190" s="4"/>
      <c r="E1190" s="41"/>
      <c r="F1190" s="4"/>
    </row>
    <row r="1191" spans="1:6" ht="15.75" x14ac:dyDescent="0.3">
      <c r="A1191" s="4"/>
      <c r="B1191" s="4"/>
      <c r="C1191" s="4"/>
      <c r="D1191" s="4"/>
      <c r="E1191" s="41"/>
      <c r="F1191" s="4"/>
    </row>
    <row r="1192" spans="1:6" ht="15.75" x14ac:dyDescent="0.3">
      <c r="A1192" s="4"/>
      <c r="B1192" s="4"/>
      <c r="C1192" s="4"/>
      <c r="D1192" s="4"/>
      <c r="E1192" s="41"/>
      <c r="F1192" s="4"/>
    </row>
    <row r="1193" spans="1:6" ht="15.75" x14ac:dyDescent="0.3">
      <c r="A1193" s="4"/>
      <c r="B1193" s="4"/>
      <c r="C1193" s="4"/>
      <c r="D1193" s="4"/>
      <c r="E1193" s="41"/>
      <c r="F1193" s="4"/>
    </row>
    <row r="1194" spans="1:6" ht="15.75" x14ac:dyDescent="0.3">
      <c r="A1194" s="4"/>
      <c r="B1194" s="4"/>
      <c r="C1194" s="4"/>
      <c r="D1194" s="4"/>
      <c r="E1194" s="41"/>
      <c r="F1194" s="4"/>
    </row>
    <row r="1195" spans="1:6" ht="15.75" x14ac:dyDescent="0.3">
      <c r="A1195" s="4"/>
      <c r="B1195" s="4"/>
      <c r="C1195" s="4"/>
      <c r="D1195" s="4"/>
      <c r="E1195" s="41"/>
      <c r="F1195" s="4"/>
    </row>
    <row r="1196" spans="1:6" ht="15.75" x14ac:dyDescent="0.3">
      <c r="A1196" s="4"/>
      <c r="B1196" s="4"/>
      <c r="C1196" s="4"/>
      <c r="D1196" s="4"/>
      <c r="E1196" s="41"/>
      <c r="F1196" s="4"/>
    </row>
    <row r="1197" spans="1:6" ht="15.75" x14ac:dyDescent="0.3">
      <c r="A1197" s="4"/>
      <c r="B1197" s="4"/>
      <c r="C1197" s="4"/>
      <c r="D1197" s="4"/>
      <c r="E1197" s="41"/>
      <c r="F1197" s="4"/>
    </row>
    <row r="1198" spans="1:6" ht="15.75" x14ac:dyDescent="0.3">
      <c r="A1198" s="4"/>
      <c r="B1198" s="4"/>
      <c r="C1198" s="4"/>
      <c r="D1198" s="4"/>
      <c r="E1198" s="41"/>
      <c r="F1198" s="4"/>
    </row>
    <row r="1199" spans="1:6" ht="15.75" x14ac:dyDescent="0.3">
      <c r="A1199" s="4"/>
      <c r="B1199" s="4"/>
      <c r="C1199" s="4"/>
      <c r="D1199" s="4"/>
      <c r="E1199" s="41"/>
      <c r="F1199" s="4"/>
    </row>
    <row r="1200" spans="1:6" ht="15.75" x14ac:dyDescent="0.3">
      <c r="A1200" s="4"/>
      <c r="B1200" s="4"/>
      <c r="C1200" s="4"/>
      <c r="D1200" s="4"/>
      <c r="E1200" s="41"/>
      <c r="F1200" s="4"/>
    </row>
    <row r="1201" spans="1:6" ht="15.75" x14ac:dyDescent="0.3">
      <c r="A1201" s="4"/>
      <c r="B1201" s="4"/>
      <c r="C1201" s="4"/>
      <c r="D1201" s="4"/>
      <c r="E1201" s="41"/>
      <c r="F1201" s="4"/>
    </row>
    <row r="1202" spans="1:6" ht="15.75" x14ac:dyDescent="0.3">
      <c r="A1202" s="4"/>
      <c r="B1202" s="4"/>
      <c r="C1202" s="4"/>
      <c r="D1202" s="4"/>
      <c r="E1202" s="41"/>
      <c r="F1202" s="4"/>
    </row>
    <row r="1203" spans="1:6" ht="15.75" x14ac:dyDescent="0.3">
      <c r="A1203" s="4"/>
      <c r="B1203" s="4"/>
      <c r="C1203" s="4"/>
      <c r="D1203" s="4"/>
      <c r="E1203" s="41"/>
      <c r="F1203" s="4"/>
    </row>
    <row r="1204" spans="1:6" ht="15.75" x14ac:dyDescent="0.3">
      <c r="A1204" s="4"/>
      <c r="B1204" s="4"/>
      <c r="C1204" s="4"/>
      <c r="D1204" s="4"/>
      <c r="E1204" s="41"/>
      <c r="F1204" s="4"/>
    </row>
    <row r="1205" spans="1:6" ht="15.75" x14ac:dyDescent="0.3">
      <c r="A1205" s="4"/>
      <c r="B1205" s="4"/>
      <c r="C1205" s="4"/>
      <c r="D1205" s="4"/>
      <c r="E1205" s="41"/>
      <c r="F1205" s="4"/>
    </row>
    <row r="1206" spans="1:6" ht="15.75" x14ac:dyDescent="0.3">
      <c r="A1206" s="4"/>
      <c r="B1206" s="4"/>
      <c r="C1206" s="4"/>
      <c r="D1206" s="4"/>
      <c r="E1206" s="41"/>
      <c r="F1206" s="4"/>
    </row>
    <row r="1207" spans="1:6" ht="15.75" x14ac:dyDescent="0.3">
      <c r="A1207" s="4"/>
      <c r="B1207" s="4"/>
      <c r="C1207" s="4"/>
      <c r="D1207" s="4"/>
      <c r="E1207" s="41"/>
      <c r="F1207" s="4"/>
    </row>
    <row r="1208" spans="1:6" ht="15.75" x14ac:dyDescent="0.3">
      <c r="A1208" s="4"/>
      <c r="B1208" s="4"/>
      <c r="C1208" s="4"/>
      <c r="D1208" s="4"/>
      <c r="E1208" s="41"/>
      <c r="F1208" s="4"/>
    </row>
    <row r="1209" spans="1:6" ht="15.75" x14ac:dyDescent="0.3">
      <c r="A1209" s="4"/>
      <c r="B1209" s="4"/>
      <c r="C1209" s="4"/>
      <c r="D1209" s="4"/>
      <c r="E1209" s="41"/>
      <c r="F1209" s="4"/>
    </row>
    <row r="1210" spans="1:6" ht="15.75" x14ac:dyDescent="0.3">
      <c r="A1210" s="4"/>
      <c r="B1210" s="4"/>
      <c r="C1210" s="4"/>
      <c r="D1210" s="4"/>
      <c r="E1210" s="41"/>
      <c r="F1210" s="4"/>
    </row>
    <row r="1211" spans="1:6" ht="15.75" x14ac:dyDescent="0.3">
      <c r="A1211" s="4"/>
      <c r="B1211" s="4"/>
      <c r="C1211" s="4"/>
      <c r="D1211" s="4"/>
      <c r="E1211" s="41"/>
      <c r="F1211" s="4"/>
    </row>
    <row r="1212" spans="1:6" ht="15.75" x14ac:dyDescent="0.3">
      <c r="A1212" s="4"/>
      <c r="B1212" s="4"/>
      <c r="C1212" s="4"/>
      <c r="D1212" s="4"/>
      <c r="E1212" s="41"/>
      <c r="F1212" s="4"/>
    </row>
    <row r="1213" spans="1:6" ht="15.75" x14ac:dyDescent="0.3">
      <c r="A1213" s="4"/>
      <c r="B1213" s="4"/>
      <c r="C1213" s="4"/>
      <c r="D1213" s="4"/>
      <c r="E1213" s="41"/>
      <c r="F1213" s="4"/>
    </row>
    <row r="1214" spans="1:6" ht="15.75" x14ac:dyDescent="0.3">
      <c r="A1214" s="4"/>
      <c r="B1214" s="4"/>
      <c r="C1214" s="4"/>
      <c r="D1214" s="4"/>
      <c r="E1214" s="41"/>
      <c r="F1214" s="4"/>
    </row>
    <row r="1215" spans="1:6" ht="15.75" x14ac:dyDescent="0.3">
      <c r="A1215" s="4"/>
      <c r="B1215" s="4"/>
      <c r="C1215" s="4"/>
      <c r="D1215" s="4"/>
      <c r="E1215" s="41"/>
      <c r="F1215" s="4"/>
    </row>
    <row r="1216" spans="1:6" ht="15.75" x14ac:dyDescent="0.3">
      <c r="A1216" s="4"/>
      <c r="B1216" s="4"/>
      <c r="C1216" s="4"/>
      <c r="D1216" s="4"/>
      <c r="E1216" s="41"/>
      <c r="F1216" s="4"/>
    </row>
    <row r="1217" spans="1:6" ht="15.75" x14ac:dyDescent="0.3">
      <c r="A1217" s="4"/>
      <c r="B1217" s="4"/>
      <c r="C1217" s="4"/>
      <c r="D1217" s="4"/>
      <c r="E1217" s="41"/>
      <c r="F1217" s="4"/>
    </row>
    <row r="1218" spans="1:6" ht="15.75" x14ac:dyDescent="0.3">
      <c r="A1218" s="4"/>
      <c r="B1218" s="4"/>
      <c r="C1218" s="4"/>
      <c r="D1218" s="4"/>
      <c r="E1218" s="41"/>
      <c r="F1218" s="4"/>
    </row>
    <row r="1219" spans="1:6" ht="15.75" x14ac:dyDescent="0.3">
      <c r="A1219" s="4"/>
      <c r="B1219" s="4"/>
      <c r="C1219" s="4"/>
      <c r="D1219" s="4"/>
      <c r="E1219" s="41"/>
      <c r="F1219" s="4"/>
    </row>
    <row r="1220" spans="1:6" ht="15.75" x14ac:dyDescent="0.3">
      <c r="A1220" s="4"/>
      <c r="B1220" s="4"/>
      <c r="C1220" s="4"/>
      <c r="D1220" s="4"/>
      <c r="E1220" s="41"/>
      <c r="F1220" s="4"/>
    </row>
    <row r="1221" spans="1:6" ht="15.75" x14ac:dyDescent="0.3">
      <c r="A1221" s="4"/>
      <c r="B1221" s="4"/>
      <c r="C1221" s="4"/>
      <c r="D1221" s="4"/>
      <c r="E1221" s="41"/>
      <c r="F1221" s="4"/>
    </row>
    <row r="1222" spans="1:6" ht="15.75" x14ac:dyDescent="0.3">
      <c r="A1222" s="4"/>
      <c r="B1222" s="4"/>
      <c r="C1222" s="4"/>
      <c r="D1222" s="4"/>
      <c r="E1222" s="41"/>
      <c r="F1222" s="4"/>
    </row>
    <row r="1223" spans="1:6" ht="15.75" x14ac:dyDescent="0.3">
      <c r="A1223" s="4"/>
      <c r="B1223" s="4"/>
      <c r="C1223" s="4"/>
      <c r="D1223" s="4"/>
      <c r="E1223" s="41"/>
      <c r="F1223" s="4"/>
    </row>
    <row r="1224" spans="1:6" ht="15.75" x14ac:dyDescent="0.3">
      <c r="A1224" s="4"/>
      <c r="B1224" s="4"/>
      <c r="C1224" s="4"/>
      <c r="D1224" s="4"/>
      <c r="E1224" s="41"/>
      <c r="F1224" s="4"/>
    </row>
    <row r="1225" spans="1:6" ht="15.75" x14ac:dyDescent="0.3">
      <c r="A1225" s="4"/>
      <c r="B1225" s="4"/>
      <c r="C1225" s="4"/>
      <c r="D1225" s="4"/>
      <c r="E1225" s="41"/>
      <c r="F1225" s="4"/>
    </row>
    <row r="1226" spans="1:6" ht="15.75" x14ac:dyDescent="0.3">
      <c r="A1226" s="4"/>
      <c r="B1226" s="4"/>
      <c r="C1226" s="4"/>
      <c r="D1226" s="4"/>
      <c r="E1226" s="41"/>
      <c r="F1226" s="4"/>
    </row>
    <row r="1227" spans="1:6" ht="15.75" x14ac:dyDescent="0.3">
      <c r="A1227" s="4"/>
      <c r="B1227" s="4"/>
      <c r="C1227" s="4"/>
      <c r="D1227" s="4"/>
      <c r="E1227" s="41"/>
      <c r="F1227" s="4"/>
    </row>
    <row r="1228" spans="1:6" ht="15.75" x14ac:dyDescent="0.3">
      <c r="A1228" s="4"/>
      <c r="B1228" s="4"/>
      <c r="C1228" s="4"/>
      <c r="D1228" s="4"/>
      <c r="E1228" s="41"/>
      <c r="F1228" s="4"/>
    </row>
    <row r="1229" spans="1:6" ht="15.75" x14ac:dyDescent="0.3">
      <c r="A1229" s="4"/>
      <c r="B1229" s="4"/>
      <c r="C1229" s="4"/>
      <c r="D1229" s="4"/>
      <c r="E1229" s="41"/>
      <c r="F1229" s="4"/>
    </row>
    <row r="1230" spans="1:6" ht="15.75" x14ac:dyDescent="0.3">
      <c r="A1230" s="4"/>
      <c r="B1230" s="4"/>
      <c r="C1230" s="4"/>
      <c r="D1230" s="4"/>
      <c r="E1230" s="41"/>
      <c r="F1230" s="4"/>
    </row>
    <row r="1231" spans="1:6" ht="15.75" x14ac:dyDescent="0.3">
      <c r="A1231" s="4"/>
      <c r="B1231" s="4"/>
      <c r="C1231" s="4"/>
      <c r="D1231" s="4"/>
      <c r="E1231" s="41"/>
      <c r="F1231" s="4"/>
    </row>
    <row r="1232" spans="1:6" ht="15.75" x14ac:dyDescent="0.3">
      <c r="A1232" s="4"/>
      <c r="B1232" s="4"/>
      <c r="C1232" s="4"/>
      <c r="D1232" s="4"/>
      <c r="E1232" s="41"/>
      <c r="F1232" s="4"/>
    </row>
    <row r="1233" spans="1:6" ht="15.75" x14ac:dyDescent="0.3">
      <c r="A1233" s="4"/>
      <c r="B1233" s="4"/>
      <c r="C1233" s="4"/>
      <c r="D1233" s="4"/>
      <c r="E1233" s="41"/>
      <c r="F1233" s="4"/>
    </row>
    <row r="1234" spans="1:6" ht="15.75" x14ac:dyDescent="0.3">
      <c r="A1234" s="4"/>
      <c r="B1234" s="4"/>
      <c r="C1234" s="4"/>
      <c r="D1234" s="4"/>
      <c r="E1234" s="41"/>
      <c r="F1234" s="4"/>
    </row>
    <row r="1235" spans="1:6" ht="15.75" x14ac:dyDescent="0.3">
      <c r="A1235" s="4"/>
      <c r="B1235" s="4"/>
      <c r="C1235" s="4"/>
      <c r="D1235" s="4"/>
      <c r="E1235" s="41"/>
      <c r="F1235" s="4"/>
    </row>
    <row r="1236" spans="1:6" ht="15.75" x14ac:dyDescent="0.3">
      <c r="A1236" s="4"/>
      <c r="B1236" s="4"/>
      <c r="C1236" s="4"/>
      <c r="D1236" s="4"/>
      <c r="E1236" s="41"/>
      <c r="F1236" s="4"/>
    </row>
    <row r="1237" spans="1:6" ht="15.75" x14ac:dyDescent="0.3">
      <c r="A1237" s="4"/>
      <c r="B1237" s="4"/>
      <c r="C1237" s="4"/>
      <c r="D1237" s="4"/>
      <c r="E1237" s="41"/>
      <c r="F1237" s="4"/>
    </row>
    <row r="1238" spans="1:6" ht="15.75" x14ac:dyDescent="0.3">
      <c r="A1238" s="4"/>
      <c r="B1238" s="4"/>
      <c r="C1238" s="4"/>
      <c r="D1238" s="4"/>
      <c r="E1238" s="41"/>
      <c r="F1238" s="4"/>
    </row>
    <row r="1239" spans="1:6" ht="15.75" x14ac:dyDescent="0.3">
      <c r="A1239" s="4"/>
      <c r="B1239" s="4"/>
      <c r="C1239" s="4"/>
      <c r="D1239" s="4"/>
      <c r="E1239" s="41"/>
      <c r="F1239" s="4"/>
    </row>
    <row r="1240" spans="1:6" ht="15.75" x14ac:dyDescent="0.3">
      <c r="A1240" s="4"/>
      <c r="B1240" s="4"/>
      <c r="C1240" s="4"/>
      <c r="D1240" s="4"/>
      <c r="E1240" s="41"/>
      <c r="F1240" s="4"/>
    </row>
    <row r="1241" spans="1:6" ht="15.75" x14ac:dyDescent="0.3">
      <c r="A1241" s="4"/>
      <c r="B1241" s="4"/>
      <c r="C1241" s="4"/>
      <c r="D1241" s="4"/>
      <c r="E1241" s="41"/>
      <c r="F1241" s="4"/>
    </row>
    <row r="1242" spans="1:6" ht="15.75" x14ac:dyDescent="0.3">
      <c r="A1242" s="4"/>
      <c r="B1242" s="4"/>
      <c r="C1242" s="4"/>
      <c r="D1242" s="4"/>
      <c r="E1242" s="41"/>
      <c r="F1242" s="4"/>
    </row>
    <row r="1243" spans="1:6" ht="15.75" x14ac:dyDescent="0.3">
      <c r="A1243" s="4"/>
      <c r="B1243" s="4"/>
      <c r="C1243" s="4"/>
      <c r="D1243" s="4"/>
      <c r="E1243" s="41"/>
      <c r="F1243" s="4"/>
    </row>
    <row r="1244" spans="1:6" ht="15.75" x14ac:dyDescent="0.3">
      <c r="A1244" s="4"/>
      <c r="B1244" s="4"/>
      <c r="C1244" s="4"/>
      <c r="D1244" s="4"/>
      <c r="E1244" s="41"/>
      <c r="F1244" s="4"/>
    </row>
    <row r="1245" spans="1:6" ht="15.75" x14ac:dyDescent="0.3">
      <c r="A1245" s="4"/>
      <c r="B1245" s="4"/>
      <c r="C1245" s="4"/>
      <c r="D1245" s="4"/>
      <c r="E1245" s="41"/>
      <c r="F1245" s="4"/>
    </row>
    <row r="1246" spans="1:6" ht="15.75" x14ac:dyDescent="0.3">
      <c r="A1246" s="4"/>
      <c r="B1246" s="4"/>
      <c r="C1246" s="4"/>
      <c r="D1246" s="4"/>
      <c r="E1246" s="41"/>
      <c r="F1246" s="4"/>
    </row>
    <row r="1247" spans="1:6" ht="15.75" x14ac:dyDescent="0.3">
      <c r="A1247" s="4"/>
      <c r="B1247" s="4"/>
      <c r="C1247" s="4"/>
      <c r="D1247" s="4"/>
      <c r="E1247" s="41"/>
      <c r="F1247" s="4"/>
    </row>
    <row r="1248" spans="1:6" ht="15.75" x14ac:dyDescent="0.3">
      <c r="A1248" s="4"/>
      <c r="B1248" s="4"/>
      <c r="C1248" s="4"/>
      <c r="D1248" s="4"/>
      <c r="E1248" s="41"/>
      <c r="F1248" s="4"/>
    </row>
    <row r="1249" spans="1:6" ht="15.75" x14ac:dyDescent="0.3">
      <c r="A1249" s="4"/>
      <c r="B1249" s="4"/>
      <c r="C1249" s="4"/>
      <c r="D1249" s="4"/>
      <c r="E1249" s="41"/>
      <c r="F1249" s="4"/>
    </row>
    <row r="1250" spans="1:6" ht="15.75" x14ac:dyDescent="0.3">
      <c r="A1250" s="4"/>
      <c r="B1250" s="4"/>
      <c r="C1250" s="4"/>
      <c r="D1250" s="4"/>
      <c r="E1250" s="41"/>
      <c r="F1250" s="4"/>
    </row>
    <row r="1251" spans="1:6" ht="15.75" x14ac:dyDescent="0.3">
      <c r="A1251" s="4"/>
      <c r="B1251" s="4"/>
      <c r="C1251" s="4"/>
      <c r="D1251" s="4"/>
      <c r="E1251" s="41"/>
      <c r="F1251" s="4"/>
    </row>
    <row r="1252" spans="1:6" ht="15.75" x14ac:dyDescent="0.3">
      <c r="A1252" s="4"/>
      <c r="B1252" s="4"/>
      <c r="C1252" s="4"/>
      <c r="D1252" s="4"/>
      <c r="E1252" s="41"/>
      <c r="F1252" s="4"/>
    </row>
    <row r="1253" spans="1:6" ht="15.75" x14ac:dyDescent="0.3">
      <c r="A1253" s="4"/>
      <c r="B1253" s="4"/>
      <c r="C1253" s="4"/>
      <c r="D1253" s="4"/>
      <c r="E1253" s="41"/>
      <c r="F1253" s="4"/>
    </row>
    <row r="1254" spans="1:6" ht="15.75" x14ac:dyDescent="0.3">
      <c r="A1254" s="4"/>
      <c r="B1254" s="4"/>
      <c r="C1254" s="4"/>
      <c r="D1254" s="4"/>
      <c r="E1254" s="41"/>
      <c r="F1254" s="4"/>
    </row>
    <row r="1255" spans="1:6" ht="15.75" x14ac:dyDescent="0.3">
      <c r="A1255" s="4"/>
      <c r="B1255" s="4"/>
      <c r="C1255" s="4"/>
      <c r="D1255" s="4"/>
      <c r="E1255" s="41"/>
      <c r="F1255" s="4"/>
    </row>
    <row r="1256" spans="1:6" ht="15.75" x14ac:dyDescent="0.3">
      <c r="A1256" s="4"/>
      <c r="B1256" s="4"/>
      <c r="C1256" s="4"/>
      <c r="D1256" s="4"/>
      <c r="E1256" s="41"/>
      <c r="F1256" s="4"/>
    </row>
    <row r="1257" spans="1:6" ht="15.75" x14ac:dyDescent="0.3">
      <c r="A1257" s="4"/>
      <c r="B1257" s="4"/>
      <c r="C1257" s="4"/>
      <c r="D1257" s="4"/>
      <c r="E1257" s="41"/>
      <c r="F1257" s="4"/>
    </row>
    <row r="1258" spans="1:6" ht="15.75" x14ac:dyDescent="0.3">
      <c r="A1258" s="4"/>
      <c r="B1258" s="4"/>
      <c r="C1258" s="4"/>
      <c r="D1258" s="4"/>
      <c r="E1258" s="41"/>
      <c r="F1258" s="4"/>
    </row>
    <row r="1259" spans="1:6" ht="15.75" x14ac:dyDescent="0.3">
      <c r="A1259" s="4"/>
      <c r="B1259" s="4"/>
      <c r="C1259" s="4"/>
      <c r="D1259" s="4"/>
      <c r="E1259" s="41"/>
      <c r="F1259" s="4"/>
    </row>
    <row r="1260" spans="1:6" ht="15.75" x14ac:dyDescent="0.3">
      <c r="A1260" s="4"/>
      <c r="B1260" s="4"/>
      <c r="C1260" s="4"/>
      <c r="D1260" s="4"/>
      <c r="E1260" s="41"/>
      <c r="F1260" s="4"/>
    </row>
    <row r="1261" spans="1:6" ht="15.75" x14ac:dyDescent="0.3">
      <c r="A1261" s="4"/>
      <c r="B1261" s="4"/>
      <c r="C1261" s="4"/>
      <c r="D1261" s="4"/>
      <c r="E1261" s="41"/>
      <c r="F1261" s="4"/>
    </row>
    <row r="1262" spans="1:6" ht="15.75" x14ac:dyDescent="0.3">
      <c r="A1262" s="4"/>
      <c r="B1262" s="4"/>
      <c r="C1262" s="4"/>
      <c r="D1262" s="4"/>
      <c r="E1262" s="41"/>
      <c r="F1262" s="4"/>
    </row>
    <row r="1263" spans="1:6" ht="15.75" x14ac:dyDescent="0.3">
      <c r="A1263" s="4"/>
      <c r="B1263" s="4"/>
      <c r="C1263" s="4"/>
      <c r="D1263" s="4"/>
      <c r="E1263" s="41"/>
      <c r="F1263" s="4"/>
    </row>
    <row r="1264" spans="1:6" ht="15.75" x14ac:dyDescent="0.3">
      <c r="A1264" s="4"/>
      <c r="B1264" s="4"/>
      <c r="C1264" s="4"/>
      <c r="D1264" s="4"/>
      <c r="E1264" s="41"/>
      <c r="F1264" s="4"/>
    </row>
    <row r="1265" spans="1:6" ht="15.75" x14ac:dyDescent="0.3">
      <c r="A1265" s="4"/>
      <c r="B1265" s="4"/>
      <c r="C1265" s="4"/>
      <c r="D1265" s="4"/>
      <c r="E1265" s="41"/>
      <c r="F1265" s="4"/>
    </row>
    <row r="1266" spans="1:6" ht="15.75" x14ac:dyDescent="0.3">
      <c r="A1266" s="4"/>
      <c r="B1266" s="4"/>
      <c r="C1266" s="4"/>
      <c r="D1266" s="4"/>
      <c r="E1266" s="41"/>
      <c r="F1266" s="4"/>
    </row>
    <row r="1267" spans="1:6" ht="15.75" x14ac:dyDescent="0.3">
      <c r="A1267" s="4"/>
      <c r="B1267" s="4"/>
      <c r="C1267" s="4"/>
      <c r="D1267" s="4"/>
      <c r="E1267" s="41"/>
      <c r="F1267" s="4"/>
    </row>
    <row r="1268" spans="1:6" ht="15.75" x14ac:dyDescent="0.3">
      <c r="A1268" s="4"/>
      <c r="B1268" s="4"/>
      <c r="C1268" s="4"/>
      <c r="D1268" s="4"/>
      <c r="E1268" s="41"/>
      <c r="F1268" s="4"/>
    </row>
    <row r="1269" spans="1:6" ht="15.75" x14ac:dyDescent="0.3">
      <c r="A1269" s="4"/>
      <c r="B1269" s="4"/>
      <c r="C1269" s="4"/>
      <c r="D1269" s="4"/>
      <c r="E1269" s="41"/>
      <c r="F1269" s="4"/>
    </row>
    <row r="1270" spans="1:6" ht="15.75" x14ac:dyDescent="0.3">
      <c r="A1270" s="4"/>
      <c r="B1270" s="4"/>
      <c r="C1270" s="4"/>
      <c r="D1270" s="4"/>
      <c r="E1270" s="41"/>
      <c r="F1270" s="4"/>
    </row>
    <row r="1271" spans="1:6" ht="15.75" x14ac:dyDescent="0.3">
      <c r="A1271" s="4"/>
      <c r="B1271" s="4"/>
      <c r="C1271" s="4"/>
      <c r="D1271" s="4"/>
      <c r="E1271" s="41"/>
      <c r="F1271" s="4"/>
    </row>
    <row r="1272" spans="1:6" ht="15.75" x14ac:dyDescent="0.3">
      <c r="A1272" s="4"/>
      <c r="B1272" s="4"/>
      <c r="C1272" s="4"/>
      <c r="D1272" s="4"/>
      <c r="E1272" s="41"/>
      <c r="F1272" s="4"/>
    </row>
    <row r="1273" spans="1:6" ht="15.75" x14ac:dyDescent="0.3">
      <c r="A1273" s="4"/>
      <c r="B1273" s="4"/>
      <c r="C1273" s="4"/>
      <c r="D1273" s="4"/>
      <c r="E1273" s="41"/>
      <c r="F1273" s="4"/>
    </row>
    <row r="1274" spans="1:6" ht="15.75" x14ac:dyDescent="0.3">
      <c r="A1274" s="4"/>
      <c r="B1274" s="4"/>
      <c r="C1274" s="4"/>
      <c r="D1274" s="4"/>
      <c r="E1274" s="41"/>
      <c r="F1274" s="4"/>
    </row>
    <row r="1275" spans="1:6" ht="15.75" x14ac:dyDescent="0.3">
      <c r="A1275" s="4"/>
      <c r="B1275" s="4"/>
      <c r="C1275" s="4"/>
      <c r="D1275" s="4"/>
      <c r="E1275" s="41"/>
      <c r="F1275" s="4"/>
    </row>
    <row r="1276" spans="1:6" ht="15.75" x14ac:dyDescent="0.3">
      <c r="A1276" s="4"/>
      <c r="B1276" s="4"/>
      <c r="C1276" s="4"/>
      <c r="D1276" s="4"/>
      <c r="E1276" s="41"/>
      <c r="F1276" s="4"/>
    </row>
    <row r="1277" spans="1:6" ht="15.75" x14ac:dyDescent="0.3">
      <c r="A1277" s="4"/>
      <c r="B1277" s="4"/>
      <c r="C1277" s="4"/>
      <c r="D1277" s="4"/>
      <c r="E1277" s="41"/>
      <c r="F1277" s="4"/>
    </row>
    <row r="1278" spans="1:6" ht="15.75" x14ac:dyDescent="0.3">
      <c r="A1278" s="4"/>
      <c r="B1278" s="4"/>
      <c r="C1278" s="4"/>
      <c r="D1278" s="4"/>
      <c r="E1278" s="41"/>
      <c r="F1278" s="4"/>
    </row>
    <row r="1279" spans="1:6" ht="15.75" x14ac:dyDescent="0.3">
      <c r="A1279" s="4"/>
      <c r="B1279" s="4"/>
      <c r="C1279" s="4"/>
      <c r="D1279" s="4"/>
      <c r="E1279" s="41"/>
      <c r="F1279" s="4"/>
    </row>
    <row r="1280" spans="1:6" ht="15.75" x14ac:dyDescent="0.3">
      <c r="A1280" s="4"/>
      <c r="B1280" s="4"/>
      <c r="C1280" s="4"/>
      <c r="D1280" s="4"/>
      <c r="E1280" s="41"/>
      <c r="F1280" s="4"/>
    </row>
    <row r="1281" spans="1:6" ht="15.75" x14ac:dyDescent="0.3">
      <c r="A1281" s="4"/>
      <c r="B1281" s="4"/>
      <c r="C1281" s="4"/>
      <c r="D1281" s="4"/>
      <c r="E1281" s="41"/>
      <c r="F1281" s="4"/>
    </row>
    <row r="1282" spans="1:6" ht="15.75" x14ac:dyDescent="0.3">
      <c r="A1282" s="4"/>
      <c r="B1282" s="4"/>
      <c r="C1282" s="4"/>
      <c r="D1282" s="4"/>
      <c r="E1282" s="41"/>
      <c r="F1282" s="4"/>
    </row>
    <row r="1283" spans="1:6" ht="15.75" x14ac:dyDescent="0.3">
      <c r="A1283" s="4"/>
      <c r="B1283" s="4"/>
      <c r="C1283" s="4"/>
      <c r="D1283" s="4"/>
      <c r="E1283" s="41"/>
      <c r="F1283" s="4"/>
    </row>
    <row r="1284" spans="1:6" ht="15.75" x14ac:dyDescent="0.3">
      <c r="A1284" s="4"/>
      <c r="B1284" s="4"/>
      <c r="C1284" s="4"/>
      <c r="D1284" s="4"/>
      <c r="E1284" s="41"/>
      <c r="F1284" s="4"/>
    </row>
    <row r="1285" spans="1:6" ht="15.75" x14ac:dyDescent="0.3">
      <c r="A1285" s="4"/>
      <c r="B1285" s="4"/>
      <c r="C1285" s="4"/>
      <c r="D1285" s="4"/>
      <c r="E1285" s="41"/>
      <c r="F1285" s="4"/>
    </row>
    <row r="1286" spans="1:6" ht="15.75" x14ac:dyDescent="0.3">
      <c r="A1286" s="4"/>
      <c r="B1286" s="4"/>
      <c r="C1286" s="4"/>
      <c r="D1286" s="4"/>
      <c r="E1286" s="41"/>
      <c r="F1286" s="4"/>
    </row>
    <row r="1287" spans="1:6" ht="15.75" x14ac:dyDescent="0.3">
      <c r="A1287" s="4"/>
      <c r="B1287" s="4"/>
      <c r="C1287" s="4"/>
      <c r="D1287" s="4"/>
      <c r="E1287" s="41"/>
      <c r="F1287" s="4"/>
    </row>
    <row r="1288" spans="1:6" ht="15.75" x14ac:dyDescent="0.3">
      <c r="A1288" s="4"/>
      <c r="B1288" s="4"/>
      <c r="C1288" s="4"/>
      <c r="D1288" s="4"/>
      <c r="E1288" s="41"/>
      <c r="F1288" s="4"/>
    </row>
    <row r="1289" spans="1:6" ht="15.75" x14ac:dyDescent="0.3">
      <c r="A1289" s="4"/>
      <c r="B1289" s="4"/>
      <c r="C1289" s="4"/>
      <c r="D1289" s="4"/>
      <c r="E1289" s="41"/>
      <c r="F1289" s="4"/>
    </row>
    <row r="1290" spans="1:6" ht="15.75" x14ac:dyDescent="0.3">
      <c r="A1290" s="4"/>
      <c r="B1290" s="4"/>
      <c r="C1290" s="4"/>
      <c r="D1290" s="4"/>
      <c r="E1290" s="41"/>
      <c r="F1290" s="4"/>
    </row>
    <row r="1291" spans="1:6" ht="15.75" x14ac:dyDescent="0.3">
      <c r="A1291" s="4"/>
      <c r="B1291" s="4"/>
      <c r="C1291" s="4"/>
      <c r="D1291" s="4"/>
      <c r="E1291" s="41"/>
      <c r="F1291" s="4"/>
    </row>
    <row r="1292" spans="1:6" ht="15.75" x14ac:dyDescent="0.3">
      <c r="A1292" s="4"/>
      <c r="B1292" s="4"/>
      <c r="C1292" s="4"/>
      <c r="D1292" s="4"/>
      <c r="E1292" s="41"/>
      <c r="F1292" s="4"/>
    </row>
    <row r="1293" spans="1:6" ht="15.75" x14ac:dyDescent="0.3">
      <c r="A1293" s="4"/>
      <c r="B1293" s="4"/>
      <c r="C1293" s="4"/>
      <c r="D1293" s="4"/>
      <c r="E1293" s="41"/>
      <c r="F1293" s="4"/>
    </row>
  </sheetData>
  <mergeCells count="1">
    <mergeCell ref="A4:C4"/>
  </mergeCells>
  <pageMargins left="0.70866141732283472" right="0.70866141732283472" top="0.74803149606299213" bottom="0.74803149606299213" header="0.31496062992125984" footer="0.31496062992125984"/>
  <pageSetup paperSize="9" scale="90" orientation="portrait" r:id="rId1"/>
  <headerFooter>
    <oddHeader xml:space="preserve">&amp;C
</oddHeader>
    <oddFooter>Página &amp;P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H1253"/>
  <sheetViews>
    <sheetView view="pageBreakPreview" zoomScale="130" zoomScaleNormal="100" zoomScaleSheetLayoutView="130" workbookViewId="0">
      <selection activeCell="G6" sqref="G6"/>
    </sheetView>
  </sheetViews>
  <sheetFormatPr baseColWidth="10" defaultRowHeight="15" x14ac:dyDescent="0.25"/>
  <cols>
    <col min="1" max="2" width="6.7109375" customWidth="1"/>
    <col min="3" max="3" width="46.7109375" customWidth="1"/>
    <col min="4" max="6" width="11.42578125" customWidth="1"/>
    <col min="8" max="10" width="11.5703125" bestFit="1" customWidth="1"/>
  </cols>
  <sheetData>
    <row r="2" spans="1:8" x14ac:dyDescent="0.25">
      <c r="A2" s="3" t="s">
        <v>305</v>
      </c>
    </row>
    <row r="4" spans="1:8" x14ac:dyDescent="0.25">
      <c r="A4" s="161" t="s">
        <v>86</v>
      </c>
      <c r="B4" s="162"/>
      <c r="C4" s="162"/>
    </row>
    <row r="5" spans="1:8" x14ac:dyDescent="0.25">
      <c r="A5" s="1"/>
    </row>
    <row r="6" spans="1:8" s="23" customFormat="1" ht="13.5" x14ac:dyDescent="0.25">
      <c r="A6" s="5" t="s">
        <v>41</v>
      </c>
      <c r="B6" s="24" t="s">
        <v>42</v>
      </c>
      <c r="C6" s="24" t="s">
        <v>43</v>
      </c>
      <c r="D6" s="24" t="s">
        <v>44</v>
      </c>
      <c r="E6" s="5" t="s">
        <v>45</v>
      </c>
      <c r="F6" s="5" t="s">
        <v>64</v>
      </c>
      <c r="G6" s="164" t="s">
        <v>886</v>
      </c>
      <c r="H6" s="165">
        <v>0.97499999999999998</v>
      </c>
    </row>
    <row r="7" spans="1:8" s="23" customFormat="1" ht="12.75" x14ac:dyDescent="0.25">
      <c r="A7" s="21"/>
      <c r="B7" s="46"/>
      <c r="C7" s="46"/>
      <c r="D7" s="46"/>
      <c r="E7" s="21"/>
      <c r="F7" s="21"/>
    </row>
    <row r="8" spans="1:8" s="23" customFormat="1" ht="13.5" x14ac:dyDescent="0.3">
      <c r="A8" s="4" t="s">
        <v>8</v>
      </c>
      <c r="B8" s="4" t="s">
        <v>3</v>
      </c>
      <c r="C8" s="12" t="s">
        <v>208</v>
      </c>
      <c r="D8" s="46"/>
      <c r="E8" s="21"/>
      <c r="F8" s="21"/>
    </row>
    <row r="9" spans="1:8" s="23" customFormat="1" ht="81.75" customHeight="1" x14ac:dyDescent="0.3">
      <c r="A9" s="4"/>
      <c r="B9" s="4"/>
      <c r="C9" s="72" t="s">
        <v>329</v>
      </c>
      <c r="D9" s="88">
        <v>504.57</v>
      </c>
      <c r="E9" s="88">
        <f>H6*38.7</f>
        <v>37.732500000000002</v>
      </c>
      <c r="F9" s="17">
        <f>D9*E9</f>
        <v>19038.687525000001</v>
      </c>
      <c r="G9" s="88"/>
    </row>
    <row r="10" spans="1:8" s="23" customFormat="1" ht="13.5" x14ac:dyDescent="0.3">
      <c r="A10" s="4"/>
      <c r="B10" s="4"/>
      <c r="C10" s="9"/>
      <c r="D10" s="46"/>
      <c r="E10" s="21"/>
      <c r="F10" s="21"/>
    </row>
    <row r="11" spans="1:8" s="23" customFormat="1" ht="13.5" x14ac:dyDescent="0.3">
      <c r="A11" s="4" t="s">
        <v>9</v>
      </c>
      <c r="B11" s="4" t="s">
        <v>3</v>
      </c>
      <c r="C11" s="12" t="s">
        <v>209</v>
      </c>
      <c r="D11" s="46"/>
      <c r="E11" s="88"/>
      <c r="F11" s="21"/>
    </row>
    <row r="12" spans="1:8" s="23" customFormat="1" ht="108" x14ac:dyDescent="0.3">
      <c r="A12" s="4"/>
      <c r="B12" s="4"/>
      <c r="C12" s="72" t="s">
        <v>330</v>
      </c>
      <c r="D12" s="88">
        <v>20.47</v>
      </c>
      <c r="E12" s="88">
        <f>H6*19.46</f>
        <v>18.973500000000001</v>
      </c>
      <c r="F12" s="17">
        <f>D12*E12</f>
        <v>388.38754499999999</v>
      </c>
    </row>
    <row r="13" spans="1:8" s="23" customFormat="1" ht="13.5" x14ac:dyDescent="0.25">
      <c r="A13" s="21"/>
      <c r="B13" s="46"/>
      <c r="C13" s="46"/>
      <c r="D13" s="46"/>
      <c r="E13" s="88"/>
      <c r="F13" s="21"/>
    </row>
    <row r="14" spans="1:8" s="23" customFormat="1" ht="13.5" x14ac:dyDescent="0.3">
      <c r="A14" s="25">
        <v>6.3</v>
      </c>
      <c r="B14" s="4" t="s">
        <v>3</v>
      </c>
      <c r="C14" s="12" t="s">
        <v>210</v>
      </c>
      <c r="D14" s="46"/>
      <c r="E14" s="88"/>
      <c r="F14" s="21"/>
    </row>
    <row r="15" spans="1:8" s="23" customFormat="1" ht="81" x14ac:dyDescent="0.3">
      <c r="A15" s="4"/>
      <c r="B15" s="4"/>
      <c r="C15" s="72" t="s">
        <v>331</v>
      </c>
      <c r="D15" s="88">
        <v>11.49</v>
      </c>
      <c r="E15" s="88">
        <f>H6*12.12</f>
        <v>11.816999999999998</v>
      </c>
      <c r="F15" s="17">
        <f>D15*E15</f>
        <v>135.77732999999998</v>
      </c>
      <c r="G15" s="79"/>
    </row>
    <row r="16" spans="1:8" s="23" customFormat="1" ht="13.5" x14ac:dyDescent="0.3">
      <c r="A16" s="4"/>
      <c r="B16" s="4"/>
      <c r="C16" s="75"/>
      <c r="D16" s="46"/>
      <c r="E16" s="88"/>
      <c r="F16" s="21"/>
    </row>
    <row r="17" spans="1:8" s="23" customFormat="1" ht="13.5" x14ac:dyDescent="0.3">
      <c r="A17" s="25">
        <v>6.4</v>
      </c>
      <c r="B17" s="4" t="s">
        <v>3</v>
      </c>
      <c r="C17" s="82" t="s">
        <v>143</v>
      </c>
      <c r="D17" s="46"/>
      <c r="E17" s="88"/>
      <c r="F17" s="21"/>
    </row>
    <row r="18" spans="1:8" s="23" customFormat="1" ht="40.5" x14ac:dyDescent="0.3">
      <c r="A18" s="4"/>
      <c r="B18" s="4"/>
      <c r="C18" s="72" t="s">
        <v>869</v>
      </c>
      <c r="D18" s="88">
        <v>4.34</v>
      </c>
      <c r="E18" s="88">
        <f>H6*20.18</f>
        <v>19.6755</v>
      </c>
      <c r="F18" s="17">
        <f>D18*E18</f>
        <v>85.391669999999991</v>
      </c>
      <c r="G18" s="79"/>
    </row>
    <row r="19" spans="1:8" s="23" customFormat="1" ht="13.5" x14ac:dyDescent="0.3">
      <c r="A19" s="4"/>
      <c r="B19" s="4"/>
      <c r="C19" s="75"/>
      <c r="D19" s="46"/>
      <c r="E19" s="88"/>
      <c r="F19" s="21"/>
    </row>
    <row r="20" spans="1:8" s="23" customFormat="1" ht="13.5" x14ac:dyDescent="0.3">
      <c r="A20" s="25">
        <v>6.5</v>
      </c>
      <c r="B20" s="4" t="s">
        <v>3</v>
      </c>
      <c r="C20" s="82" t="s">
        <v>861</v>
      </c>
      <c r="D20" s="46"/>
      <c r="E20" s="88"/>
      <c r="F20" s="21"/>
    </row>
    <row r="21" spans="1:8" s="23" customFormat="1" ht="54.75" customHeight="1" x14ac:dyDescent="0.3">
      <c r="A21" s="4"/>
      <c r="B21" s="4"/>
      <c r="C21" s="72" t="s">
        <v>333</v>
      </c>
      <c r="D21" s="88">
        <v>2.0299999999999998</v>
      </c>
      <c r="E21" s="88">
        <f>H6*7.66</f>
        <v>7.4684999999999997</v>
      </c>
      <c r="F21" s="17">
        <f>D21*E21</f>
        <v>15.161054999999998</v>
      </c>
    </row>
    <row r="22" spans="1:8" s="23" customFormat="1" ht="13.5" x14ac:dyDescent="0.3">
      <c r="A22" s="4"/>
      <c r="B22" s="4"/>
      <c r="C22" s="72"/>
      <c r="D22" s="88"/>
      <c r="E22" s="88"/>
      <c r="F22" s="17"/>
    </row>
    <row r="23" spans="1:8" ht="15.75" thickBot="1" x14ac:dyDescent="0.3">
      <c r="A23" s="13"/>
      <c r="B23" s="13"/>
      <c r="C23" s="13" t="s">
        <v>51</v>
      </c>
      <c r="D23" s="13"/>
      <c r="E23" s="18"/>
      <c r="F23" s="18">
        <f>SUM(F9:F22)</f>
        <v>19663.405125000005</v>
      </c>
      <c r="H23" s="17"/>
    </row>
    <row r="24" spans="1:8" ht="15.75" x14ac:dyDescent="0.3">
      <c r="A24" s="4"/>
      <c r="B24" s="4"/>
      <c r="C24" s="9"/>
      <c r="D24" s="7"/>
      <c r="E24" s="4"/>
      <c r="F24" s="4"/>
      <c r="H24" s="17"/>
    </row>
    <row r="25" spans="1:8" ht="15.75" x14ac:dyDescent="0.3">
      <c r="A25" s="4"/>
      <c r="B25" s="4"/>
      <c r="C25" s="9"/>
      <c r="D25" s="4"/>
      <c r="E25" s="4"/>
      <c r="F25" s="4"/>
      <c r="H25" s="17"/>
    </row>
    <row r="26" spans="1:8" ht="15.75" x14ac:dyDescent="0.3">
      <c r="A26" s="4"/>
      <c r="B26" s="4"/>
      <c r="C26" s="12"/>
      <c r="D26" s="4"/>
      <c r="E26" s="4"/>
      <c r="F26" s="4"/>
      <c r="H26" s="17"/>
    </row>
    <row r="27" spans="1:8" ht="15.75" x14ac:dyDescent="0.3">
      <c r="A27" s="4"/>
      <c r="B27" s="4"/>
      <c r="C27" s="9"/>
      <c r="D27" s="7"/>
      <c r="E27" s="4"/>
      <c r="F27" s="4"/>
      <c r="H27" s="17"/>
    </row>
    <row r="28" spans="1:8" ht="15.75" x14ac:dyDescent="0.3">
      <c r="A28" s="4"/>
      <c r="B28" s="4"/>
      <c r="C28" s="9"/>
      <c r="D28" s="4"/>
      <c r="E28" s="4"/>
      <c r="F28" s="4"/>
      <c r="H28" s="17"/>
    </row>
    <row r="29" spans="1:8" ht="15.75" x14ac:dyDescent="0.3">
      <c r="A29" s="4"/>
      <c r="B29" s="4"/>
      <c r="C29" s="12"/>
      <c r="D29" s="4"/>
      <c r="E29" s="4"/>
      <c r="F29" s="4"/>
      <c r="H29" s="17"/>
    </row>
    <row r="30" spans="1:8" ht="15.75" x14ac:dyDescent="0.3">
      <c r="A30" s="4"/>
      <c r="B30" s="4"/>
      <c r="C30" s="9"/>
      <c r="D30" s="7"/>
      <c r="E30" s="4"/>
      <c r="F30" s="4"/>
    </row>
    <row r="31" spans="1:8" ht="15.75" x14ac:dyDescent="0.3">
      <c r="A31" s="4"/>
      <c r="B31" s="4"/>
      <c r="C31" s="9"/>
      <c r="D31" s="4"/>
      <c r="E31" s="4"/>
      <c r="F31" s="4"/>
    </row>
    <row r="32" spans="1:8" ht="15.75" x14ac:dyDescent="0.3">
      <c r="A32" s="4"/>
      <c r="B32" s="4"/>
      <c r="C32" s="9"/>
      <c r="D32" s="4"/>
      <c r="E32" s="4"/>
      <c r="F32" s="4"/>
    </row>
    <row r="33" spans="1:6" ht="15.75" x14ac:dyDescent="0.3">
      <c r="A33" s="4"/>
      <c r="B33" s="4"/>
      <c r="C33" s="9"/>
      <c r="D33" s="4"/>
      <c r="E33" s="4"/>
      <c r="F33" s="4"/>
    </row>
    <row r="34" spans="1:6" ht="15.75" x14ac:dyDescent="0.3">
      <c r="A34" s="4"/>
      <c r="B34" s="4"/>
      <c r="C34" s="4"/>
      <c r="D34" s="4"/>
      <c r="E34" s="4"/>
      <c r="F34" s="4"/>
    </row>
    <row r="35" spans="1:6" ht="15.75" x14ac:dyDescent="0.3">
      <c r="A35" s="4"/>
      <c r="B35" s="4"/>
      <c r="C35" s="4"/>
      <c r="D35" s="4"/>
      <c r="E35" s="4"/>
      <c r="F35" s="4"/>
    </row>
    <row r="36" spans="1:6" ht="15.75" x14ac:dyDescent="0.3">
      <c r="A36" s="4"/>
      <c r="B36" s="4"/>
      <c r="C36" s="4"/>
      <c r="D36" s="4"/>
      <c r="E36" s="4"/>
      <c r="F36" s="4"/>
    </row>
    <row r="37" spans="1:6" ht="15.75" x14ac:dyDescent="0.3">
      <c r="A37" s="4"/>
      <c r="B37" s="4"/>
      <c r="C37" s="4"/>
      <c r="D37" s="4"/>
      <c r="E37" s="4"/>
      <c r="F37" s="4"/>
    </row>
    <row r="38" spans="1:6" ht="15.75" x14ac:dyDescent="0.3">
      <c r="A38" s="4"/>
      <c r="B38" s="4"/>
      <c r="C38" s="4"/>
      <c r="D38" s="4"/>
      <c r="E38" s="4"/>
      <c r="F38" s="4"/>
    </row>
    <row r="39" spans="1:6" ht="15.75" x14ac:dyDescent="0.3">
      <c r="A39" s="4"/>
      <c r="B39" s="4"/>
      <c r="C39" s="4"/>
      <c r="D39" s="4"/>
      <c r="E39" s="4"/>
      <c r="F39" s="4"/>
    </row>
    <row r="40" spans="1:6" ht="15.75" x14ac:dyDescent="0.3">
      <c r="A40" s="4"/>
      <c r="B40" s="4"/>
      <c r="C40" s="4"/>
      <c r="D40" s="4"/>
      <c r="E40" s="4"/>
      <c r="F40" s="4"/>
    </row>
    <row r="41" spans="1:6" ht="15.75" x14ac:dyDescent="0.3">
      <c r="A41" s="4"/>
      <c r="B41" s="4"/>
      <c r="C41" s="4"/>
      <c r="D41" s="4"/>
      <c r="E41" s="4"/>
      <c r="F41" s="4"/>
    </row>
    <row r="42" spans="1:6" ht="15.75" x14ac:dyDescent="0.3">
      <c r="A42" s="4"/>
      <c r="B42" s="4"/>
      <c r="C42" s="4"/>
      <c r="D42" s="4"/>
      <c r="E42" s="4"/>
      <c r="F42" s="4"/>
    </row>
    <row r="43" spans="1:6" ht="15.75" x14ac:dyDescent="0.3">
      <c r="A43" s="4"/>
      <c r="B43" s="4"/>
      <c r="C43" s="4"/>
      <c r="D43" s="4"/>
      <c r="E43" s="4"/>
      <c r="F43" s="4"/>
    </row>
    <row r="44" spans="1:6" ht="15.75" x14ac:dyDescent="0.3">
      <c r="A44" s="4"/>
      <c r="B44" s="4"/>
      <c r="C44" s="4"/>
      <c r="D44" s="4"/>
      <c r="E44" s="4"/>
      <c r="F44" s="4"/>
    </row>
    <row r="45" spans="1:6" ht="15.75" x14ac:dyDescent="0.3">
      <c r="A45" s="4"/>
      <c r="B45" s="4"/>
      <c r="C45" s="4"/>
      <c r="D45" s="4"/>
      <c r="E45" s="4"/>
      <c r="F45" s="4"/>
    </row>
    <row r="46" spans="1:6" ht="15.75" x14ac:dyDescent="0.3">
      <c r="A46" s="4"/>
      <c r="B46" s="4"/>
      <c r="C46" s="4"/>
      <c r="D46" s="4"/>
      <c r="E46" s="4"/>
      <c r="F46" s="4"/>
    </row>
    <row r="47" spans="1:6" ht="15.75" x14ac:dyDescent="0.3">
      <c r="A47" s="4"/>
      <c r="B47" s="4"/>
      <c r="C47" s="4"/>
      <c r="D47" s="4"/>
      <c r="E47" s="4"/>
      <c r="F47" s="4"/>
    </row>
    <row r="48" spans="1:6" ht="15.75" x14ac:dyDescent="0.3">
      <c r="A48" s="4"/>
      <c r="B48" s="4"/>
      <c r="C48" s="4"/>
      <c r="D48" s="4"/>
      <c r="E48" s="4"/>
      <c r="F48" s="4"/>
    </row>
    <row r="49" spans="1:6" ht="15.75" x14ac:dyDescent="0.3">
      <c r="A49" s="4"/>
      <c r="B49" s="4"/>
      <c r="C49" s="4"/>
      <c r="D49" s="4"/>
      <c r="E49" s="4"/>
      <c r="F49" s="4"/>
    </row>
    <row r="50" spans="1:6" ht="15.75" x14ac:dyDescent="0.3">
      <c r="A50" s="4"/>
      <c r="B50" s="4"/>
      <c r="C50" s="4"/>
      <c r="D50" s="4"/>
      <c r="E50" s="4"/>
      <c r="F50" s="4"/>
    </row>
    <row r="51" spans="1:6" ht="15.75" x14ac:dyDescent="0.3">
      <c r="A51" s="4"/>
      <c r="B51" s="4"/>
      <c r="C51" s="4"/>
      <c r="D51" s="4"/>
      <c r="E51" s="4"/>
      <c r="F51" s="4"/>
    </row>
    <row r="52" spans="1:6" ht="15.75" x14ac:dyDescent="0.3">
      <c r="A52" s="4"/>
      <c r="B52" s="4"/>
      <c r="C52" s="4"/>
      <c r="D52" s="4"/>
      <c r="E52" s="4"/>
      <c r="F52" s="4"/>
    </row>
    <row r="53" spans="1:6" ht="15.75" x14ac:dyDescent="0.3">
      <c r="A53" s="4"/>
      <c r="B53" s="4"/>
      <c r="C53" s="4"/>
      <c r="D53" s="4"/>
      <c r="E53" s="4"/>
      <c r="F53" s="4"/>
    </row>
    <row r="54" spans="1:6" ht="15.75" x14ac:dyDescent="0.3">
      <c r="A54" s="4"/>
      <c r="B54" s="4"/>
      <c r="C54" s="4"/>
      <c r="D54" s="4"/>
      <c r="E54" s="4"/>
      <c r="F54" s="4"/>
    </row>
    <row r="55" spans="1:6" ht="15.75" x14ac:dyDescent="0.3">
      <c r="A55" s="4"/>
      <c r="B55" s="4"/>
      <c r="C55" s="4"/>
      <c r="D55" s="4"/>
      <c r="E55" s="4"/>
      <c r="F55" s="4"/>
    </row>
    <row r="56" spans="1:6" ht="15.75" x14ac:dyDescent="0.3">
      <c r="A56" s="4"/>
      <c r="B56" s="4"/>
      <c r="C56" s="4"/>
      <c r="D56" s="4"/>
      <c r="E56" s="4"/>
      <c r="F56" s="4"/>
    </row>
    <row r="57" spans="1:6" ht="15.75" x14ac:dyDescent="0.3">
      <c r="A57" s="4"/>
      <c r="B57" s="4"/>
      <c r="C57" s="4"/>
      <c r="D57" s="4"/>
      <c r="E57" s="4"/>
      <c r="F57" s="4"/>
    </row>
    <row r="58" spans="1:6" ht="15.75" x14ac:dyDescent="0.3">
      <c r="A58" s="4"/>
      <c r="B58" s="4"/>
      <c r="C58" s="4"/>
      <c r="D58" s="4"/>
      <c r="E58" s="4"/>
      <c r="F58" s="4"/>
    </row>
    <row r="59" spans="1:6" ht="15.75" x14ac:dyDescent="0.3">
      <c r="A59" s="4"/>
      <c r="B59" s="4"/>
      <c r="C59" s="4"/>
      <c r="D59" s="4"/>
      <c r="E59" s="4"/>
      <c r="F59" s="4"/>
    </row>
    <row r="60" spans="1:6" ht="15.75" x14ac:dyDescent="0.3">
      <c r="A60" s="4"/>
      <c r="B60" s="4"/>
      <c r="C60" s="4"/>
      <c r="D60" s="4"/>
      <c r="E60" s="4"/>
      <c r="F60" s="4"/>
    </row>
    <row r="61" spans="1:6" ht="15.75" x14ac:dyDescent="0.3">
      <c r="A61" s="4"/>
      <c r="B61" s="4"/>
      <c r="C61" s="4"/>
      <c r="D61" s="4"/>
      <c r="E61" s="4"/>
      <c r="F61" s="4"/>
    </row>
    <row r="62" spans="1:6" ht="15.75" x14ac:dyDescent="0.3">
      <c r="A62" s="4"/>
      <c r="B62" s="4"/>
      <c r="C62" s="4"/>
      <c r="D62" s="4"/>
      <c r="E62" s="4"/>
      <c r="F62" s="4"/>
    </row>
    <row r="63" spans="1:6" ht="15.75" x14ac:dyDescent="0.3">
      <c r="A63" s="4"/>
      <c r="B63" s="4"/>
      <c r="C63" s="4"/>
      <c r="D63" s="4"/>
      <c r="E63" s="4"/>
      <c r="F63" s="4"/>
    </row>
    <row r="64" spans="1:6" ht="15.75" x14ac:dyDescent="0.3">
      <c r="A64" s="4"/>
      <c r="B64" s="4"/>
      <c r="C64" s="4"/>
      <c r="D64" s="4"/>
      <c r="E64" s="4"/>
      <c r="F64" s="4"/>
    </row>
    <row r="65" spans="1:6" ht="15.75" x14ac:dyDescent="0.3">
      <c r="A65" s="4"/>
      <c r="B65" s="4"/>
      <c r="C65" s="4"/>
      <c r="D65" s="4"/>
      <c r="E65" s="4"/>
      <c r="F65" s="4"/>
    </row>
    <row r="66" spans="1:6" ht="15.75" x14ac:dyDescent="0.3">
      <c r="A66" s="4"/>
      <c r="B66" s="4"/>
      <c r="C66" s="4"/>
      <c r="D66" s="4"/>
      <c r="E66" s="4"/>
      <c r="F66" s="4"/>
    </row>
    <row r="67" spans="1:6" ht="15.75" x14ac:dyDescent="0.3">
      <c r="A67" s="4"/>
      <c r="B67" s="4"/>
      <c r="C67" s="4"/>
      <c r="D67" s="4"/>
      <c r="E67" s="4"/>
      <c r="F67" s="4"/>
    </row>
    <row r="68" spans="1:6" ht="15.75" x14ac:dyDescent="0.3">
      <c r="A68" s="4"/>
      <c r="B68" s="4"/>
      <c r="C68" s="4"/>
      <c r="D68" s="4"/>
      <c r="E68" s="4"/>
      <c r="F68" s="4"/>
    </row>
    <row r="69" spans="1:6" ht="15.75" x14ac:dyDescent="0.3">
      <c r="A69" s="4"/>
      <c r="B69" s="4"/>
      <c r="C69" s="4"/>
      <c r="D69" s="4"/>
      <c r="E69" s="4"/>
      <c r="F69" s="4"/>
    </row>
    <row r="70" spans="1:6" ht="15.75" x14ac:dyDescent="0.3">
      <c r="A70" s="4"/>
      <c r="B70" s="4"/>
      <c r="C70" s="4"/>
      <c r="D70" s="4"/>
      <c r="E70" s="4"/>
      <c r="F70" s="4"/>
    </row>
    <row r="71" spans="1:6" ht="15.75" x14ac:dyDescent="0.3">
      <c r="A71" s="4"/>
      <c r="B71" s="4"/>
      <c r="C71" s="4"/>
      <c r="D71" s="4"/>
      <c r="E71" s="4"/>
      <c r="F71" s="4"/>
    </row>
    <row r="72" spans="1:6" ht="15.75" x14ac:dyDescent="0.3">
      <c r="A72" s="4"/>
      <c r="B72" s="4"/>
      <c r="C72" s="4"/>
      <c r="D72" s="4"/>
      <c r="E72" s="4"/>
      <c r="F72" s="4"/>
    </row>
    <row r="73" spans="1:6" ht="15.75" x14ac:dyDescent="0.3">
      <c r="A73" s="4"/>
      <c r="B73" s="4"/>
      <c r="C73" s="4"/>
      <c r="D73" s="4"/>
      <c r="E73" s="4"/>
      <c r="F73" s="4"/>
    </row>
    <row r="74" spans="1:6" ht="15.75" x14ac:dyDescent="0.3">
      <c r="A74" s="4"/>
      <c r="B74" s="4"/>
      <c r="C74" s="4"/>
      <c r="D74" s="4"/>
      <c r="E74" s="4"/>
      <c r="F74" s="4"/>
    </row>
    <row r="75" spans="1:6" ht="15.75" x14ac:dyDescent="0.3">
      <c r="A75" s="4"/>
      <c r="B75" s="4"/>
      <c r="C75" s="4"/>
      <c r="D75" s="4"/>
      <c r="E75" s="4"/>
      <c r="F75" s="4"/>
    </row>
    <row r="76" spans="1:6" ht="15.75" x14ac:dyDescent="0.3">
      <c r="A76" s="4"/>
      <c r="B76" s="4"/>
      <c r="C76" s="4"/>
      <c r="D76" s="4"/>
      <c r="E76" s="4"/>
      <c r="F76" s="4"/>
    </row>
    <row r="77" spans="1:6" ht="15.75" x14ac:dyDescent="0.3">
      <c r="A77" s="4"/>
      <c r="B77" s="4"/>
      <c r="C77" s="4"/>
      <c r="D77" s="4"/>
      <c r="E77" s="4"/>
      <c r="F77" s="4"/>
    </row>
    <row r="78" spans="1:6" ht="15.75" x14ac:dyDescent="0.3">
      <c r="A78" s="4"/>
      <c r="B78" s="4"/>
      <c r="C78" s="4"/>
      <c r="D78" s="4"/>
      <c r="E78" s="4"/>
      <c r="F78" s="4"/>
    </row>
    <row r="79" spans="1:6" ht="15.75" x14ac:dyDescent="0.3">
      <c r="A79" s="4"/>
      <c r="B79" s="4"/>
      <c r="C79" s="4"/>
      <c r="D79" s="4"/>
      <c r="E79" s="4"/>
      <c r="F79" s="4"/>
    </row>
    <row r="80" spans="1:6" ht="15.75" x14ac:dyDescent="0.3">
      <c r="A80" s="4"/>
      <c r="B80" s="4"/>
      <c r="C80" s="4"/>
      <c r="D80" s="4"/>
      <c r="E80" s="4"/>
      <c r="F80" s="4"/>
    </row>
    <row r="81" spans="1:6" ht="15.75" x14ac:dyDescent="0.3">
      <c r="A81" s="4"/>
      <c r="B81" s="4"/>
      <c r="C81" s="4"/>
      <c r="D81" s="4"/>
      <c r="E81" s="4"/>
      <c r="F81" s="4"/>
    </row>
    <row r="82" spans="1:6" ht="15.75" x14ac:dyDescent="0.3">
      <c r="A82" s="4"/>
      <c r="B82" s="4"/>
      <c r="C82" s="4"/>
      <c r="D82" s="4"/>
      <c r="E82" s="4"/>
      <c r="F82" s="4"/>
    </row>
    <row r="83" spans="1:6" ht="15.75" x14ac:dyDescent="0.3">
      <c r="A83" s="4"/>
      <c r="B83" s="4"/>
      <c r="C83" s="4"/>
      <c r="D83" s="4"/>
      <c r="E83" s="4"/>
      <c r="F83" s="4"/>
    </row>
    <row r="84" spans="1:6" ht="15.75" x14ac:dyDescent="0.3">
      <c r="A84" s="4"/>
      <c r="B84" s="4"/>
      <c r="C84" s="4"/>
      <c r="D84" s="4"/>
      <c r="E84" s="4"/>
      <c r="F84" s="4"/>
    </row>
    <row r="85" spans="1:6" ht="15.75" x14ac:dyDescent="0.3">
      <c r="A85" s="4"/>
      <c r="B85" s="4"/>
      <c r="C85" s="4"/>
      <c r="D85" s="4"/>
      <c r="E85" s="4"/>
      <c r="F85" s="4"/>
    </row>
    <row r="86" spans="1:6" ht="15.75" x14ac:dyDescent="0.3">
      <c r="A86" s="4"/>
      <c r="B86" s="4"/>
      <c r="C86" s="4"/>
      <c r="D86" s="4"/>
      <c r="E86" s="4"/>
      <c r="F86" s="4"/>
    </row>
    <row r="87" spans="1:6" ht="15.75" x14ac:dyDescent="0.3">
      <c r="A87" s="4"/>
      <c r="B87" s="4"/>
      <c r="C87" s="4"/>
      <c r="D87" s="4"/>
      <c r="E87" s="4"/>
      <c r="F87" s="4"/>
    </row>
    <row r="88" spans="1:6" ht="15.75" x14ac:dyDescent="0.3">
      <c r="A88" s="4"/>
      <c r="B88" s="4"/>
      <c r="C88" s="4"/>
      <c r="D88" s="4"/>
      <c r="E88" s="4"/>
      <c r="F88" s="4"/>
    </row>
    <row r="89" spans="1:6" ht="15.75" x14ac:dyDescent="0.3">
      <c r="A89" s="4"/>
      <c r="B89" s="4"/>
      <c r="C89" s="4"/>
      <c r="D89" s="4"/>
      <c r="E89" s="4"/>
      <c r="F89" s="4"/>
    </row>
    <row r="90" spans="1:6" ht="15.75" x14ac:dyDescent="0.3">
      <c r="A90" s="4"/>
      <c r="B90" s="4"/>
      <c r="C90" s="4"/>
      <c r="D90" s="4"/>
      <c r="E90" s="4"/>
      <c r="F90" s="4"/>
    </row>
    <row r="91" spans="1:6" ht="15.75" x14ac:dyDescent="0.3">
      <c r="A91" s="4"/>
      <c r="B91" s="4"/>
      <c r="C91" s="4"/>
      <c r="D91" s="4"/>
      <c r="E91" s="4"/>
      <c r="F91" s="4"/>
    </row>
    <row r="92" spans="1:6" ht="15.75" x14ac:dyDescent="0.3">
      <c r="A92" s="4"/>
      <c r="B92" s="4"/>
      <c r="C92" s="4"/>
      <c r="D92" s="4"/>
      <c r="E92" s="4"/>
      <c r="F92" s="4"/>
    </row>
    <row r="93" spans="1:6" ht="15.75" x14ac:dyDescent="0.3">
      <c r="A93" s="4"/>
      <c r="B93" s="4"/>
      <c r="C93" s="4"/>
      <c r="D93" s="4"/>
      <c r="E93" s="4"/>
      <c r="F93" s="4"/>
    </row>
    <row r="94" spans="1:6" ht="15.75" x14ac:dyDescent="0.3">
      <c r="A94" s="4"/>
      <c r="B94" s="4"/>
      <c r="C94" s="4"/>
      <c r="D94" s="4"/>
      <c r="E94" s="4"/>
      <c r="F94" s="4"/>
    </row>
    <row r="95" spans="1:6" ht="15.75" x14ac:dyDescent="0.3">
      <c r="A95" s="4"/>
      <c r="B95" s="4"/>
      <c r="C95" s="4"/>
      <c r="D95" s="4"/>
      <c r="E95" s="4"/>
      <c r="F95" s="4"/>
    </row>
    <row r="96" spans="1:6" ht="15.75" x14ac:dyDescent="0.3">
      <c r="A96" s="4"/>
      <c r="B96" s="4"/>
      <c r="C96" s="4"/>
      <c r="D96" s="4"/>
      <c r="E96" s="4"/>
      <c r="F96" s="4"/>
    </row>
    <row r="97" spans="1:6" ht="15.75" x14ac:dyDescent="0.3">
      <c r="A97" s="4"/>
      <c r="B97" s="4"/>
      <c r="C97" s="4"/>
      <c r="D97" s="4"/>
      <c r="E97" s="4"/>
      <c r="F97" s="4"/>
    </row>
    <row r="98" spans="1:6" ht="15.75" x14ac:dyDescent="0.3">
      <c r="A98" s="4"/>
      <c r="B98" s="4"/>
      <c r="C98" s="4"/>
      <c r="D98" s="4"/>
      <c r="E98" s="4"/>
      <c r="F98" s="4"/>
    </row>
    <row r="99" spans="1:6" ht="15.75" x14ac:dyDescent="0.3">
      <c r="A99" s="4"/>
      <c r="B99" s="4"/>
      <c r="C99" s="4"/>
      <c r="D99" s="4"/>
      <c r="E99" s="4"/>
      <c r="F99" s="4"/>
    </row>
    <row r="100" spans="1:6" ht="15.75" x14ac:dyDescent="0.3">
      <c r="A100" s="4"/>
      <c r="B100" s="4"/>
      <c r="C100" s="4"/>
      <c r="D100" s="4"/>
      <c r="E100" s="4"/>
      <c r="F100" s="4"/>
    </row>
    <row r="101" spans="1:6" ht="15.75" x14ac:dyDescent="0.3">
      <c r="A101" s="4"/>
      <c r="B101" s="4"/>
      <c r="C101" s="4"/>
      <c r="D101" s="4"/>
      <c r="E101" s="4"/>
      <c r="F101" s="4"/>
    </row>
    <row r="102" spans="1:6" ht="15.75" x14ac:dyDescent="0.3">
      <c r="A102" s="4"/>
      <c r="B102" s="4"/>
      <c r="C102" s="4"/>
      <c r="D102" s="4"/>
      <c r="E102" s="4"/>
      <c r="F102" s="4"/>
    </row>
    <row r="103" spans="1:6" ht="15.75" x14ac:dyDescent="0.3">
      <c r="A103" s="4"/>
      <c r="B103" s="4"/>
      <c r="C103" s="4"/>
      <c r="D103" s="4"/>
      <c r="E103" s="4"/>
      <c r="F103" s="4"/>
    </row>
    <row r="104" spans="1:6" ht="15.75" x14ac:dyDescent="0.3">
      <c r="A104" s="4"/>
      <c r="B104" s="4"/>
      <c r="C104" s="4"/>
      <c r="D104" s="4"/>
      <c r="E104" s="4"/>
      <c r="F104" s="4"/>
    </row>
    <row r="105" spans="1:6" ht="15.75" x14ac:dyDescent="0.3">
      <c r="A105" s="4"/>
      <c r="B105" s="4"/>
      <c r="C105" s="4"/>
      <c r="D105" s="4"/>
      <c r="E105" s="4"/>
      <c r="F105" s="4"/>
    </row>
    <row r="106" spans="1:6" ht="15.75" x14ac:dyDescent="0.3">
      <c r="A106" s="4"/>
      <c r="B106" s="4"/>
      <c r="C106" s="4"/>
      <c r="D106" s="4"/>
      <c r="E106" s="4"/>
      <c r="F106" s="4"/>
    </row>
    <row r="107" spans="1:6" ht="15.75" x14ac:dyDescent="0.3">
      <c r="A107" s="4"/>
      <c r="B107" s="4"/>
      <c r="C107" s="4"/>
      <c r="D107" s="4"/>
      <c r="E107" s="4"/>
      <c r="F107" s="4"/>
    </row>
    <row r="108" spans="1:6" ht="15.75" x14ac:dyDescent="0.3">
      <c r="A108" s="4"/>
      <c r="B108" s="4"/>
      <c r="C108" s="4"/>
      <c r="D108" s="4"/>
      <c r="E108" s="4"/>
      <c r="F108" s="4"/>
    </row>
    <row r="109" spans="1:6" ht="15.75" x14ac:dyDescent="0.3">
      <c r="A109" s="4"/>
      <c r="B109" s="4"/>
      <c r="C109" s="4"/>
      <c r="D109" s="4"/>
      <c r="E109" s="4"/>
      <c r="F109" s="4"/>
    </row>
    <row r="110" spans="1:6" ht="15.75" x14ac:dyDescent="0.3">
      <c r="A110" s="4"/>
      <c r="B110" s="4"/>
      <c r="C110" s="4"/>
      <c r="D110" s="4"/>
      <c r="E110" s="4"/>
      <c r="F110" s="4"/>
    </row>
    <row r="111" spans="1:6" ht="15.75" x14ac:dyDescent="0.3">
      <c r="A111" s="4"/>
      <c r="B111" s="4"/>
      <c r="C111" s="4"/>
      <c r="D111" s="4"/>
      <c r="E111" s="4"/>
      <c r="F111" s="4"/>
    </row>
    <row r="112" spans="1:6" ht="15.75" x14ac:dyDescent="0.3">
      <c r="A112" s="4"/>
      <c r="B112" s="4"/>
      <c r="C112" s="4"/>
      <c r="D112" s="4"/>
      <c r="E112" s="4"/>
      <c r="F112" s="4"/>
    </row>
    <row r="113" spans="1:6" ht="15.75" x14ac:dyDescent="0.3">
      <c r="A113" s="4"/>
      <c r="B113" s="4"/>
      <c r="C113" s="4"/>
      <c r="D113" s="4"/>
      <c r="E113" s="4"/>
      <c r="F113" s="4"/>
    </row>
    <row r="114" spans="1:6" ht="15.75" x14ac:dyDescent="0.3">
      <c r="A114" s="4"/>
      <c r="B114" s="4"/>
      <c r="C114" s="4"/>
      <c r="D114" s="4"/>
      <c r="E114" s="4"/>
      <c r="F114" s="4"/>
    </row>
    <row r="115" spans="1:6" ht="15.75" x14ac:dyDescent="0.3">
      <c r="A115" s="4"/>
      <c r="B115" s="4"/>
      <c r="C115" s="4"/>
      <c r="D115" s="4"/>
      <c r="E115" s="4"/>
      <c r="F115" s="4"/>
    </row>
    <row r="116" spans="1:6" ht="15.75" x14ac:dyDescent="0.3">
      <c r="A116" s="4"/>
      <c r="B116" s="4"/>
      <c r="C116" s="4"/>
      <c r="D116" s="4"/>
      <c r="E116" s="4"/>
      <c r="F116" s="4"/>
    </row>
    <row r="117" spans="1:6" ht="15.75" x14ac:dyDescent="0.3">
      <c r="A117" s="4"/>
      <c r="B117" s="4"/>
      <c r="C117" s="4"/>
      <c r="D117" s="4"/>
      <c r="E117" s="4"/>
      <c r="F117" s="4"/>
    </row>
    <row r="118" spans="1:6" ht="15.75" x14ac:dyDescent="0.3">
      <c r="A118" s="4"/>
      <c r="B118" s="4"/>
      <c r="C118" s="4"/>
      <c r="D118" s="4"/>
      <c r="E118" s="4"/>
      <c r="F118" s="4"/>
    </row>
    <row r="119" spans="1:6" ht="15.75" x14ac:dyDescent="0.3">
      <c r="A119" s="4"/>
      <c r="B119" s="4"/>
      <c r="C119" s="4"/>
      <c r="D119" s="4"/>
      <c r="E119" s="4"/>
      <c r="F119" s="4"/>
    </row>
    <row r="120" spans="1:6" ht="15.75" x14ac:dyDescent="0.3">
      <c r="A120" s="4"/>
      <c r="B120" s="4"/>
      <c r="C120" s="4"/>
      <c r="D120" s="4"/>
      <c r="E120" s="4"/>
      <c r="F120" s="4"/>
    </row>
    <row r="121" spans="1:6" ht="15.75" x14ac:dyDescent="0.3">
      <c r="A121" s="4"/>
      <c r="B121" s="4"/>
      <c r="C121" s="4"/>
      <c r="D121" s="4"/>
      <c r="E121" s="4"/>
      <c r="F121" s="4"/>
    </row>
    <row r="122" spans="1:6" ht="15.75" x14ac:dyDescent="0.3">
      <c r="A122" s="4"/>
      <c r="B122" s="4"/>
      <c r="C122" s="4"/>
      <c r="D122" s="4"/>
      <c r="E122" s="4"/>
      <c r="F122" s="4"/>
    </row>
    <row r="123" spans="1:6" ht="15.75" x14ac:dyDescent="0.3">
      <c r="A123" s="4"/>
      <c r="B123" s="4"/>
      <c r="C123" s="4"/>
      <c r="D123" s="4"/>
      <c r="E123" s="4"/>
      <c r="F123" s="4"/>
    </row>
    <row r="124" spans="1:6" ht="15.75" x14ac:dyDescent="0.3">
      <c r="A124" s="4"/>
      <c r="B124" s="4"/>
      <c r="C124" s="4"/>
      <c r="D124" s="4"/>
      <c r="E124" s="4"/>
      <c r="F124" s="4"/>
    </row>
    <row r="125" spans="1:6" ht="15.75" x14ac:dyDescent="0.3">
      <c r="A125" s="4"/>
      <c r="B125" s="4"/>
      <c r="C125" s="4"/>
      <c r="D125" s="4"/>
      <c r="E125" s="4"/>
      <c r="F125" s="4"/>
    </row>
    <row r="126" spans="1:6" ht="15.75" x14ac:dyDescent="0.3">
      <c r="A126" s="4"/>
      <c r="B126" s="4"/>
      <c r="C126" s="4"/>
      <c r="D126" s="4"/>
      <c r="E126" s="4"/>
      <c r="F126" s="4"/>
    </row>
    <row r="127" spans="1:6" ht="15.75" x14ac:dyDescent="0.3">
      <c r="A127" s="4"/>
      <c r="B127" s="4"/>
      <c r="C127" s="4"/>
      <c r="D127" s="4"/>
      <c r="E127" s="4"/>
      <c r="F127" s="4"/>
    </row>
    <row r="128" spans="1:6" ht="15.75" x14ac:dyDescent="0.3">
      <c r="A128" s="4"/>
      <c r="B128" s="4"/>
      <c r="C128" s="4"/>
      <c r="D128" s="4"/>
      <c r="E128" s="4"/>
      <c r="F128" s="4"/>
    </row>
    <row r="129" spans="1:6" ht="15.75" x14ac:dyDescent="0.3">
      <c r="A129" s="4"/>
      <c r="B129" s="4"/>
      <c r="C129" s="4"/>
      <c r="D129" s="4"/>
      <c r="E129" s="4"/>
      <c r="F129" s="4"/>
    </row>
    <row r="130" spans="1:6" ht="15.75" x14ac:dyDescent="0.3">
      <c r="A130" s="4"/>
      <c r="B130" s="4"/>
      <c r="C130" s="4"/>
      <c r="D130" s="4"/>
      <c r="E130" s="4"/>
      <c r="F130" s="4"/>
    </row>
    <row r="131" spans="1:6" ht="15.75" x14ac:dyDescent="0.3">
      <c r="A131" s="4"/>
      <c r="B131" s="4"/>
      <c r="C131" s="4"/>
      <c r="D131" s="4"/>
      <c r="E131" s="4"/>
      <c r="F131" s="4"/>
    </row>
    <row r="132" spans="1:6" ht="15.75" x14ac:dyDescent="0.3">
      <c r="A132" s="4"/>
      <c r="B132" s="4"/>
      <c r="C132" s="4"/>
      <c r="D132" s="4"/>
      <c r="E132" s="4"/>
      <c r="F132" s="4"/>
    </row>
    <row r="133" spans="1:6" ht="15.75" x14ac:dyDescent="0.3">
      <c r="A133" s="4"/>
      <c r="B133" s="4"/>
      <c r="C133" s="4"/>
      <c r="D133" s="4"/>
      <c r="E133" s="4"/>
      <c r="F133" s="4"/>
    </row>
    <row r="134" spans="1:6" ht="15.75" x14ac:dyDescent="0.3">
      <c r="A134" s="4"/>
      <c r="B134" s="4"/>
      <c r="C134" s="4"/>
      <c r="D134" s="4"/>
      <c r="E134" s="4"/>
      <c r="F134" s="4"/>
    </row>
    <row r="135" spans="1:6" ht="15.75" x14ac:dyDescent="0.3">
      <c r="A135" s="4"/>
      <c r="B135" s="4"/>
      <c r="C135" s="4"/>
      <c r="D135" s="4"/>
      <c r="E135" s="4"/>
      <c r="F135" s="4"/>
    </row>
    <row r="136" spans="1:6" ht="15.75" x14ac:dyDescent="0.3">
      <c r="A136" s="4"/>
      <c r="B136" s="4"/>
      <c r="C136" s="4"/>
      <c r="D136" s="4"/>
      <c r="E136" s="4"/>
      <c r="F136" s="4"/>
    </row>
    <row r="137" spans="1:6" ht="15.75" x14ac:dyDescent="0.3">
      <c r="A137" s="4"/>
      <c r="B137" s="4"/>
      <c r="C137" s="4"/>
      <c r="D137" s="4"/>
      <c r="E137" s="4"/>
      <c r="F137" s="4"/>
    </row>
    <row r="138" spans="1:6" ht="15.75" x14ac:dyDescent="0.3">
      <c r="A138" s="4"/>
      <c r="B138" s="4"/>
      <c r="C138" s="4"/>
      <c r="D138" s="4"/>
      <c r="E138" s="4"/>
      <c r="F138" s="4"/>
    </row>
    <row r="139" spans="1:6" ht="15.75" x14ac:dyDescent="0.3">
      <c r="A139" s="4"/>
      <c r="B139" s="4"/>
      <c r="C139" s="4"/>
      <c r="D139" s="4"/>
      <c r="E139" s="4"/>
      <c r="F139" s="4"/>
    </row>
    <row r="140" spans="1:6" ht="15.75" x14ac:dyDescent="0.3">
      <c r="A140" s="4"/>
      <c r="B140" s="4"/>
      <c r="C140" s="4"/>
      <c r="D140" s="4"/>
      <c r="E140" s="4"/>
      <c r="F140" s="4"/>
    </row>
    <row r="141" spans="1:6" ht="15.75" x14ac:dyDescent="0.3">
      <c r="A141" s="4"/>
      <c r="B141" s="4"/>
      <c r="C141" s="4"/>
      <c r="D141" s="4"/>
      <c r="E141" s="4"/>
      <c r="F141" s="4"/>
    </row>
    <row r="142" spans="1:6" ht="15.75" x14ac:dyDescent="0.3">
      <c r="A142" s="4"/>
      <c r="B142" s="4"/>
      <c r="C142" s="4"/>
      <c r="D142" s="4"/>
      <c r="E142" s="4"/>
      <c r="F142" s="4"/>
    </row>
    <row r="143" spans="1:6" ht="15.75" x14ac:dyDescent="0.3">
      <c r="A143" s="4"/>
      <c r="B143" s="4"/>
      <c r="C143" s="4"/>
      <c r="D143" s="4"/>
      <c r="E143" s="4"/>
      <c r="F143" s="4"/>
    </row>
    <row r="144" spans="1:6" ht="15.75" x14ac:dyDescent="0.3">
      <c r="A144" s="4"/>
      <c r="B144" s="4"/>
      <c r="C144" s="4"/>
      <c r="D144" s="4"/>
      <c r="E144" s="4"/>
      <c r="F144" s="4"/>
    </row>
    <row r="145" spans="1:6" ht="15.75" x14ac:dyDescent="0.3">
      <c r="A145" s="4"/>
      <c r="B145" s="4"/>
      <c r="C145" s="4"/>
      <c r="D145" s="4"/>
      <c r="E145" s="4"/>
      <c r="F145" s="4"/>
    </row>
    <row r="146" spans="1:6" ht="15.75" x14ac:dyDescent="0.3">
      <c r="A146" s="4"/>
      <c r="B146" s="4"/>
      <c r="C146" s="4"/>
      <c r="D146" s="4"/>
      <c r="E146" s="4"/>
      <c r="F146" s="4"/>
    </row>
    <row r="147" spans="1:6" ht="15.75" x14ac:dyDescent="0.3">
      <c r="A147" s="4"/>
      <c r="B147" s="4"/>
      <c r="C147" s="4"/>
      <c r="D147" s="4"/>
      <c r="E147" s="4"/>
      <c r="F147" s="4"/>
    </row>
    <row r="148" spans="1:6" ht="15.75" x14ac:dyDescent="0.3">
      <c r="A148" s="4"/>
      <c r="B148" s="4"/>
      <c r="C148" s="4"/>
      <c r="D148" s="4"/>
      <c r="E148" s="4"/>
      <c r="F148" s="4"/>
    </row>
    <row r="149" spans="1:6" ht="15.75" x14ac:dyDescent="0.3">
      <c r="A149" s="4"/>
      <c r="B149" s="4"/>
      <c r="C149" s="4"/>
      <c r="D149" s="4"/>
      <c r="E149" s="4"/>
      <c r="F149" s="4"/>
    </row>
    <row r="150" spans="1:6" ht="15.75" x14ac:dyDescent="0.3">
      <c r="A150" s="4"/>
      <c r="B150" s="4"/>
      <c r="C150" s="4"/>
      <c r="D150" s="4"/>
      <c r="E150" s="4"/>
      <c r="F150" s="4"/>
    </row>
    <row r="151" spans="1:6" ht="15.75" x14ac:dyDescent="0.3">
      <c r="A151" s="4"/>
      <c r="B151" s="4"/>
      <c r="C151" s="4"/>
      <c r="D151" s="4"/>
      <c r="E151" s="4"/>
      <c r="F151" s="4"/>
    </row>
    <row r="152" spans="1:6" ht="15.75" x14ac:dyDescent="0.3">
      <c r="A152" s="4"/>
      <c r="B152" s="4"/>
      <c r="C152" s="4"/>
      <c r="D152" s="4"/>
      <c r="E152" s="4"/>
      <c r="F152" s="4"/>
    </row>
    <row r="153" spans="1:6" ht="15.75" x14ac:dyDescent="0.3">
      <c r="A153" s="4"/>
      <c r="B153" s="4"/>
      <c r="C153" s="4"/>
      <c r="D153" s="4"/>
      <c r="E153" s="4"/>
      <c r="F153" s="4"/>
    </row>
    <row r="154" spans="1:6" ht="15.75" x14ac:dyDescent="0.3">
      <c r="A154" s="4"/>
      <c r="B154" s="4"/>
      <c r="C154" s="4"/>
      <c r="D154" s="4"/>
      <c r="E154" s="4"/>
      <c r="F154" s="4"/>
    </row>
    <row r="155" spans="1:6" ht="15.75" x14ac:dyDescent="0.3">
      <c r="A155" s="4"/>
      <c r="B155" s="4"/>
      <c r="C155" s="4"/>
      <c r="D155" s="4"/>
      <c r="E155" s="4"/>
      <c r="F155" s="4"/>
    </row>
    <row r="156" spans="1:6" ht="15.75" x14ac:dyDescent="0.3">
      <c r="A156" s="4"/>
      <c r="B156" s="4"/>
      <c r="C156" s="4"/>
      <c r="D156" s="4"/>
      <c r="E156" s="4"/>
      <c r="F156" s="4"/>
    </row>
    <row r="157" spans="1:6" ht="15.75" x14ac:dyDescent="0.3">
      <c r="A157" s="4"/>
      <c r="B157" s="4"/>
      <c r="C157" s="4"/>
      <c r="D157" s="4"/>
      <c r="E157" s="4"/>
      <c r="F157" s="4"/>
    </row>
    <row r="158" spans="1:6" ht="15.75" x14ac:dyDescent="0.3">
      <c r="A158" s="4"/>
      <c r="B158" s="4"/>
      <c r="C158" s="4"/>
      <c r="D158" s="4"/>
      <c r="E158" s="4"/>
      <c r="F158" s="4"/>
    </row>
    <row r="159" spans="1:6" ht="15.75" x14ac:dyDescent="0.3">
      <c r="A159" s="4"/>
      <c r="B159" s="4"/>
      <c r="C159" s="4"/>
      <c r="D159" s="4"/>
      <c r="E159" s="4"/>
      <c r="F159" s="4"/>
    </row>
    <row r="160" spans="1:6" ht="15.75" x14ac:dyDescent="0.3">
      <c r="A160" s="4"/>
      <c r="B160" s="4"/>
      <c r="C160" s="4"/>
      <c r="D160" s="4"/>
      <c r="E160" s="4"/>
      <c r="F160" s="4"/>
    </row>
    <row r="161" spans="1:6" ht="15.75" x14ac:dyDescent="0.3">
      <c r="A161" s="4"/>
      <c r="B161" s="4"/>
      <c r="C161" s="4"/>
      <c r="D161" s="4"/>
      <c r="E161" s="4"/>
      <c r="F161" s="4"/>
    </row>
    <row r="162" spans="1:6" ht="15.75" x14ac:dyDescent="0.3">
      <c r="A162" s="4"/>
      <c r="B162" s="4"/>
      <c r="C162" s="4"/>
      <c r="D162" s="4"/>
      <c r="E162" s="4"/>
      <c r="F162" s="4"/>
    </row>
    <row r="163" spans="1:6" ht="15.75" x14ac:dyDescent="0.3">
      <c r="A163" s="4"/>
      <c r="B163" s="4"/>
      <c r="C163" s="4"/>
      <c r="D163" s="4"/>
      <c r="E163" s="4"/>
      <c r="F163" s="4"/>
    </row>
    <row r="164" spans="1:6" ht="15.75" x14ac:dyDescent="0.3">
      <c r="A164" s="4"/>
      <c r="B164" s="4"/>
      <c r="C164" s="4"/>
      <c r="D164" s="4"/>
      <c r="E164" s="4"/>
      <c r="F164" s="4"/>
    </row>
    <row r="165" spans="1:6" ht="15.75" x14ac:dyDescent="0.3">
      <c r="A165" s="4"/>
      <c r="B165" s="4"/>
      <c r="C165" s="4"/>
      <c r="D165" s="4"/>
      <c r="E165" s="4"/>
      <c r="F165" s="4"/>
    </row>
    <row r="166" spans="1:6" ht="15.75" x14ac:dyDescent="0.3">
      <c r="A166" s="4"/>
      <c r="B166" s="4"/>
      <c r="C166" s="4"/>
      <c r="D166" s="4"/>
      <c r="E166" s="4"/>
      <c r="F166" s="4"/>
    </row>
    <row r="167" spans="1:6" ht="15.75" x14ac:dyDescent="0.3">
      <c r="A167" s="4"/>
      <c r="B167" s="4"/>
      <c r="C167" s="4"/>
      <c r="D167" s="4"/>
      <c r="E167" s="4"/>
      <c r="F167" s="4"/>
    </row>
    <row r="168" spans="1:6" ht="15.75" x14ac:dyDescent="0.3">
      <c r="A168" s="4"/>
      <c r="B168" s="4"/>
      <c r="C168" s="4"/>
      <c r="D168" s="4"/>
      <c r="E168" s="4"/>
      <c r="F168" s="4"/>
    </row>
    <row r="169" spans="1:6" ht="15.75" x14ac:dyDescent="0.3">
      <c r="A169" s="4"/>
      <c r="B169" s="4"/>
      <c r="C169" s="4"/>
      <c r="D169" s="4"/>
      <c r="E169" s="4"/>
      <c r="F169" s="4"/>
    </row>
    <row r="170" spans="1:6" ht="15.75" x14ac:dyDescent="0.3">
      <c r="A170" s="4"/>
      <c r="B170" s="4"/>
      <c r="C170" s="4"/>
      <c r="D170" s="4"/>
      <c r="E170" s="4"/>
      <c r="F170" s="4"/>
    </row>
    <row r="171" spans="1:6" ht="15.75" x14ac:dyDescent="0.3">
      <c r="A171" s="4"/>
      <c r="B171" s="4"/>
      <c r="C171" s="4"/>
      <c r="D171" s="4"/>
      <c r="E171" s="4"/>
      <c r="F171" s="4"/>
    </row>
    <row r="172" spans="1:6" ht="15.75" x14ac:dyDescent="0.3">
      <c r="A172" s="4"/>
      <c r="B172" s="4"/>
      <c r="C172" s="4"/>
      <c r="D172" s="4"/>
      <c r="E172" s="4"/>
      <c r="F172" s="4"/>
    </row>
    <row r="173" spans="1:6" ht="15.75" x14ac:dyDescent="0.3">
      <c r="A173" s="4"/>
      <c r="B173" s="4"/>
      <c r="C173" s="4"/>
      <c r="D173" s="4"/>
      <c r="E173" s="4"/>
      <c r="F173" s="4"/>
    </row>
    <row r="174" spans="1:6" ht="15.75" x14ac:dyDescent="0.3">
      <c r="A174" s="4"/>
      <c r="B174" s="4"/>
      <c r="C174" s="4"/>
      <c r="D174" s="4"/>
      <c r="E174" s="4"/>
      <c r="F174" s="4"/>
    </row>
    <row r="175" spans="1:6" ht="15.75" x14ac:dyDescent="0.3">
      <c r="A175" s="4"/>
      <c r="B175" s="4"/>
      <c r="C175" s="4"/>
      <c r="D175" s="4"/>
      <c r="E175" s="4"/>
      <c r="F175" s="4"/>
    </row>
    <row r="176" spans="1:6" ht="15.75" x14ac:dyDescent="0.3">
      <c r="A176" s="4"/>
      <c r="B176" s="4"/>
      <c r="C176" s="4"/>
      <c r="D176" s="4"/>
      <c r="E176" s="4"/>
      <c r="F176" s="4"/>
    </row>
    <row r="177" spans="1:6" ht="15.75" x14ac:dyDescent="0.3">
      <c r="A177" s="4"/>
      <c r="B177" s="4"/>
      <c r="C177" s="4"/>
      <c r="D177" s="4"/>
      <c r="E177" s="4"/>
      <c r="F177" s="4"/>
    </row>
    <row r="178" spans="1:6" ht="15.75" x14ac:dyDescent="0.3">
      <c r="A178" s="4"/>
      <c r="B178" s="4"/>
      <c r="C178" s="4"/>
      <c r="D178" s="4"/>
      <c r="E178" s="4"/>
      <c r="F178" s="4"/>
    </row>
    <row r="179" spans="1:6" ht="15.75" x14ac:dyDescent="0.3">
      <c r="A179" s="4"/>
      <c r="B179" s="4"/>
      <c r="C179" s="4"/>
      <c r="D179" s="4"/>
      <c r="E179" s="4"/>
      <c r="F179" s="4"/>
    </row>
    <row r="180" spans="1:6" ht="15.75" x14ac:dyDescent="0.3">
      <c r="A180" s="4"/>
      <c r="B180" s="4"/>
      <c r="C180" s="4"/>
      <c r="D180" s="4"/>
      <c r="E180" s="4"/>
      <c r="F180" s="4"/>
    </row>
    <row r="181" spans="1:6" ht="15.75" x14ac:dyDescent="0.3">
      <c r="A181" s="4"/>
      <c r="B181" s="4"/>
      <c r="C181" s="4"/>
      <c r="D181" s="4"/>
      <c r="E181" s="4"/>
      <c r="F181" s="4"/>
    </row>
    <row r="182" spans="1:6" ht="15.75" x14ac:dyDescent="0.3">
      <c r="A182" s="4"/>
      <c r="B182" s="4"/>
      <c r="C182" s="4"/>
      <c r="D182" s="4"/>
      <c r="E182" s="4"/>
      <c r="F182" s="4"/>
    </row>
    <row r="183" spans="1:6" ht="15.75" x14ac:dyDescent="0.3">
      <c r="A183" s="4"/>
      <c r="B183" s="4"/>
      <c r="C183" s="4"/>
      <c r="D183" s="4"/>
      <c r="E183" s="4"/>
      <c r="F183" s="4"/>
    </row>
    <row r="184" spans="1:6" ht="15.75" x14ac:dyDescent="0.3">
      <c r="A184" s="4"/>
      <c r="B184" s="4"/>
      <c r="C184" s="4"/>
      <c r="D184" s="4"/>
      <c r="E184" s="4"/>
      <c r="F184" s="4"/>
    </row>
    <row r="185" spans="1:6" ht="15.75" x14ac:dyDescent="0.3">
      <c r="A185" s="4"/>
      <c r="B185" s="4"/>
      <c r="C185" s="4"/>
      <c r="D185" s="4"/>
      <c r="E185" s="4"/>
      <c r="F185" s="4"/>
    </row>
    <row r="186" spans="1:6" ht="15.75" x14ac:dyDescent="0.3">
      <c r="A186" s="4"/>
      <c r="B186" s="4"/>
      <c r="C186" s="4"/>
      <c r="D186" s="4"/>
      <c r="E186" s="4"/>
      <c r="F186" s="4"/>
    </row>
    <row r="187" spans="1:6" ht="15.75" x14ac:dyDescent="0.3">
      <c r="A187" s="4"/>
      <c r="B187" s="4"/>
      <c r="C187" s="4"/>
      <c r="D187" s="4"/>
      <c r="E187" s="4"/>
      <c r="F187" s="4"/>
    </row>
    <row r="188" spans="1:6" ht="15.75" x14ac:dyDescent="0.3">
      <c r="A188" s="4"/>
      <c r="B188" s="4"/>
      <c r="C188" s="4"/>
      <c r="D188" s="4"/>
      <c r="E188" s="4"/>
      <c r="F188" s="4"/>
    </row>
    <row r="189" spans="1:6" ht="15.75" x14ac:dyDescent="0.3">
      <c r="A189" s="4"/>
      <c r="B189" s="4"/>
      <c r="C189" s="4"/>
      <c r="D189" s="4"/>
      <c r="E189" s="4"/>
      <c r="F189" s="4"/>
    </row>
    <row r="190" spans="1:6" ht="15.75" x14ac:dyDescent="0.3">
      <c r="A190" s="4"/>
      <c r="B190" s="4"/>
      <c r="C190" s="4"/>
      <c r="D190" s="4"/>
      <c r="E190" s="4"/>
      <c r="F190" s="4"/>
    </row>
    <row r="191" spans="1:6" ht="15.75" x14ac:dyDescent="0.3">
      <c r="A191" s="4"/>
      <c r="B191" s="4"/>
      <c r="C191" s="4"/>
      <c r="D191" s="4"/>
      <c r="E191" s="4"/>
      <c r="F191" s="4"/>
    </row>
    <row r="192" spans="1:6" ht="15.75" x14ac:dyDescent="0.3">
      <c r="A192" s="4"/>
      <c r="B192" s="4"/>
      <c r="C192" s="4"/>
      <c r="D192" s="4"/>
      <c r="E192" s="4"/>
      <c r="F192" s="4"/>
    </row>
    <row r="193" spans="1:6" ht="15.75" x14ac:dyDescent="0.3">
      <c r="A193" s="4"/>
      <c r="B193" s="4"/>
      <c r="C193" s="4"/>
      <c r="D193" s="4"/>
      <c r="E193" s="4"/>
      <c r="F193" s="4"/>
    </row>
    <row r="194" spans="1:6" ht="15.75" x14ac:dyDescent="0.3">
      <c r="A194" s="4"/>
      <c r="B194" s="4"/>
      <c r="C194" s="4"/>
      <c r="D194" s="4"/>
      <c r="E194" s="4"/>
      <c r="F194" s="4"/>
    </row>
    <row r="195" spans="1:6" ht="15.75" x14ac:dyDescent="0.3">
      <c r="A195" s="4"/>
      <c r="B195" s="4"/>
      <c r="C195" s="4"/>
      <c r="D195" s="4"/>
      <c r="E195" s="4"/>
      <c r="F195" s="4"/>
    </row>
    <row r="196" spans="1:6" ht="15.75" x14ac:dyDescent="0.3">
      <c r="A196" s="4"/>
      <c r="B196" s="4"/>
      <c r="C196" s="4"/>
      <c r="D196" s="4"/>
      <c r="E196" s="4"/>
      <c r="F196" s="4"/>
    </row>
    <row r="197" spans="1:6" ht="15.75" x14ac:dyDescent="0.3">
      <c r="A197" s="4"/>
      <c r="B197" s="4"/>
      <c r="C197" s="4"/>
      <c r="D197" s="4"/>
      <c r="E197" s="4"/>
      <c r="F197" s="4"/>
    </row>
    <row r="198" spans="1:6" ht="15.75" x14ac:dyDescent="0.3">
      <c r="A198" s="4"/>
      <c r="B198" s="4"/>
      <c r="C198" s="4"/>
      <c r="D198" s="4"/>
      <c r="E198" s="4"/>
      <c r="F198" s="4"/>
    </row>
    <row r="199" spans="1:6" ht="15.75" x14ac:dyDescent="0.3">
      <c r="A199" s="4"/>
      <c r="B199" s="4"/>
      <c r="C199" s="4"/>
      <c r="D199" s="4"/>
      <c r="E199" s="4"/>
      <c r="F199" s="4"/>
    </row>
    <row r="200" spans="1:6" ht="15.75" x14ac:dyDescent="0.3">
      <c r="A200" s="4"/>
      <c r="B200" s="4"/>
      <c r="C200" s="4"/>
      <c r="D200" s="4"/>
      <c r="E200" s="4"/>
      <c r="F200" s="4"/>
    </row>
    <row r="201" spans="1:6" ht="15.75" x14ac:dyDescent="0.3">
      <c r="A201" s="4"/>
      <c r="B201" s="4"/>
      <c r="C201" s="4"/>
      <c r="D201" s="4"/>
      <c r="E201" s="4"/>
      <c r="F201" s="4"/>
    </row>
    <row r="202" spans="1:6" ht="15.75" x14ac:dyDescent="0.3">
      <c r="A202" s="4"/>
      <c r="B202" s="4"/>
      <c r="C202" s="4"/>
      <c r="D202" s="4"/>
      <c r="E202" s="4"/>
      <c r="F202" s="4"/>
    </row>
    <row r="203" spans="1:6" ht="15.75" x14ac:dyDescent="0.3">
      <c r="A203" s="4"/>
      <c r="B203" s="4"/>
      <c r="C203" s="4"/>
      <c r="D203" s="4"/>
      <c r="E203" s="4"/>
      <c r="F203" s="4"/>
    </row>
    <row r="204" spans="1:6" ht="15.75" x14ac:dyDescent="0.3">
      <c r="A204" s="4"/>
      <c r="B204" s="4"/>
      <c r="C204" s="4"/>
      <c r="D204" s="4"/>
      <c r="E204" s="4"/>
      <c r="F204" s="4"/>
    </row>
    <row r="205" spans="1:6" ht="15.75" x14ac:dyDescent="0.3">
      <c r="A205" s="4"/>
      <c r="B205" s="4"/>
      <c r="C205" s="4"/>
      <c r="D205" s="4"/>
      <c r="E205" s="4"/>
      <c r="F205" s="4"/>
    </row>
    <row r="206" spans="1:6" ht="15.75" x14ac:dyDescent="0.3">
      <c r="A206" s="4"/>
      <c r="B206" s="4"/>
      <c r="C206" s="4"/>
      <c r="D206" s="4"/>
      <c r="E206" s="4"/>
      <c r="F206" s="4"/>
    </row>
    <row r="207" spans="1:6" ht="15.75" x14ac:dyDescent="0.3">
      <c r="A207" s="4"/>
      <c r="B207" s="4"/>
      <c r="C207" s="4"/>
      <c r="D207" s="4"/>
      <c r="E207" s="4"/>
      <c r="F207" s="4"/>
    </row>
    <row r="208" spans="1:6" ht="15.75" x14ac:dyDescent="0.3">
      <c r="A208" s="4"/>
      <c r="B208" s="4"/>
      <c r="C208" s="4"/>
      <c r="D208" s="4"/>
      <c r="E208" s="4"/>
      <c r="F208" s="4"/>
    </row>
    <row r="209" spans="1:6" ht="15.75" x14ac:dyDescent="0.3">
      <c r="A209" s="4"/>
      <c r="B209" s="4"/>
      <c r="C209" s="4"/>
      <c r="D209" s="4"/>
      <c r="E209" s="4"/>
      <c r="F209" s="4"/>
    </row>
    <row r="210" spans="1:6" ht="15.75" x14ac:dyDescent="0.3">
      <c r="A210" s="4"/>
      <c r="B210" s="4"/>
      <c r="C210" s="4"/>
      <c r="D210" s="4"/>
      <c r="E210" s="4"/>
      <c r="F210" s="4"/>
    </row>
    <row r="211" spans="1:6" ht="15.75" x14ac:dyDescent="0.3">
      <c r="A211" s="4"/>
      <c r="B211" s="4"/>
      <c r="C211" s="4"/>
      <c r="D211" s="4"/>
      <c r="E211" s="4"/>
      <c r="F211" s="4"/>
    </row>
    <row r="212" spans="1:6" ht="15.75" x14ac:dyDescent="0.3">
      <c r="A212" s="4"/>
      <c r="B212" s="4"/>
      <c r="C212" s="4"/>
      <c r="D212" s="4"/>
      <c r="E212" s="4"/>
      <c r="F212" s="4"/>
    </row>
    <row r="213" spans="1:6" ht="15.75" x14ac:dyDescent="0.3">
      <c r="A213" s="4"/>
      <c r="B213" s="4"/>
      <c r="C213" s="4"/>
      <c r="D213" s="4"/>
      <c r="E213" s="4"/>
      <c r="F213" s="4"/>
    </row>
    <row r="214" spans="1:6" ht="15.75" x14ac:dyDescent="0.3">
      <c r="A214" s="4"/>
      <c r="B214" s="4"/>
      <c r="C214" s="4"/>
      <c r="D214" s="4"/>
      <c r="E214" s="4"/>
      <c r="F214" s="4"/>
    </row>
    <row r="215" spans="1:6" ht="15.75" x14ac:dyDescent="0.3">
      <c r="A215" s="4"/>
      <c r="B215" s="4"/>
      <c r="C215" s="4"/>
      <c r="D215" s="4"/>
      <c r="E215" s="4"/>
      <c r="F215" s="4"/>
    </row>
    <row r="216" spans="1:6" ht="15.75" x14ac:dyDescent="0.3">
      <c r="A216" s="4"/>
      <c r="B216" s="4"/>
      <c r="C216" s="4"/>
      <c r="D216" s="4"/>
      <c r="E216" s="4"/>
      <c r="F216" s="4"/>
    </row>
    <row r="217" spans="1:6" ht="15.75" x14ac:dyDescent="0.3">
      <c r="A217" s="4"/>
      <c r="B217" s="4"/>
      <c r="C217" s="4"/>
      <c r="D217" s="4"/>
      <c r="E217" s="4"/>
      <c r="F217" s="4"/>
    </row>
    <row r="218" spans="1:6" ht="15.75" x14ac:dyDescent="0.3">
      <c r="A218" s="4"/>
      <c r="B218" s="4"/>
      <c r="C218" s="4"/>
      <c r="D218" s="4"/>
      <c r="E218" s="4"/>
      <c r="F218" s="4"/>
    </row>
    <row r="219" spans="1:6" ht="15.75" x14ac:dyDescent="0.3">
      <c r="A219" s="4"/>
      <c r="B219" s="4"/>
      <c r="C219" s="4"/>
      <c r="D219" s="4"/>
      <c r="E219" s="4"/>
      <c r="F219" s="4"/>
    </row>
    <row r="220" spans="1:6" ht="15.75" x14ac:dyDescent="0.3">
      <c r="A220" s="4"/>
      <c r="B220" s="4"/>
      <c r="C220" s="4"/>
      <c r="D220" s="4"/>
      <c r="E220" s="4"/>
      <c r="F220" s="4"/>
    </row>
    <row r="221" spans="1:6" ht="15.75" x14ac:dyDescent="0.3">
      <c r="A221" s="4"/>
      <c r="B221" s="4"/>
      <c r="C221" s="4"/>
      <c r="D221" s="4"/>
      <c r="E221" s="4"/>
      <c r="F221" s="4"/>
    </row>
    <row r="222" spans="1:6" ht="15.75" x14ac:dyDescent="0.3">
      <c r="A222" s="4"/>
      <c r="B222" s="4"/>
      <c r="C222" s="4"/>
      <c r="D222" s="4"/>
      <c r="E222" s="4"/>
      <c r="F222" s="4"/>
    </row>
    <row r="223" spans="1:6" ht="15.75" x14ac:dyDescent="0.3">
      <c r="A223" s="4"/>
      <c r="B223" s="4"/>
      <c r="C223" s="4"/>
      <c r="D223" s="4"/>
      <c r="E223" s="4"/>
      <c r="F223" s="4"/>
    </row>
    <row r="224" spans="1:6" ht="15.75" x14ac:dyDescent="0.3">
      <c r="A224" s="4"/>
      <c r="B224" s="4"/>
      <c r="C224" s="4"/>
      <c r="D224" s="4"/>
      <c r="E224" s="4"/>
      <c r="F224" s="4"/>
    </row>
    <row r="225" spans="1:6" ht="15.75" x14ac:dyDescent="0.3">
      <c r="A225" s="4"/>
      <c r="B225" s="4"/>
      <c r="C225" s="4"/>
      <c r="D225" s="4"/>
      <c r="E225" s="4"/>
      <c r="F225" s="4"/>
    </row>
    <row r="226" spans="1:6" ht="15.75" x14ac:dyDescent="0.3">
      <c r="A226" s="4"/>
      <c r="B226" s="4"/>
      <c r="C226" s="4"/>
      <c r="D226" s="4"/>
      <c r="E226" s="4"/>
      <c r="F226" s="4"/>
    </row>
    <row r="227" spans="1:6" ht="15.75" x14ac:dyDescent="0.3">
      <c r="A227" s="4"/>
      <c r="B227" s="4"/>
      <c r="C227" s="4"/>
      <c r="D227" s="4"/>
      <c r="E227" s="4"/>
      <c r="F227" s="4"/>
    </row>
    <row r="228" spans="1:6" ht="15.75" x14ac:dyDescent="0.3">
      <c r="A228" s="4"/>
      <c r="B228" s="4"/>
      <c r="C228" s="4"/>
      <c r="D228" s="4"/>
      <c r="E228" s="4"/>
      <c r="F228" s="4"/>
    </row>
    <row r="229" spans="1:6" ht="15.75" x14ac:dyDescent="0.3">
      <c r="A229" s="4"/>
      <c r="B229" s="4"/>
      <c r="C229" s="4"/>
      <c r="D229" s="4"/>
      <c r="E229" s="4"/>
      <c r="F229" s="4"/>
    </row>
    <row r="230" spans="1:6" ht="15.75" x14ac:dyDescent="0.3">
      <c r="A230" s="4"/>
      <c r="B230" s="4"/>
      <c r="C230" s="4"/>
      <c r="D230" s="4"/>
      <c r="E230" s="4"/>
      <c r="F230" s="4"/>
    </row>
    <row r="231" spans="1:6" ht="15.75" x14ac:dyDescent="0.3">
      <c r="A231" s="4"/>
      <c r="B231" s="4"/>
      <c r="C231" s="4"/>
      <c r="D231" s="4"/>
      <c r="E231" s="4"/>
      <c r="F231" s="4"/>
    </row>
    <row r="232" spans="1:6" ht="15.75" x14ac:dyDescent="0.3">
      <c r="A232" s="4"/>
      <c r="B232" s="4"/>
      <c r="C232" s="4"/>
      <c r="D232" s="4"/>
      <c r="E232" s="4"/>
      <c r="F232" s="4"/>
    </row>
    <row r="233" spans="1:6" ht="15.75" x14ac:dyDescent="0.3">
      <c r="A233" s="4"/>
      <c r="B233" s="4"/>
      <c r="C233" s="4"/>
      <c r="D233" s="4"/>
      <c r="E233" s="4"/>
      <c r="F233" s="4"/>
    </row>
    <row r="234" spans="1:6" ht="15.75" x14ac:dyDescent="0.3">
      <c r="A234" s="4"/>
      <c r="B234" s="4"/>
      <c r="C234" s="4"/>
      <c r="D234" s="4"/>
      <c r="E234" s="4"/>
      <c r="F234" s="4"/>
    </row>
    <row r="235" spans="1:6" ht="15.75" x14ac:dyDescent="0.3">
      <c r="A235" s="4"/>
      <c r="B235" s="4"/>
      <c r="C235" s="4"/>
      <c r="D235" s="4"/>
      <c r="E235" s="4"/>
      <c r="F235" s="4"/>
    </row>
    <row r="236" spans="1:6" ht="15.75" x14ac:dyDescent="0.3">
      <c r="A236" s="4"/>
      <c r="B236" s="4"/>
      <c r="C236" s="4"/>
      <c r="D236" s="4"/>
      <c r="E236" s="4"/>
      <c r="F236" s="4"/>
    </row>
    <row r="237" spans="1:6" ht="15.75" x14ac:dyDescent="0.3">
      <c r="A237" s="4"/>
      <c r="B237" s="4"/>
      <c r="C237" s="4"/>
      <c r="D237" s="4"/>
      <c r="E237" s="4"/>
      <c r="F237" s="4"/>
    </row>
    <row r="238" spans="1:6" ht="15.75" x14ac:dyDescent="0.3">
      <c r="A238" s="4"/>
      <c r="B238" s="4"/>
      <c r="C238" s="4"/>
      <c r="D238" s="4"/>
      <c r="E238" s="4"/>
      <c r="F238" s="4"/>
    </row>
    <row r="239" spans="1:6" ht="15.75" x14ac:dyDescent="0.3">
      <c r="A239" s="4"/>
      <c r="B239" s="4"/>
      <c r="C239" s="4"/>
      <c r="D239" s="4"/>
      <c r="E239" s="4"/>
      <c r="F239" s="4"/>
    </row>
    <row r="240" spans="1:6" ht="15.75" x14ac:dyDescent="0.3">
      <c r="A240" s="4"/>
      <c r="B240" s="4"/>
      <c r="C240" s="4"/>
      <c r="D240" s="4"/>
      <c r="E240" s="4"/>
      <c r="F240" s="4"/>
    </row>
    <row r="241" spans="1:6" ht="15.75" x14ac:dyDescent="0.3">
      <c r="A241" s="4"/>
      <c r="B241" s="4"/>
      <c r="C241" s="4"/>
      <c r="D241" s="4"/>
      <c r="E241" s="4"/>
      <c r="F241" s="4"/>
    </row>
    <row r="242" spans="1:6" ht="15.75" x14ac:dyDescent="0.3">
      <c r="A242" s="4"/>
      <c r="B242" s="4"/>
      <c r="C242" s="4"/>
      <c r="D242" s="4"/>
      <c r="E242" s="4"/>
      <c r="F242" s="4"/>
    </row>
    <row r="243" spans="1:6" ht="15.75" x14ac:dyDescent="0.3">
      <c r="A243" s="4"/>
      <c r="B243" s="4"/>
      <c r="C243" s="4"/>
      <c r="D243" s="4"/>
      <c r="E243" s="4"/>
      <c r="F243" s="4"/>
    </row>
    <row r="244" spans="1:6" ht="15.75" x14ac:dyDescent="0.3">
      <c r="A244" s="4"/>
      <c r="B244" s="4"/>
      <c r="C244" s="4"/>
      <c r="D244" s="4"/>
      <c r="E244" s="4"/>
      <c r="F244" s="4"/>
    </row>
    <row r="245" spans="1:6" ht="15.75" x14ac:dyDescent="0.3">
      <c r="A245" s="4"/>
      <c r="B245" s="4"/>
      <c r="C245" s="4"/>
      <c r="D245" s="4"/>
      <c r="E245" s="4"/>
      <c r="F245" s="4"/>
    </row>
    <row r="246" spans="1:6" ht="15.75" x14ac:dyDescent="0.3">
      <c r="A246" s="4"/>
      <c r="B246" s="4"/>
      <c r="C246" s="4"/>
      <c r="D246" s="4"/>
      <c r="E246" s="4"/>
      <c r="F246" s="4"/>
    </row>
    <row r="247" spans="1:6" ht="15.75" x14ac:dyDescent="0.3">
      <c r="A247" s="4"/>
      <c r="B247" s="4"/>
      <c r="C247" s="4"/>
      <c r="D247" s="4"/>
      <c r="E247" s="4"/>
      <c r="F247" s="4"/>
    </row>
    <row r="248" spans="1:6" ht="15.75" x14ac:dyDescent="0.3">
      <c r="A248" s="4"/>
      <c r="B248" s="4"/>
      <c r="C248" s="4"/>
      <c r="D248" s="4"/>
      <c r="E248" s="4"/>
      <c r="F248" s="4"/>
    </row>
    <row r="249" spans="1:6" ht="15.75" x14ac:dyDescent="0.3">
      <c r="A249" s="4"/>
      <c r="B249" s="4"/>
      <c r="C249" s="4"/>
      <c r="D249" s="4"/>
      <c r="E249" s="4"/>
      <c r="F249" s="4"/>
    </row>
    <row r="250" spans="1:6" ht="15.75" x14ac:dyDescent="0.3">
      <c r="A250" s="4"/>
      <c r="B250" s="4"/>
      <c r="C250" s="4"/>
      <c r="D250" s="4"/>
      <c r="E250" s="4"/>
      <c r="F250" s="4"/>
    </row>
    <row r="251" spans="1:6" ht="15.75" x14ac:dyDescent="0.3">
      <c r="A251" s="4"/>
      <c r="B251" s="4"/>
      <c r="C251" s="4"/>
      <c r="D251" s="4"/>
      <c r="E251" s="4"/>
      <c r="F251" s="4"/>
    </row>
    <row r="252" spans="1:6" ht="15.75" x14ac:dyDescent="0.3">
      <c r="A252" s="4"/>
      <c r="B252" s="4"/>
      <c r="C252" s="4"/>
      <c r="D252" s="4"/>
      <c r="E252" s="4"/>
      <c r="F252" s="4"/>
    </row>
    <row r="253" spans="1:6" ht="15.75" x14ac:dyDescent="0.3">
      <c r="A253" s="4"/>
      <c r="B253" s="4"/>
      <c r="C253" s="4"/>
      <c r="D253" s="4"/>
      <c r="E253" s="4"/>
      <c r="F253" s="4"/>
    </row>
    <row r="254" spans="1:6" ht="15.75" x14ac:dyDescent="0.3">
      <c r="A254" s="4"/>
      <c r="B254" s="4"/>
      <c r="C254" s="4"/>
      <c r="D254" s="4"/>
      <c r="E254" s="4"/>
      <c r="F254" s="4"/>
    </row>
    <row r="255" spans="1:6" ht="15.75" x14ac:dyDescent="0.3">
      <c r="A255" s="4"/>
      <c r="B255" s="4"/>
      <c r="C255" s="4"/>
      <c r="D255" s="4"/>
      <c r="E255" s="4"/>
      <c r="F255" s="4"/>
    </row>
    <row r="256" spans="1:6" ht="15.75" x14ac:dyDescent="0.3">
      <c r="A256" s="4"/>
      <c r="B256" s="4"/>
      <c r="C256" s="4"/>
      <c r="D256" s="4"/>
      <c r="E256" s="4"/>
      <c r="F256" s="4"/>
    </row>
    <row r="257" spans="1:6" ht="15.75" x14ac:dyDescent="0.3">
      <c r="A257" s="4"/>
      <c r="B257" s="4"/>
      <c r="C257" s="4"/>
      <c r="D257" s="4"/>
      <c r="E257" s="4"/>
      <c r="F257" s="4"/>
    </row>
    <row r="258" spans="1:6" ht="15.75" x14ac:dyDescent="0.3">
      <c r="A258" s="4"/>
      <c r="B258" s="4"/>
      <c r="C258" s="4"/>
      <c r="D258" s="4"/>
      <c r="E258" s="4"/>
      <c r="F258" s="4"/>
    </row>
    <row r="259" spans="1:6" ht="15.75" x14ac:dyDescent="0.3">
      <c r="A259" s="4"/>
      <c r="B259" s="4"/>
      <c r="C259" s="4"/>
      <c r="D259" s="4"/>
      <c r="E259" s="4"/>
      <c r="F259" s="4"/>
    </row>
    <row r="260" spans="1:6" ht="15.75" x14ac:dyDescent="0.3">
      <c r="A260" s="4"/>
      <c r="B260" s="4"/>
      <c r="C260" s="4"/>
      <c r="D260" s="4"/>
      <c r="E260" s="4"/>
      <c r="F260" s="4"/>
    </row>
    <row r="261" spans="1:6" ht="15.75" x14ac:dyDescent="0.3">
      <c r="A261" s="4"/>
      <c r="B261" s="4"/>
      <c r="C261" s="4"/>
      <c r="D261" s="4"/>
      <c r="E261" s="4"/>
      <c r="F261" s="4"/>
    </row>
    <row r="262" spans="1:6" ht="15.75" x14ac:dyDescent="0.3">
      <c r="A262" s="4"/>
      <c r="B262" s="4"/>
      <c r="C262" s="4"/>
      <c r="D262" s="4"/>
      <c r="E262" s="4"/>
      <c r="F262" s="4"/>
    </row>
    <row r="263" spans="1:6" ht="15.75" x14ac:dyDescent="0.3">
      <c r="A263" s="4"/>
      <c r="B263" s="4"/>
      <c r="C263" s="4"/>
      <c r="D263" s="4"/>
      <c r="E263" s="4"/>
      <c r="F263" s="4"/>
    </row>
    <row r="264" spans="1:6" ht="15.75" x14ac:dyDescent="0.3">
      <c r="A264" s="4"/>
      <c r="B264" s="4"/>
      <c r="C264" s="4"/>
      <c r="D264" s="4"/>
      <c r="E264" s="4"/>
      <c r="F264" s="4"/>
    </row>
    <row r="265" spans="1:6" ht="15.75" x14ac:dyDescent="0.3">
      <c r="A265" s="4"/>
      <c r="B265" s="4"/>
      <c r="C265" s="4"/>
      <c r="D265" s="4"/>
      <c r="E265" s="4"/>
      <c r="F265" s="4"/>
    </row>
    <row r="266" spans="1:6" ht="15.75" x14ac:dyDescent="0.3">
      <c r="A266" s="4"/>
      <c r="B266" s="4"/>
      <c r="C266" s="4"/>
      <c r="D266" s="4"/>
      <c r="E266" s="4"/>
      <c r="F266" s="4"/>
    </row>
    <row r="267" spans="1:6" ht="15.75" x14ac:dyDescent="0.3">
      <c r="A267" s="4"/>
      <c r="B267" s="4"/>
      <c r="C267" s="4"/>
      <c r="D267" s="4"/>
      <c r="E267" s="4"/>
      <c r="F267" s="4"/>
    </row>
    <row r="268" spans="1:6" ht="15.75" x14ac:dyDescent="0.3">
      <c r="A268" s="4"/>
      <c r="B268" s="4"/>
      <c r="C268" s="4"/>
      <c r="D268" s="4"/>
      <c r="E268" s="4"/>
      <c r="F268" s="4"/>
    </row>
    <row r="269" spans="1:6" ht="15.75" x14ac:dyDescent="0.3">
      <c r="A269" s="4"/>
      <c r="B269" s="4"/>
      <c r="C269" s="4"/>
      <c r="D269" s="4"/>
      <c r="E269" s="4"/>
      <c r="F269" s="4"/>
    </row>
    <row r="270" spans="1:6" ht="15.75" x14ac:dyDescent="0.3">
      <c r="A270" s="4"/>
      <c r="B270" s="4"/>
      <c r="C270" s="4"/>
      <c r="D270" s="4"/>
      <c r="E270" s="4"/>
      <c r="F270" s="4"/>
    </row>
    <row r="271" spans="1:6" ht="15.75" x14ac:dyDescent="0.3">
      <c r="A271" s="4"/>
      <c r="B271" s="4"/>
      <c r="C271" s="4"/>
      <c r="D271" s="4"/>
      <c r="E271" s="4"/>
      <c r="F271" s="4"/>
    </row>
    <row r="272" spans="1:6" ht="15.75" x14ac:dyDescent="0.3">
      <c r="A272" s="4"/>
      <c r="B272" s="4"/>
      <c r="C272" s="4"/>
      <c r="D272" s="4"/>
      <c r="E272" s="4"/>
      <c r="F272" s="4"/>
    </row>
    <row r="273" spans="1:6" ht="15.75" x14ac:dyDescent="0.3">
      <c r="A273" s="4"/>
      <c r="B273" s="4"/>
      <c r="C273" s="4"/>
      <c r="D273" s="4"/>
      <c r="E273" s="4"/>
      <c r="F273" s="4"/>
    </row>
    <row r="274" spans="1:6" ht="15.75" x14ac:dyDescent="0.3">
      <c r="A274" s="4"/>
      <c r="B274" s="4"/>
      <c r="C274" s="4"/>
      <c r="D274" s="4"/>
      <c r="E274" s="4"/>
      <c r="F274" s="4"/>
    </row>
    <row r="275" spans="1:6" ht="15.75" x14ac:dyDescent="0.3">
      <c r="A275" s="4"/>
      <c r="B275" s="4"/>
      <c r="C275" s="4"/>
      <c r="D275" s="4"/>
      <c r="E275" s="4"/>
      <c r="F275" s="4"/>
    </row>
    <row r="276" spans="1:6" ht="15.75" x14ac:dyDescent="0.3">
      <c r="A276" s="4"/>
      <c r="B276" s="4"/>
      <c r="C276" s="4"/>
      <c r="D276" s="4"/>
      <c r="E276" s="4"/>
      <c r="F276" s="4"/>
    </row>
    <row r="277" spans="1:6" ht="15.75" x14ac:dyDescent="0.3">
      <c r="A277" s="4"/>
      <c r="B277" s="4"/>
      <c r="C277" s="4"/>
      <c r="D277" s="4"/>
      <c r="E277" s="4"/>
      <c r="F277" s="4"/>
    </row>
    <row r="278" spans="1:6" ht="15.75" x14ac:dyDescent="0.3">
      <c r="A278" s="4"/>
      <c r="B278" s="4"/>
      <c r="C278" s="4"/>
      <c r="D278" s="4"/>
      <c r="E278" s="4"/>
      <c r="F278" s="4"/>
    </row>
    <row r="279" spans="1:6" ht="15.75" x14ac:dyDescent="0.3">
      <c r="A279" s="4"/>
      <c r="B279" s="4"/>
      <c r="C279" s="4"/>
      <c r="D279" s="4"/>
      <c r="E279" s="4"/>
      <c r="F279" s="4"/>
    </row>
    <row r="280" spans="1:6" ht="15.75" x14ac:dyDescent="0.3">
      <c r="A280" s="4"/>
      <c r="B280" s="4"/>
      <c r="C280" s="4"/>
      <c r="D280" s="4"/>
      <c r="E280" s="4"/>
      <c r="F280" s="4"/>
    </row>
    <row r="281" spans="1:6" ht="15.75" x14ac:dyDescent="0.3">
      <c r="A281" s="4"/>
      <c r="B281" s="4"/>
      <c r="C281" s="4"/>
      <c r="D281" s="4"/>
      <c r="E281" s="4"/>
      <c r="F281" s="4"/>
    </row>
    <row r="282" spans="1:6" ht="15.75" x14ac:dyDescent="0.3">
      <c r="A282" s="4"/>
      <c r="B282" s="4"/>
      <c r="C282" s="4"/>
      <c r="D282" s="4"/>
      <c r="E282" s="4"/>
      <c r="F282" s="4"/>
    </row>
    <row r="283" spans="1:6" ht="15.75" x14ac:dyDescent="0.3">
      <c r="A283" s="4"/>
      <c r="B283" s="4"/>
      <c r="C283" s="4"/>
      <c r="D283" s="4"/>
      <c r="E283" s="4"/>
      <c r="F283" s="4"/>
    </row>
    <row r="284" spans="1:6" ht="15.75" x14ac:dyDescent="0.3">
      <c r="A284" s="4"/>
      <c r="B284" s="4"/>
      <c r="C284" s="4"/>
      <c r="D284" s="4"/>
      <c r="E284" s="4"/>
      <c r="F284" s="4"/>
    </row>
    <row r="285" spans="1:6" ht="15.75" x14ac:dyDescent="0.3">
      <c r="A285" s="4"/>
      <c r="B285" s="4"/>
      <c r="C285" s="4"/>
      <c r="D285" s="4"/>
      <c r="E285" s="4"/>
      <c r="F285" s="4"/>
    </row>
    <row r="286" spans="1:6" ht="15.75" x14ac:dyDescent="0.3">
      <c r="A286" s="4"/>
      <c r="B286" s="4"/>
      <c r="C286" s="4"/>
      <c r="D286" s="4"/>
      <c r="E286" s="4"/>
      <c r="F286" s="4"/>
    </row>
    <row r="287" spans="1:6" ht="15.75" x14ac:dyDescent="0.3">
      <c r="A287" s="4"/>
      <c r="B287" s="4"/>
      <c r="C287" s="4"/>
      <c r="D287" s="4"/>
      <c r="E287" s="4"/>
      <c r="F287" s="4"/>
    </row>
    <row r="288" spans="1:6" ht="15.75" x14ac:dyDescent="0.3">
      <c r="A288" s="4"/>
      <c r="B288" s="4"/>
      <c r="C288" s="4"/>
      <c r="D288" s="4"/>
      <c r="E288" s="4"/>
      <c r="F288" s="4"/>
    </row>
    <row r="289" spans="1:6" ht="15.75" x14ac:dyDescent="0.3">
      <c r="A289" s="4"/>
      <c r="B289" s="4"/>
      <c r="C289" s="4"/>
      <c r="D289" s="4"/>
      <c r="E289" s="4"/>
      <c r="F289" s="4"/>
    </row>
    <row r="290" spans="1:6" ht="15.75" x14ac:dyDescent="0.3">
      <c r="A290" s="4"/>
      <c r="B290" s="4"/>
      <c r="C290" s="4"/>
      <c r="D290" s="4"/>
      <c r="E290" s="4"/>
      <c r="F290" s="4"/>
    </row>
    <row r="291" spans="1:6" ht="15.75" x14ac:dyDescent="0.3">
      <c r="A291" s="4"/>
      <c r="B291" s="4"/>
      <c r="C291" s="4"/>
      <c r="D291" s="4"/>
      <c r="E291" s="4"/>
      <c r="F291" s="4"/>
    </row>
    <row r="292" spans="1:6" ht="15.75" x14ac:dyDescent="0.3">
      <c r="A292" s="4"/>
      <c r="B292" s="4"/>
      <c r="C292" s="4"/>
      <c r="D292" s="4"/>
      <c r="E292" s="4"/>
      <c r="F292" s="4"/>
    </row>
    <row r="293" spans="1:6" ht="15.75" x14ac:dyDescent="0.3">
      <c r="A293" s="4"/>
      <c r="B293" s="4"/>
      <c r="C293" s="4"/>
      <c r="D293" s="4"/>
      <c r="E293" s="4"/>
      <c r="F293" s="4"/>
    </row>
    <row r="294" spans="1:6" ht="15.75" x14ac:dyDescent="0.3">
      <c r="A294" s="4"/>
      <c r="B294" s="4"/>
      <c r="C294" s="4"/>
      <c r="D294" s="4"/>
      <c r="E294" s="4"/>
      <c r="F294" s="4"/>
    </row>
    <row r="295" spans="1:6" ht="15.75" x14ac:dyDescent="0.3">
      <c r="A295" s="4"/>
      <c r="B295" s="4"/>
      <c r="C295" s="4"/>
      <c r="D295" s="4"/>
      <c r="E295" s="4"/>
      <c r="F295" s="4"/>
    </row>
    <row r="296" spans="1:6" ht="15.75" x14ac:dyDescent="0.3">
      <c r="A296" s="4"/>
      <c r="B296" s="4"/>
      <c r="C296" s="4"/>
      <c r="D296" s="4"/>
      <c r="E296" s="4"/>
      <c r="F296" s="4"/>
    </row>
    <row r="297" spans="1:6" ht="15.75" x14ac:dyDescent="0.3">
      <c r="A297" s="4"/>
      <c r="B297" s="4"/>
      <c r="C297" s="4"/>
      <c r="D297" s="4"/>
      <c r="E297" s="4"/>
      <c r="F297" s="4"/>
    </row>
    <row r="298" spans="1:6" ht="15.75" x14ac:dyDescent="0.3">
      <c r="A298" s="4"/>
      <c r="B298" s="4"/>
      <c r="C298" s="4"/>
      <c r="D298" s="4"/>
      <c r="E298" s="4"/>
      <c r="F298" s="4"/>
    </row>
    <row r="299" spans="1:6" ht="15.75" x14ac:dyDescent="0.3">
      <c r="A299" s="4"/>
      <c r="B299" s="4"/>
      <c r="C299" s="4"/>
      <c r="D299" s="4"/>
      <c r="E299" s="4"/>
      <c r="F299" s="4"/>
    </row>
    <row r="300" spans="1:6" ht="15.75" x14ac:dyDescent="0.3">
      <c r="A300" s="4"/>
      <c r="B300" s="4"/>
      <c r="C300" s="4"/>
      <c r="D300" s="4"/>
      <c r="E300" s="4"/>
      <c r="F300" s="4"/>
    </row>
    <row r="301" spans="1:6" ht="15.75" x14ac:dyDescent="0.3">
      <c r="A301" s="4"/>
      <c r="B301" s="4"/>
      <c r="C301" s="4"/>
      <c r="D301" s="4"/>
      <c r="E301" s="4"/>
      <c r="F301" s="4"/>
    </row>
    <row r="302" spans="1:6" ht="15.75" x14ac:dyDescent="0.3">
      <c r="A302" s="4"/>
      <c r="B302" s="4"/>
      <c r="C302" s="4"/>
      <c r="D302" s="4"/>
      <c r="E302" s="4"/>
      <c r="F302" s="4"/>
    </row>
    <row r="303" spans="1:6" ht="15.75" x14ac:dyDescent="0.3">
      <c r="A303" s="4"/>
      <c r="B303" s="4"/>
      <c r="C303" s="4"/>
      <c r="D303" s="4"/>
      <c r="E303" s="4"/>
      <c r="F303" s="4"/>
    </row>
    <row r="304" spans="1:6" ht="15.75" x14ac:dyDescent="0.3">
      <c r="A304" s="4"/>
      <c r="B304" s="4"/>
      <c r="C304" s="4"/>
      <c r="D304" s="4"/>
      <c r="E304" s="4"/>
      <c r="F304" s="4"/>
    </row>
    <row r="305" spans="1:6" ht="15.75" x14ac:dyDescent="0.3">
      <c r="A305" s="4"/>
      <c r="B305" s="4"/>
      <c r="C305" s="4"/>
      <c r="D305" s="4"/>
      <c r="E305" s="4"/>
      <c r="F305" s="4"/>
    </row>
    <row r="306" spans="1:6" ht="15.75" x14ac:dyDescent="0.3">
      <c r="A306" s="4"/>
      <c r="B306" s="4"/>
      <c r="C306" s="4"/>
      <c r="D306" s="4"/>
      <c r="E306" s="4"/>
      <c r="F306" s="4"/>
    </row>
    <row r="307" spans="1:6" ht="15.75" x14ac:dyDescent="0.3">
      <c r="A307" s="4"/>
      <c r="B307" s="4"/>
      <c r="C307" s="4"/>
      <c r="D307" s="4"/>
      <c r="E307" s="4"/>
      <c r="F307" s="4"/>
    </row>
    <row r="308" spans="1:6" ht="15.75" x14ac:dyDescent="0.3">
      <c r="A308" s="4"/>
      <c r="B308" s="4"/>
      <c r="C308" s="4"/>
      <c r="D308" s="4"/>
      <c r="E308" s="4"/>
      <c r="F308" s="4"/>
    </row>
    <row r="309" spans="1:6" ht="15.75" x14ac:dyDescent="0.3">
      <c r="A309" s="4"/>
      <c r="B309" s="4"/>
      <c r="C309" s="4"/>
      <c r="D309" s="4"/>
      <c r="E309" s="4"/>
      <c r="F309" s="4"/>
    </row>
    <row r="310" spans="1:6" ht="15.75" x14ac:dyDescent="0.3">
      <c r="A310" s="4"/>
      <c r="B310" s="4"/>
      <c r="C310" s="4"/>
      <c r="D310" s="4"/>
      <c r="E310" s="4"/>
      <c r="F310" s="4"/>
    </row>
    <row r="311" spans="1:6" ht="15.75" x14ac:dyDescent="0.3">
      <c r="A311" s="4"/>
      <c r="B311" s="4"/>
      <c r="C311" s="4"/>
      <c r="D311" s="4"/>
      <c r="E311" s="4"/>
      <c r="F311" s="4"/>
    </row>
    <row r="312" spans="1:6" ht="15.75" x14ac:dyDescent="0.3">
      <c r="A312" s="4"/>
      <c r="B312" s="4"/>
      <c r="C312" s="4"/>
      <c r="D312" s="4"/>
      <c r="E312" s="4"/>
      <c r="F312" s="4"/>
    </row>
    <row r="313" spans="1:6" ht="15.75" x14ac:dyDescent="0.3">
      <c r="A313" s="4"/>
      <c r="B313" s="4"/>
      <c r="C313" s="4"/>
      <c r="D313" s="4"/>
      <c r="E313" s="4"/>
      <c r="F313" s="4"/>
    </row>
    <row r="314" spans="1:6" ht="15.75" x14ac:dyDescent="0.3">
      <c r="A314" s="4"/>
      <c r="B314" s="4"/>
      <c r="C314" s="4"/>
      <c r="D314" s="4"/>
      <c r="E314" s="4"/>
      <c r="F314" s="4"/>
    </row>
    <row r="315" spans="1:6" ht="15.75" x14ac:dyDescent="0.3">
      <c r="A315" s="4"/>
      <c r="B315" s="4"/>
      <c r="C315" s="4"/>
      <c r="D315" s="4"/>
      <c r="E315" s="4"/>
      <c r="F315" s="4"/>
    </row>
    <row r="316" spans="1:6" ht="15.75" x14ac:dyDescent="0.3">
      <c r="A316" s="4"/>
      <c r="B316" s="4"/>
      <c r="C316" s="4"/>
      <c r="D316" s="4"/>
      <c r="E316" s="4"/>
      <c r="F316" s="4"/>
    </row>
    <row r="317" spans="1:6" ht="15.75" x14ac:dyDescent="0.3">
      <c r="A317" s="4"/>
      <c r="B317" s="4"/>
      <c r="C317" s="4"/>
      <c r="D317" s="4"/>
      <c r="E317" s="4"/>
      <c r="F317" s="4"/>
    </row>
    <row r="318" spans="1:6" ht="15.75" x14ac:dyDescent="0.3">
      <c r="A318" s="4"/>
      <c r="B318" s="4"/>
      <c r="C318" s="4"/>
      <c r="D318" s="4"/>
      <c r="E318" s="4"/>
      <c r="F318" s="4"/>
    </row>
    <row r="319" spans="1:6" ht="15.75" x14ac:dyDescent="0.3">
      <c r="A319" s="4"/>
      <c r="B319" s="4"/>
      <c r="C319" s="4"/>
      <c r="D319" s="4"/>
      <c r="E319" s="4"/>
      <c r="F319" s="4"/>
    </row>
    <row r="320" spans="1:6" ht="15.75" x14ac:dyDescent="0.3">
      <c r="A320" s="4"/>
      <c r="B320" s="4"/>
      <c r="C320" s="4"/>
      <c r="D320" s="4"/>
      <c r="E320" s="4"/>
      <c r="F320" s="4"/>
    </row>
    <row r="321" spans="1:6" ht="15.75" x14ac:dyDescent="0.3">
      <c r="A321" s="4"/>
      <c r="B321" s="4"/>
      <c r="C321" s="4"/>
      <c r="D321" s="4"/>
      <c r="E321" s="4"/>
      <c r="F321" s="4"/>
    </row>
    <row r="322" spans="1:6" ht="15.75" x14ac:dyDescent="0.3">
      <c r="A322" s="4"/>
      <c r="B322" s="4"/>
      <c r="C322" s="4"/>
      <c r="D322" s="4"/>
      <c r="E322" s="4"/>
      <c r="F322" s="4"/>
    </row>
    <row r="323" spans="1:6" ht="15.75" x14ac:dyDescent="0.3">
      <c r="A323" s="4"/>
      <c r="B323" s="4"/>
      <c r="C323" s="4"/>
      <c r="D323" s="4"/>
      <c r="E323" s="4"/>
      <c r="F323" s="4"/>
    </row>
    <row r="324" spans="1:6" ht="15.75" x14ac:dyDescent="0.3">
      <c r="A324" s="4"/>
      <c r="B324" s="4"/>
      <c r="C324" s="4"/>
      <c r="D324" s="4"/>
      <c r="E324" s="4"/>
      <c r="F324" s="4"/>
    </row>
    <row r="325" spans="1:6" ht="15.75" x14ac:dyDescent="0.3">
      <c r="A325" s="4"/>
      <c r="B325" s="4"/>
      <c r="C325" s="4"/>
      <c r="D325" s="4"/>
      <c r="E325" s="4"/>
      <c r="F325" s="4"/>
    </row>
    <row r="326" spans="1:6" ht="15.75" x14ac:dyDescent="0.3">
      <c r="A326" s="4"/>
      <c r="B326" s="4"/>
      <c r="C326" s="4"/>
      <c r="D326" s="4"/>
      <c r="E326" s="4"/>
      <c r="F326" s="4"/>
    </row>
    <row r="327" spans="1:6" ht="15.75" x14ac:dyDescent="0.3">
      <c r="A327" s="4"/>
      <c r="B327" s="4"/>
      <c r="C327" s="4"/>
      <c r="D327" s="4"/>
      <c r="E327" s="4"/>
      <c r="F327" s="4"/>
    </row>
    <row r="328" spans="1:6" ht="15.75" x14ac:dyDescent="0.3">
      <c r="A328" s="4"/>
      <c r="B328" s="4"/>
      <c r="C328" s="4"/>
      <c r="D328" s="4"/>
      <c r="E328" s="4"/>
      <c r="F328" s="4"/>
    </row>
    <row r="329" spans="1:6" ht="15.75" x14ac:dyDescent="0.3">
      <c r="A329" s="4"/>
      <c r="B329" s="4"/>
      <c r="C329" s="4"/>
      <c r="D329" s="4"/>
      <c r="E329" s="4"/>
      <c r="F329" s="4"/>
    </row>
    <row r="330" spans="1:6" ht="15.75" x14ac:dyDescent="0.3">
      <c r="A330" s="4"/>
      <c r="B330" s="4"/>
      <c r="C330" s="4"/>
      <c r="D330" s="4"/>
      <c r="E330" s="4"/>
      <c r="F330" s="4"/>
    </row>
    <row r="331" spans="1:6" ht="15.75" x14ac:dyDescent="0.3">
      <c r="A331" s="4"/>
      <c r="B331" s="4"/>
      <c r="C331" s="4"/>
      <c r="D331" s="4"/>
      <c r="E331" s="4"/>
      <c r="F331" s="4"/>
    </row>
    <row r="332" spans="1:6" ht="15.75" x14ac:dyDescent="0.3">
      <c r="A332" s="4"/>
      <c r="B332" s="4"/>
      <c r="C332" s="4"/>
      <c r="D332" s="4"/>
      <c r="E332" s="4"/>
      <c r="F332" s="4"/>
    </row>
    <row r="333" spans="1:6" ht="15.75" x14ac:dyDescent="0.3">
      <c r="A333" s="4"/>
      <c r="B333" s="4"/>
      <c r="C333" s="4"/>
      <c r="D333" s="4"/>
      <c r="E333" s="4"/>
      <c r="F333" s="4"/>
    </row>
    <row r="334" spans="1:6" ht="15.75" x14ac:dyDescent="0.3">
      <c r="A334" s="4"/>
      <c r="B334" s="4"/>
      <c r="C334" s="4"/>
      <c r="D334" s="4"/>
      <c r="E334" s="4"/>
      <c r="F334" s="4"/>
    </row>
    <row r="335" spans="1:6" ht="15.75" x14ac:dyDescent="0.3">
      <c r="A335" s="4"/>
      <c r="B335" s="4"/>
      <c r="C335" s="4"/>
      <c r="D335" s="4"/>
      <c r="E335" s="4"/>
      <c r="F335" s="4"/>
    </row>
    <row r="336" spans="1:6" ht="15.75" x14ac:dyDescent="0.3">
      <c r="A336" s="4"/>
      <c r="B336" s="4"/>
      <c r="C336" s="4"/>
      <c r="D336" s="4"/>
      <c r="E336" s="4"/>
      <c r="F336" s="4"/>
    </row>
    <row r="337" spans="1:6" ht="15.75" x14ac:dyDescent="0.3">
      <c r="A337" s="4"/>
      <c r="B337" s="4"/>
      <c r="C337" s="4"/>
      <c r="D337" s="4"/>
      <c r="E337" s="4"/>
      <c r="F337" s="4"/>
    </row>
    <row r="338" spans="1:6" ht="15.75" x14ac:dyDescent="0.3">
      <c r="A338" s="4"/>
      <c r="B338" s="4"/>
      <c r="C338" s="4"/>
      <c r="D338" s="4"/>
      <c r="E338" s="4"/>
      <c r="F338" s="4"/>
    </row>
    <row r="339" spans="1:6" ht="15.75" x14ac:dyDescent="0.3">
      <c r="A339" s="4"/>
      <c r="B339" s="4"/>
      <c r="C339" s="4"/>
      <c r="D339" s="4"/>
      <c r="E339" s="4"/>
      <c r="F339" s="4"/>
    </row>
    <row r="340" spans="1:6" ht="15.75" x14ac:dyDescent="0.3">
      <c r="A340" s="4"/>
      <c r="B340" s="4"/>
      <c r="C340" s="4"/>
      <c r="D340" s="4"/>
      <c r="E340" s="4"/>
      <c r="F340" s="4"/>
    </row>
    <row r="341" spans="1:6" ht="15.75" x14ac:dyDescent="0.3">
      <c r="A341" s="4"/>
      <c r="B341" s="4"/>
      <c r="C341" s="4"/>
      <c r="D341" s="4"/>
      <c r="E341" s="4"/>
      <c r="F341" s="4"/>
    </row>
    <row r="342" spans="1:6" ht="15.75" x14ac:dyDescent="0.3">
      <c r="A342" s="4"/>
      <c r="B342" s="4"/>
      <c r="C342" s="4"/>
      <c r="D342" s="4"/>
      <c r="E342" s="4"/>
      <c r="F342" s="4"/>
    </row>
    <row r="343" spans="1:6" ht="15.75" x14ac:dyDescent="0.3">
      <c r="A343" s="4"/>
      <c r="B343" s="4"/>
      <c r="C343" s="4"/>
      <c r="D343" s="4"/>
      <c r="E343" s="4"/>
      <c r="F343" s="4"/>
    </row>
    <row r="344" spans="1:6" ht="15.75" x14ac:dyDescent="0.3">
      <c r="A344" s="4"/>
      <c r="B344" s="4"/>
      <c r="C344" s="4"/>
      <c r="D344" s="4"/>
      <c r="E344" s="4"/>
      <c r="F344" s="4"/>
    </row>
    <row r="345" spans="1:6" ht="15.75" x14ac:dyDescent="0.3">
      <c r="A345" s="4"/>
      <c r="B345" s="4"/>
      <c r="C345" s="4"/>
      <c r="D345" s="4"/>
      <c r="E345" s="4"/>
      <c r="F345" s="4"/>
    </row>
    <row r="346" spans="1:6" ht="15.75" x14ac:dyDescent="0.3">
      <c r="A346" s="4"/>
      <c r="B346" s="4"/>
      <c r="C346" s="4"/>
      <c r="D346" s="4"/>
      <c r="E346" s="4"/>
      <c r="F346" s="4"/>
    </row>
    <row r="347" spans="1:6" ht="15.75" x14ac:dyDescent="0.3">
      <c r="A347" s="4"/>
      <c r="B347" s="4"/>
      <c r="C347" s="4"/>
      <c r="D347" s="4"/>
      <c r="E347" s="4"/>
      <c r="F347" s="4"/>
    </row>
    <row r="348" spans="1:6" ht="15.75" x14ac:dyDescent="0.3">
      <c r="A348" s="4"/>
      <c r="B348" s="4"/>
      <c r="C348" s="4"/>
      <c r="D348" s="4"/>
      <c r="E348" s="4"/>
      <c r="F348" s="4"/>
    </row>
    <row r="349" spans="1:6" ht="15.75" x14ac:dyDescent="0.3">
      <c r="A349" s="4"/>
      <c r="B349" s="4"/>
      <c r="C349" s="4"/>
      <c r="D349" s="4"/>
      <c r="E349" s="4"/>
      <c r="F349" s="4"/>
    </row>
    <row r="350" spans="1:6" ht="15.75" x14ac:dyDescent="0.3">
      <c r="A350" s="4"/>
      <c r="B350" s="4"/>
      <c r="C350" s="4"/>
      <c r="D350" s="4"/>
      <c r="E350" s="4"/>
      <c r="F350" s="4"/>
    </row>
    <row r="351" spans="1:6" ht="15.75" x14ac:dyDescent="0.3">
      <c r="A351" s="4"/>
      <c r="B351" s="4"/>
      <c r="C351" s="4"/>
      <c r="D351" s="4"/>
      <c r="E351" s="4"/>
      <c r="F351" s="4"/>
    </row>
    <row r="352" spans="1:6" ht="15.75" x14ac:dyDescent="0.3">
      <c r="A352" s="4"/>
      <c r="B352" s="4"/>
      <c r="C352" s="4"/>
      <c r="D352" s="4"/>
      <c r="E352" s="4"/>
      <c r="F352" s="4"/>
    </row>
    <row r="353" spans="1:6" ht="15.75" x14ac:dyDescent="0.3">
      <c r="A353" s="4"/>
      <c r="B353" s="4"/>
      <c r="C353" s="4"/>
      <c r="D353" s="4"/>
      <c r="E353" s="4"/>
      <c r="F353" s="4"/>
    </row>
    <row r="354" spans="1:6" ht="15.75" x14ac:dyDescent="0.3">
      <c r="A354" s="4"/>
      <c r="B354" s="4"/>
      <c r="C354" s="4"/>
      <c r="D354" s="4"/>
      <c r="E354" s="4"/>
      <c r="F354" s="4"/>
    </row>
    <row r="355" spans="1:6" ht="15.75" x14ac:dyDescent="0.3">
      <c r="A355" s="4"/>
      <c r="B355" s="4"/>
      <c r="C355" s="4"/>
      <c r="D355" s="4"/>
      <c r="E355" s="4"/>
      <c r="F355" s="4"/>
    </row>
    <row r="356" spans="1:6" ht="15.75" x14ac:dyDescent="0.3">
      <c r="A356" s="4"/>
      <c r="B356" s="4"/>
      <c r="C356" s="4"/>
      <c r="D356" s="4"/>
      <c r="E356" s="4"/>
      <c r="F356" s="4"/>
    </row>
    <row r="357" spans="1:6" ht="15.75" x14ac:dyDescent="0.3">
      <c r="A357" s="4"/>
      <c r="B357" s="4"/>
      <c r="C357" s="4"/>
      <c r="D357" s="4"/>
      <c r="E357" s="4"/>
      <c r="F357" s="4"/>
    </row>
    <row r="358" spans="1:6" ht="15.75" x14ac:dyDescent="0.3">
      <c r="A358" s="4"/>
      <c r="B358" s="4"/>
      <c r="C358" s="4"/>
      <c r="D358" s="4"/>
      <c r="E358" s="4"/>
      <c r="F358" s="4"/>
    </row>
    <row r="359" spans="1:6" ht="15.75" x14ac:dyDescent="0.3">
      <c r="A359" s="4"/>
      <c r="B359" s="4"/>
      <c r="C359" s="4"/>
      <c r="D359" s="4"/>
      <c r="E359" s="4"/>
      <c r="F359" s="4"/>
    </row>
    <row r="360" spans="1:6" ht="15.75" x14ac:dyDescent="0.3">
      <c r="A360" s="4"/>
      <c r="B360" s="4"/>
      <c r="C360" s="4"/>
      <c r="D360" s="4"/>
      <c r="E360" s="4"/>
      <c r="F360" s="4"/>
    </row>
    <row r="361" spans="1:6" ht="15.75" x14ac:dyDescent="0.3">
      <c r="A361" s="4"/>
      <c r="B361" s="4"/>
      <c r="C361" s="4"/>
      <c r="D361" s="4"/>
      <c r="E361" s="4"/>
      <c r="F361" s="4"/>
    </row>
    <row r="362" spans="1:6" ht="15.75" x14ac:dyDescent="0.3">
      <c r="A362" s="4"/>
      <c r="B362" s="4"/>
      <c r="C362" s="4"/>
      <c r="D362" s="4"/>
      <c r="E362" s="4"/>
      <c r="F362" s="4"/>
    </row>
    <row r="363" spans="1:6" ht="15.75" x14ac:dyDescent="0.3">
      <c r="A363" s="4"/>
      <c r="B363" s="4"/>
      <c r="C363" s="4"/>
      <c r="D363" s="4"/>
      <c r="E363" s="4"/>
      <c r="F363" s="4"/>
    </row>
    <row r="364" spans="1:6" ht="15.75" x14ac:dyDescent="0.3">
      <c r="A364" s="4"/>
      <c r="B364" s="4"/>
      <c r="C364" s="4"/>
      <c r="D364" s="4"/>
      <c r="E364" s="4"/>
      <c r="F364" s="4"/>
    </row>
    <row r="365" spans="1:6" ht="15.75" x14ac:dyDescent="0.3">
      <c r="A365" s="4"/>
      <c r="B365" s="4"/>
      <c r="C365" s="4"/>
      <c r="D365" s="4"/>
      <c r="E365" s="4"/>
      <c r="F365" s="4"/>
    </row>
    <row r="366" spans="1:6" ht="15.75" x14ac:dyDescent="0.3">
      <c r="A366" s="4"/>
      <c r="B366" s="4"/>
      <c r="C366" s="4"/>
      <c r="D366" s="4"/>
      <c r="E366" s="4"/>
      <c r="F366" s="4"/>
    </row>
    <row r="367" spans="1:6" ht="15.75" x14ac:dyDescent="0.3">
      <c r="A367" s="4"/>
      <c r="B367" s="4"/>
      <c r="C367" s="4"/>
      <c r="D367" s="4"/>
      <c r="E367" s="4"/>
      <c r="F367" s="4"/>
    </row>
    <row r="368" spans="1:6" ht="15.75" x14ac:dyDescent="0.3">
      <c r="A368" s="4"/>
      <c r="B368" s="4"/>
      <c r="C368" s="4"/>
      <c r="D368" s="4"/>
      <c r="E368" s="4"/>
      <c r="F368" s="4"/>
    </row>
    <row r="369" spans="1:6" ht="15.75" x14ac:dyDescent="0.3">
      <c r="A369" s="4"/>
      <c r="B369" s="4"/>
      <c r="C369" s="4"/>
      <c r="D369" s="4"/>
      <c r="E369" s="4"/>
      <c r="F369" s="4"/>
    </row>
    <row r="370" spans="1:6" ht="15.75" x14ac:dyDescent="0.3">
      <c r="A370" s="4"/>
      <c r="B370" s="4"/>
      <c r="C370" s="4"/>
      <c r="D370" s="4"/>
      <c r="E370" s="4"/>
      <c r="F370" s="4"/>
    </row>
    <row r="371" spans="1:6" ht="15.75" x14ac:dyDescent="0.3">
      <c r="A371" s="4"/>
      <c r="B371" s="4"/>
      <c r="C371" s="4"/>
      <c r="D371" s="4"/>
      <c r="E371" s="4"/>
      <c r="F371" s="4"/>
    </row>
    <row r="372" spans="1:6" ht="15.75" x14ac:dyDescent="0.3">
      <c r="A372" s="4"/>
      <c r="B372" s="4"/>
      <c r="C372" s="4"/>
      <c r="D372" s="4"/>
      <c r="E372" s="4"/>
      <c r="F372" s="4"/>
    </row>
    <row r="373" spans="1:6" ht="15.75" x14ac:dyDescent="0.3">
      <c r="A373" s="4"/>
      <c r="B373" s="4"/>
      <c r="C373" s="4"/>
      <c r="D373" s="4"/>
      <c r="E373" s="4"/>
      <c r="F373" s="4"/>
    </row>
    <row r="374" spans="1:6" ht="15.75" x14ac:dyDescent="0.3">
      <c r="A374" s="4"/>
      <c r="B374" s="4"/>
      <c r="C374" s="4"/>
      <c r="D374" s="4"/>
      <c r="E374" s="4"/>
      <c r="F374" s="4"/>
    </row>
    <row r="375" spans="1:6" ht="15.75" x14ac:dyDescent="0.3">
      <c r="A375" s="4"/>
      <c r="B375" s="4"/>
      <c r="C375" s="4"/>
      <c r="D375" s="4"/>
      <c r="E375" s="4"/>
      <c r="F375" s="4"/>
    </row>
    <row r="376" spans="1:6" ht="15.75" x14ac:dyDescent="0.3">
      <c r="A376" s="4"/>
      <c r="B376" s="4"/>
      <c r="C376" s="4"/>
      <c r="D376" s="4"/>
      <c r="E376" s="4"/>
      <c r="F376" s="4"/>
    </row>
    <row r="377" spans="1:6" ht="15.75" x14ac:dyDescent="0.3">
      <c r="A377" s="4"/>
      <c r="B377" s="4"/>
      <c r="C377" s="4"/>
      <c r="D377" s="4"/>
      <c r="E377" s="4"/>
      <c r="F377" s="4"/>
    </row>
    <row r="378" spans="1:6" ht="15.75" x14ac:dyDescent="0.3">
      <c r="A378" s="4"/>
      <c r="B378" s="4"/>
      <c r="C378" s="4"/>
      <c r="D378" s="4"/>
      <c r="E378" s="4"/>
      <c r="F378" s="4"/>
    </row>
    <row r="379" spans="1:6" ht="15.75" x14ac:dyDescent="0.3">
      <c r="A379" s="4"/>
      <c r="B379" s="4"/>
      <c r="C379" s="4"/>
      <c r="D379" s="4"/>
      <c r="E379" s="4"/>
      <c r="F379" s="4"/>
    </row>
    <row r="380" spans="1:6" ht="15.75" x14ac:dyDescent="0.3">
      <c r="A380" s="4"/>
      <c r="B380" s="4"/>
      <c r="C380" s="4"/>
      <c r="D380" s="4"/>
      <c r="E380" s="4"/>
      <c r="F380" s="4"/>
    </row>
    <row r="381" spans="1:6" ht="15.75" x14ac:dyDescent="0.3">
      <c r="A381" s="4"/>
      <c r="B381" s="4"/>
      <c r="C381" s="4"/>
      <c r="D381" s="4"/>
      <c r="E381" s="4"/>
      <c r="F381" s="4"/>
    </row>
    <row r="382" spans="1:6" ht="15.75" x14ac:dyDescent="0.3">
      <c r="A382" s="4"/>
      <c r="B382" s="4"/>
      <c r="C382" s="4"/>
      <c r="D382" s="4"/>
      <c r="E382" s="4"/>
      <c r="F382" s="4"/>
    </row>
    <row r="383" spans="1:6" ht="15.75" x14ac:dyDescent="0.3">
      <c r="A383" s="4"/>
      <c r="B383" s="4"/>
      <c r="C383" s="4"/>
      <c r="D383" s="4"/>
      <c r="E383" s="4"/>
      <c r="F383" s="4"/>
    </row>
    <row r="384" spans="1:6" ht="15.75" x14ac:dyDescent="0.3">
      <c r="A384" s="4"/>
      <c r="B384" s="4"/>
      <c r="C384" s="4"/>
      <c r="D384" s="4"/>
      <c r="E384" s="4"/>
      <c r="F384" s="4"/>
    </row>
    <row r="385" spans="1:6" ht="15.75" x14ac:dyDescent="0.3">
      <c r="A385" s="4"/>
      <c r="B385" s="4"/>
      <c r="C385" s="4"/>
      <c r="D385" s="4"/>
      <c r="E385" s="4"/>
      <c r="F385" s="4"/>
    </row>
    <row r="386" spans="1:6" ht="15.75" x14ac:dyDescent="0.3">
      <c r="A386" s="4"/>
      <c r="B386" s="4"/>
      <c r="C386" s="4"/>
      <c r="D386" s="4"/>
      <c r="E386" s="4"/>
      <c r="F386" s="4"/>
    </row>
    <row r="387" spans="1:6" ht="15.75" x14ac:dyDescent="0.3">
      <c r="A387" s="4"/>
      <c r="B387" s="4"/>
      <c r="C387" s="4"/>
      <c r="D387" s="4"/>
      <c r="E387" s="4"/>
      <c r="F387" s="4"/>
    </row>
    <row r="388" spans="1:6" ht="15.75" x14ac:dyDescent="0.3">
      <c r="A388" s="4"/>
      <c r="B388" s="4"/>
      <c r="C388" s="4"/>
      <c r="D388" s="4"/>
      <c r="E388" s="4"/>
      <c r="F388" s="4"/>
    </row>
    <row r="389" spans="1:6" ht="15.75" x14ac:dyDescent="0.3">
      <c r="A389" s="4"/>
      <c r="B389" s="4"/>
      <c r="C389" s="4"/>
      <c r="D389" s="4"/>
      <c r="E389" s="4"/>
      <c r="F389" s="4"/>
    </row>
    <row r="390" spans="1:6" ht="15.75" x14ac:dyDescent="0.3">
      <c r="A390" s="4"/>
      <c r="B390" s="4"/>
      <c r="C390" s="4"/>
      <c r="D390" s="4"/>
      <c r="E390" s="4"/>
      <c r="F390" s="4"/>
    </row>
    <row r="391" spans="1:6" ht="15.75" x14ac:dyDescent="0.3">
      <c r="A391" s="4"/>
      <c r="B391" s="4"/>
      <c r="C391" s="4"/>
      <c r="D391" s="4"/>
      <c r="E391" s="4"/>
      <c r="F391" s="4"/>
    </row>
    <row r="392" spans="1:6" ht="15.75" x14ac:dyDescent="0.3">
      <c r="A392" s="4"/>
      <c r="B392" s="4"/>
      <c r="C392" s="4"/>
      <c r="D392" s="4"/>
      <c r="E392" s="4"/>
      <c r="F392" s="4"/>
    </row>
    <row r="393" spans="1:6" ht="15.75" x14ac:dyDescent="0.3">
      <c r="A393" s="4"/>
      <c r="B393" s="4"/>
      <c r="C393" s="4"/>
      <c r="D393" s="4"/>
      <c r="E393" s="4"/>
      <c r="F393" s="4"/>
    </row>
    <row r="394" spans="1:6" ht="15.75" x14ac:dyDescent="0.3">
      <c r="A394" s="4"/>
      <c r="B394" s="4"/>
      <c r="C394" s="4"/>
      <c r="D394" s="4"/>
      <c r="E394" s="4"/>
      <c r="F394" s="4"/>
    </row>
    <row r="395" spans="1:6" ht="15.75" x14ac:dyDescent="0.3">
      <c r="A395" s="4"/>
      <c r="B395" s="4"/>
      <c r="C395" s="4"/>
      <c r="D395" s="4"/>
      <c r="E395" s="4"/>
      <c r="F395" s="4"/>
    </row>
    <row r="396" spans="1:6" ht="15.75" x14ac:dyDescent="0.3">
      <c r="A396" s="4"/>
      <c r="B396" s="4"/>
      <c r="C396" s="4"/>
      <c r="D396" s="4"/>
      <c r="E396" s="4"/>
      <c r="F396" s="4"/>
    </row>
    <row r="397" spans="1:6" ht="15.75" x14ac:dyDescent="0.3">
      <c r="A397" s="4"/>
      <c r="B397" s="4"/>
      <c r="C397" s="4"/>
      <c r="D397" s="4"/>
      <c r="E397" s="4"/>
      <c r="F397" s="4"/>
    </row>
    <row r="398" spans="1:6" ht="15.75" x14ac:dyDescent="0.3">
      <c r="A398" s="4"/>
      <c r="B398" s="4"/>
      <c r="C398" s="4"/>
      <c r="D398" s="4"/>
      <c r="E398" s="4"/>
      <c r="F398" s="4"/>
    </row>
    <row r="399" spans="1:6" ht="15.75" x14ac:dyDescent="0.3">
      <c r="A399" s="4"/>
      <c r="B399" s="4"/>
      <c r="C399" s="4"/>
      <c r="D399" s="4"/>
      <c r="E399" s="4"/>
      <c r="F399" s="4"/>
    </row>
    <row r="400" spans="1:6" ht="15.75" x14ac:dyDescent="0.3">
      <c r="A400" s="4"/>
      <c r="B400" s="4"/>
      <c r="C400" s="4"/>
      <c r="D400" s="4"/>
      <c r="E400" s="4"/>
      <c r="F400" s="4"/>
    </row>
    <row r="401" spans="1:6" ht="15.75" x14ac:dyDescent="0.3">
      <c r="A401" s="4"/>
      <c r="B401" s="4"/>
      <c r="C401" s="4"/>
      <c r="D401" s="4"/>
      <c r="E401" s="4"/>
      <c r="F401" s="4"/>
    </row>
    <row r="402" spans="1:6" ht="15.75" x14ac:dyDescent="0.3">
      <c r="A402" s="4"/>
      <c r="B402" s="4"/>
      <c r="C402" s="4"/>
      <c r="D402" s="4"/>
      <c r="E402" s="4"/>
      <c r="F402" s="4"/>
    </row>
    <row r="403" spans="1:6" ht="15.75" x14ac:dyDescent="0.3">
      <c r="A403" s="4"/>
      <c r="B403" s="4"/>
      <c r="C403" s="4"/>
      <c r="D403" s="4"/>
      <c r="E403" s="4"/>
      <c r="F403" s="4"/>
    </row>
    <row r="404" spans="1:6" ht="15.75" x14ac:dyDescent="0.3">
      <c r="A404" s="4"/>
      <c r="B404" s="4"/>
      <c r="C404" s="4"/>
      <c r="D404" s="4"/>
      <c r="E404" s="4"/>
      <c r="F404" s="4"/>
    </row>
    <row r="405" spans="1:6" ht="15.75" x14ac:dyDescent="0.3">
      <c r="A405" s="4"/>
      <c r="B405" s="4"/>
      <c r="C405" s="4"/>
      <c r="D405" s="4"/>
      <c r="E405" s="4"/>
      <c r="F405" s="4"/>
    </row>
    <row r="406" spans="1:6" ht="15.75" x14ac:dyDescent="0.3">
      <c r="A406" s="4"/>
      <c r="B406" s="4"/>
      <c r="C406" s="4"/>
      <c r="D406" s="4"/>
      <c r="E406" s="4"/>
      <c r="F406" s="4"/>
    </row>
    <row r="407" spans="1:6" ht="15.75" x14ac:dyDescent="0.3">
      <c r="A407" s="4"/>
      <c r="B407" s="4"/>
      <c r="C407" s="4"/>
      <c r="D407" s="4"/>
      <c r="E407" s="4"/>
      <c r="F407" s="4"/>
    </row>
    <row r="408" spans="1:6" ht="15.75" x14ac:dyDescent="0.3">
      <c r="A408" s="4"/>
      <c r="B408" s="4"/>
      <c r="C408" s="4"/>
      <c r="D408" s="4"/>
      <c r="E408" s="4"/>
      <c r="F408" s="4"/>
    </row>
    <row r="409" spans="1:6" ht="15.75" x14ac:dyDescent="0.3">
      <c r="A409" s="4"/>
      <c r="B409" s="4"/>
      <c r="C409" s="4"/>
      <c r="D409" s="4"/>
      <c r="E409" s="4"/>
      <c r="F409" s="4"/>
    </row>
    <row r="410" spans="1:6" ht="15.75" x14ac:dyDescent="0.3">
      <c r="A410" s="4"/>
      <c r="B410" s="4"/>
      <c r="C410" s="4"/>
      <c r="D410" s="4"/>
      <c r="E410" s="4"/>
      <c r="F410" s="4"/>
    </row>
    <row r="411" spans="1:6" ht="15.75" x14ac:dyDescent="0.3">
      <c r="A411" s="4"/>
      <c r="B411" s="4"/>
      <c r="C411" s="4"/>
      <c r="D411" s="4"/>
      <c r="E411" s="4"/>
      <c r="F411" s="4"/>
    </row>
    <row r="412" spans="1:6" ht="15.75" x14ac:dyDescent="0.3">
      <c r="A412" s="4"/>
      <c r="B412" s="4"/>
      <c r="C412" s="4"/>
      <c r="D412" s="4"/>
      <c r="E412" s="4"/>
      <c r="F412" s="4"/>
    </row>
    <row r="413" spans="1:6" ht="15.75" x14ac:dyDescent="0.3">
      <c r="A413" s="4"/>
      <c r="B413" s="4"/>
      <c r="C413" s="4"/>
      <c r="D413" s="4"/>
      <c r="E413" s="4"/>
      <c r="F413" s="4"/>
    </row>
    <row r="414" spans="1:6" ht="15.75" x14ac:dyDescent="0.3">
      <c r="A414" s="4"/>
      <c r="B414" s="4"/>
      <c r="C414" s="4"/>
      <c r="D414" s="4"/>
      <c r="E414" s="4"/>
      <c r="F414" s="4"/>
    </row>
    <row r="415" spans="1:6" ht="15.75" x14ac:dyDescent="0.3">
      <c r="A415" s="4"/>
      <c r="B415" s="4"/>
      <c r="C415" s="4"/>
      <c r="D415" s="4"/>
      <c r="E415" s="4"/>
      <c r="F415" s="4"/>
    </row>
    <row r="416" spans="1:6" ht="15.75" x14ac:dyDescent="0.3">
      <c r="A416" s="4"/>
      <c r="B416" s="4"/>
      <c r="C416" s="4"/>
      <c r="D416" s="4"/>
      <c r="E416" s="4"/>
      <c r="F416" s="4"/>
    </row>
    <row r="417" spans="1:6" ht="15.75" x14ac:dyDescent="0.3">
      <c r="A417" s="4"/>
      <c r="B417" s="4"/>
      <c r="C417" s="4"/>
      <c r="D417" s="4"/>
      <c r="E417" s="4"/>
      <c r="F417" s="4"/>
    </row>
    <row r="418" spans="1:6" ht="15.75" x14ac:dyDescent="0.3">
      <c r="A418" s="4"/>
      <c r="B418" s="4"/>
      <c r="C418" s="4"/>
      <c r="D418" s="4"/>
      <c r="E418" s="4"/>
      <c r="F418" s="4"/>
    </row>
    <row r="419" spans="1:6" ht="15.75" x14ac:dyDescent="0.3">
      <c r="A419" s="4"/>
      <c r="B419" s="4"/>
      <c r="C419" s="4"/>
      <c r="D419" s="4"/>
      <c r="E419" s="4"/>
      <c r="F419" s="4"/>
    </row>
    <row r="420" spans="1:6" ht="15.75" x14ac:dyDescent="0.3">
      <c r="A420" s="4"/>
      <c r="B420" s="4"/>
      <c r="C420" s="4"/>
      <c r="D420" s="4"/>
      <c r="E420" s="4"/>
      <c r="F420" s="4"/>
    </row>
    <row r="421" spans="1:6" ht="15.75" x14ac:dyDescent="0.3">
      <c r="A421" s="4"/>
      <c r="B421" s="4"/>
      <c r="C421" s="4"/>
      <c r="D421" s="4"/>
      <c r="E421" s="4"/>
      <c r="F421" s="4"/>
    </row>
    <row r="422" spans="1:6" ht="15.75" x14ac:dyDescent="0.3">
      <c r="A422" s="4"/>
      <c r="B422" s="4"/>
      <c r="C422" s="4"/>
      <c r="D422" s="4"/>
      <c r="E422" s="4"/>
      <c r="F422" s="4"/>
    </row>
    <row r="423" spans="1:6" ht="15.75" x14ac:dyDescent="0.3">
      <c r="A423" s="4"/>
      <c r="B423" s="4"/>
      <c r="C423" s="4"/>
      <c r="D423" s="4"/>
      <c r="E423" s="4"/>
      <c r="F423" s="4"/>
    </row>
    <row r="424" spans="1:6" ht="15.75" x14ac:dyDescent="0.3">
      <c r="A424" s="4"/>
      <c r="B424" s="4"/>
      <c r="C424" s="4"/>
      <c r="D424" s="4"/>
      <c r="E424" s="4"/>
      <c r="F424" s="4"/>
    </row>
    <row r="425" spans="1:6" ht="15.75" x14ac:dyDescent="0.3">
      <c r="A425" s="4"/>
      <c r="B425" s="4"/>
      <c r="C425" s="4"/>
      <c r="D425" s="4"/>
      <c r="E425" s="4"/>
      <c r="F425" s="4"/>
    </row>
    <row r="426" spans="1:6" ht="15.75" x14ac:dyDescent="0.3">
      <c r="A426" s="4"/>
      <c r="B426" s="4"/>
      <c r="C426" s="4"/>
      <c r="D426" s="4"/>
      <c r="E426" s="4"/>
      <c r="F426" s="4"/>
    </row>
    <row r="427" spans="1:6" ht="15.75" x14ac:dyDescent="0.3">
      <c r="A427" s="4"/>
      <c r="B427" s="4"/>
      <c r="C427" s="4"/>
      <c r="D427" s="4"/>
      <c r="E427" s="4"/>
      <c r="F427" s="4"/>
    </row>
    <row r="428" spans="1:6" ht="15.75" x14ac:dyDescent="0.3">
      <c r="A428" s="4"/>
      <c r="B428" s="4"/>
      <c r="C428" s="4"/>
      <c r="D428" s="4"/>
      <c r="E428" s="4"/>
      <c r="F428" s="4"/>
    </row>
    <row r="429" spans="1:6" ht="15.75" x14ac:dyDescent="0.3">
      <c r="A429" s="4"/>
      <c r="B429" s="4"/>
      <c r="C429" s="4"/>
      <c r="D429" s="4"/>
      <c r="E429" s="4"/>
      <c r="F429" s="4"/>
    </row>
    <row r="430" spans="1:6" ht="15.75" x14ac:dyDescent="0.3">
      <c r="A430" s="4"/>
      <c r="B430" s="4"/>
      <c r="C430" s="4"/>
      <c r="D430" s="4"/>
      <c r="E430" s="4"/>
      <c r="F430" s="4"/>
    </row>
    <row r="431" spans="1:6" ht="15.75" x14ac:dyDescent="0.3">
      <c r="A431" s="4"/>
      <c r="B431" s="4"/>
      <c r="C431" s="4"/>
      <c r="D431" s="4"/>
      <c r="E431" s="4"/>
      <c r="F431" s="4"/>
    </row>
    <row r="432" spans="1:6" ht="15.75" x14ac:dyDescent="0.3">
      <c r="A432" s="4"/>
      <c r="B432" s="4"/>
      <c r="C432" s="4"/>
      <c r="D432" s="4"/>
      <c r="E432" s="4"/>
      <c r="F432" s="4"/>
    </row>
    <row r="433" spans="1:6" ht="15.75" x14ac:dyDescent="0.3">
      <c r="A433" s="4"/>
      <c r="B433" s="4"/>
      <c r="C433" s="4"/>
      <c r="D433" s="4"/>
      <c r="E433" s="4"/>
      <c r="F433" s="4"/>
    </row>
    <row r="434" spans="1:6" ht="15.75" x14ac:dyDescent="0.3">
      <c r="A434" s="4"/>
      <c r="B434" s="4"/>
      <c r="C434" s="4"/>
      <c r="D434" s="4"/>
      <c r="E434" s="4"/>
      <c r="F434" s="4"/>
    </row>
    <row r="435" spans="1:6" ht="15.75" x14ac:dyDescent="0.3">
      <c r="A435" s="4"/>
      <c r="B435" s="4"/>
      <c r="C435" s="4"/>
      <c r="D435" s="4"/>
      <c r="E435" s="4"/>
      <c r="F435" s="4"/>
    </row>
    <row r="436" spans="1:6" ht="15.75" x14ac:dyDescent="0.3">
      <c r="A436" s="4"/>
      <c r="B436" s="4"/>
      <c r="C436" s="4"/>
      <c r="D436" s="4"/>
      <c r="E436" s="4"/>
      <c r="F436" s="4"/>
    </row>
    <row r="437" spans="1:6" ht="15.75" x14ac:dyDescent="0.3">
      <c r="A437" s="4"/>
      <c r="B437" s="4"/>
      <c r="C437" s="4"/>
      <c r="D437" s="4"/>
      <c r="E437" s="4"/>
      <c r="F437" s="4"/>
    </row>
    <row r="438" spans="1:6" ht="15.75" x14ac:dyDescent="0.3">
      <c r="A438" s="4"/>
      <c r="B438" s="4"/>
      <c r="C438" s="4"/>
      <c r="D438" s="4"/>
      <c r="E438" s="4"/>
      <c r="F438" s="4"/>
    </row>
    <row r="439" spans="1:6" ht="15.75" x14ac:dyDescent="0.3">
      <c r="A439" s="4"/>
      <c r="B439" s="4"/>
      <c r="C439" s="4"/>
      <c r="D439" s="4"/>
      <c r="E439" s="4"/>
      <c r="F439" s="4"/>
    </row>
    <row r="440" spans="1:6" ht="15.75" x14ac:dyDescent="0.3">
      <c r="A440" s="4"/>
      <c r="B440" s="4"/>
      <c r="C440" s="4"/>
      <c r="D440" s="4"/>
      <c r="E440" s="4"/>
      <c r="F440" s="4"/>
    </row>
    <row r="441" spans="1:6" ht="15.75" x14ac:dyDescent="0.3">
      <c r="A441" s="4"/>
      <c r="B441" s="4"/>
      <c r="C441" s="4"/>
      <c r="D441" s="4"/>
      <c r="E441" s="4"/>
      <c r="F441" s="4"/>
    </row>
    <row r="442" spans="1:6" ht="15.75" x14ac:dyDescent="0.3">
      <c r="A442" s="4"/>
      <c r="B442" s="4"/>
      <c r="C442" s="4"/>
      <c r="D442" s="4"/>
      <c r="E442" s="4"/>
      <c r="F442" s="4"/>
    </row>
    <row r="443" spans="1:6" ht="15.75" x14ac:dyDescent="0.3">
      <c r="A443" s="4"/>
      <c r="B443" s="4"/>
      <c r="C443" s="4"/>
      <c r="D443" s="4"/>
      <c r="E443" s="4"/>
      <c r="F443" s="4"/>
    </row>
    <row r="444" spans="1:6" ht="15.75" x14ac:dyDescent="0.3">
      <c r="A444" s="4"/>
      <c r="B444" s="4"/>
      <c r="C444" s="4"/>
      <c r="D444" s="4"/>
      <c r="E444" s="4"/>
      <c r="F444" s="4"/>
    </row>
    <row r="445" spans="1:6" ht="15.75" x14ac:dyDescent="0.3">
      <c r="A445" s="4"/>
      <c r="B445" s="4"/>
      <c r="C445" s="4"/>
      <c r="D445" s="4"/>
      <c r="E445" s="4"/>
      <c r="F445" s="4"/>
    </row>
    <row r="446" spans="1:6" ht="15.75" x14ac:dyDescent="0.3">
      <c r="A446" s="4"/>
      <c r="B446" s="4"/>
      <c r="C446" s="4"/>
      <c r="D446" s="4"/>
      <c r="E446" s="4"/>
      <c r="F446" s="4"/>
    </row>
    <row r="447" spans="1:6" ht="15.75" x14ac:dyDescent="0.3">
      <c r="A447" s="4"/>
      <c r="B447" s="4"/>
      <c r="C447" s="4"/>
      <c r="D447" s="4"/>
      <c r="E447" s="4"/>
      <c r="F447" s="4"/>
    </row>
    <row r="448" spans="1:6" ht="15.75" x14ac:dyDescent="0.3">
      <c r="A448" s="4"/>
      <c r="B448" s="4"/>
      <c r="C448" s="4"/>
      <c r="D448" s="4"/>
      <c r="E448" s="4"/>
      <c r="F448" s="4"/>
    </row>
    <row r="449" spans="1:6" ht="15.75" x14ac:dyDescent="0.3">
      <c r="A449" s="4"/>
      <c r="B449" s="4"/>
      <c r="C449" s="4"/>
      <c r="D449" s="4"/>
      <c r="E449" s="4"/>
      <c r="F449" s="4"/>
    </row>
    <row r="450" spans="1:6" ht="15.75" x14ac:dyDescent="0.3">
      <c r="A450" s="4"/>
      <c r="B450" s="4"/>
      <c r="C450" s="4"/>
      <c r="D450" s="4"/>
      <c r="E450" s="4"/>
      <c r="F450" s="4"/>
    </row>
    <row r="451" spans="1:6" ht="15.75" x14ac:dyDescent="0.3">
      <c r="A451" s="4"/>
      <c r="B451" s="4"/>
      <c r="C451" s="4"/>
      <c r="D451" s="4"/>
      <c r="E451" s="4"/>
      <c r="F451" s="4"/>
    </row>
    <row r="452" spans="1:6" ht="15.75" x14ac:dyDescent="0.3">
      <c r="A452" s="4"/>
      <c r="B452" s="4"/>
      <c r="C452" s="4"/>
      <c r="D452" s="4"/>
      <c r="E452" s="4"/>
      <c r="F452" s="4"/>
    </row>
    <row r="453" spans="1:6" ht="15.75" x14ac:dyDescent="0.3">
      <c r="A453" s="4"/>
      <c r="B453" s="4"/>
      <c r="C453" s="4"/>
      <c r="D453" s="4"/>
      <c r="E453" s="4"/>
      <c r="F453" s="4"/>
    </row>
    <row r="454" spans="1:6" ht="15.75" x14ac:dyDescent="0.3">
      <c r="A454" s="4"/>
      <c r="B454" s="4"/>
      <c r="C454" s="4"/>
      <c r="D454" s="4"/>
      <c r="E454" s="4"/>
      <c r="F454" s="4"/>
    </row>
    <row r="455" spans="1:6" ht="15.75" x14ac:dyDescent="0.3">
      <c r="A455" s="4"/>
      <c r="B455" s="4"/>
      <c r="C455" s="4"/>
      <c r="D455" s="4"/>
      <c r="E455" s="4"/>
      <c r="F455" s="4"/>
    </row>
    <row r="456" spans="1:6" ht="15.75" x14ac:dyDescent="0.3">
      <c r="A456" s="4"/>
      <c r="B456" s="4"/>
      <c r="C456" s="4"/>
      <c r="D456" s="4"/>
      <c r="E456" s="4"/>
      <c r="F456" s="4"/>
    </row>
    <row r="457" spans="1:6" ht="15.75" x14ac:dyDescent="0.3">
      <c r="A457" s="4"/>
      <c r="B457" s="4"/>
      <c r="C457" s="4"/>
      <c r="D457" s="4"/>
      <c r="E457" s="4"/>
      <c r="F457" s="4"/>
    </row>
    <row r="458" spans="1:6" ht="15.75" x14ac:dyDescent="0.3">
      <c r="A458" s="4"/>
      <c r="B458" s="4"/>
      <c r="C458" s="4"/>
      <c r="D458" s="4"/>
      <c r="E458" s="4"/>
      <c r="F458" s="4"/>
    </row>
    <row r="459" spans="1:6" ht="15.75" x14ac:dyDescent="0.3">
      <c r="A459" s="4"/>
      <c r="B459" s="4"/>
      <c r="C459" s="4"/>
      <c r="D459" s="4"/>
      <c r="E459" s="4"/>
      <c r="F459" s="4"/>
    </row>
    <row r="460" spans="1:6" ht="15.75" x14ac:dyDescent="0.3">
      <c r="A460" s="4"/>
      <c r="B460" s="4"/>
      <c r="C460" s="4"/>
      <c r="D460" s="4"/>
      <c r="E460" s="4"/>
      <c r="F460" s="4"/>
    </row>
    <row r="461" spans="1:6" ht="15.75" x14ac:dyDescent="0.3">
      <c r="A461" s="4"/>
      <c r="B461" s="4"/>
      <c r="C461" s="4"/>
      <c r="D461" s="4"/>
      <c r="E461" s="4"/>
      <c r="F461" s="4"/>
    </row>
    <row r="462" spans="1:6" ht="15.75" x14ac:dyDescent="0.3">
      <c r="A462" s="4"/>
      <c r="B462" s="4"/>
      <c r="C462" s="4"/>
      <c r="D462" s="4"/>
      <c r="E462" s="4"/>
      <c r="F462" s="4"/>
    </row>
    <row r="463" spans="1:6" ht="15.75" x14ac:dyDescent="0.3">
      <c r="A463" s="4"/>
      <c r="B463" s="4"/>
      <c r="C463" s="4"/>
      <c r="D463" s="4"/>
      <c r="E463" s="4"/>
      <c r="F463" s="4"/>
    </row>
    <row r="464" spans="1:6" ht="15.75" x14ac:dyDescent="0.3">
      <c r="A464" s="4"/>
      <c r="B464" s="4"/>
      <c r="C464" s="4"/>
      <c r="D464" s="4"/>
      <c r="E464" s="4"/>
      <c r="F464" s="4"/>
    </row>
    <row r="465" spans="1:6" ht="15.75" x14ac:dyDescent="0.3">
      <c r="A465" s="4"/>
      <c r="B465" s="4"/>
      <c r="C465" s="4"/>
      <c r="D465" s="4"/>
      <c r="E465" s="4"/>
      <c r="F465" s="4"/>
    </row>
    <row r="466" spans="1:6" ht="15.75" x14ac:dyDescent="0.3">
      <c r="A466" s="4"/>
      <c r="B466" s="4"/>
      <c r="C466" s="4"/>
      <c r="D466" s="4"/>
      <c r="E466" s="4"/>
      <c r="F466" s="4"/>
    </row>
    <row r="467" spans="1:6" ht="15.75" x14ac:dyDescent="0.3">
      <c r="A467" s="4"/>
      <c r="B467" s="4"/>
      <c r="C467" s="4"/>
      <c r="D467" s="4"/>
      <c r="E467" s="4"/>
      <c r="F467" s="4"/>
    </row>
    <row r="468" spans="1:6" ht="15.75" x14ac:dyDescent="0.3">
      <c r="A468" s="4"/>
      <c r="B468" s="4"/>
      <c r="C468" s="4"/>
      <c r="D468" s="4"/>
      <c r="E468" s="4"/>
      <c r="F468" s="4"/>
    </row>
    <row r="469" spans="1:6" ht="15.75" x14ac:dyDescent="0.3">
      <c r="A469" s="4"/>
      <c r="B469" s="4"/>
      <c r="C469" s="4"/>
      <c r="D469" s="4"/>
      <c r="E469" s="4"/>
      <c r="F469" s="4"/>
    </row>
    <row r="470" spans="1:6" ht="15.75" x14ac:dyDescent="0.3">
      <c r="A470" s="4"/>
      <c r="B470" s="4"/>
      <c r="C470" s="4"/>
      <c r="D470" s="4"/>
      <c r="E470" s="4"/>
      <c r="F470" s="4"/>
    </row>
    <row r="471" spans="1:6" ht="15.75" x14ac:dyDescent="0.3">
      <c r="A471" s="4"/>
      <c r="B471" s="4"/>
      <c r="C471" s="4"/>
      <c r="D471" s="4"/>
      <c r="E471" s="4"/>
      <c r="F471" s="4"/>
    </row>
    <row r="472" spans="1:6" ht="15.75" x14ac:dyDescent="0.3">
      <c r="A472" s="4"/>
      <c r="B472" s="4"/>
      <c r="C472" s="4"/>
      <c r="D472" s="4"/>
      <c r="E472" s="4"/>
      <c r="F472" s="4"/>
    </row>
    <row r="473" spans="1:6" ht="15.75" x14ac:dyDescent="0.3">
      <c r="A473" s="4"/>
      <c r="B473" s="4"/>
      <c r="C473" s="4"/>
      <c r="D473" s="4"/>
      <c r="E473" s="4"/>
      <c r="F473" s="4"/>
    </row>
    <row r="474" spans="1:6" ht="15.75" x14ac:dyDescent="0.3">
      <c r="A474" s="4"/>
      <c r="B474" s="4"/>
      <c r="C474" s="4"/>
      <c r="D474" s="4"/>
      <c r="E474" s="4"/>
      <c r="F474" s="4"/>
    </row>
    <row r="475" spans="1:6" ht="15.75" x14ac:dyDescent="0.3">
      <c r="A475" s="4"/>
      <c r="B475" s="4"/>
      <c r="C475" s="4"/>
      <c r="D475" s="4"/>
      <c r="E475" s="4"/>
      <c r="F475" s="4"/>
    </row>
    <row r="476" spans="1:6" ht="15.75" x14ac:dyDescent="0.3">
      <c r="A476" s="4"/>
      <c r="B476" s="4"/>
      <c r="C476" s="4"/>
      <c r="D476" s="4"/>
      <c r="E476" s="4"/>
      <c r="F476" s="4"/>
    </row>
    <row r="477" spans="1:6" ht="15.75" x14ac:dyDescent="0.3">
      <c r="A477" s="4"/>
      <c r="B477" s="4"/>
      <c r="C477" s="4"/>
      <c r="D477" s="4"/>
      <c r="E477" s="4"/>
      <c r="F477" s="4"/>
    </row>
    <row r="478" spans="1:6" ht="15.75" x14ac:dyDescent="0.3">
      <c r="A478" s="4"/>
      <c r="B478" s="4"/>
      <c r="C478" s="4"/>
      <c r="D478" s="4"/>
      <c r="E478" s="4"/>
      <c r="F478" s="4"/>
    </row>
    <row r="479" spans="1:6" ht="15.75" x14ac:dyDescent="0.3">
      <c r="A479" s="4"/>
      <c r="B479" s="4"/>
      <c r="C479" s="4"/>
      <c r="D479" s="4"/>
      <c r="E479" s="4"/>
      <c r="F479" s="4"/>
    </row>
    <row r="480" spans="1:6" ht="15.75" x14ac:dyDescent="0.3">
      <c r="A480" s="4"/>
      <c r="B480" s="4"/>
      <c r="C480" s="4"/>
      <c r="D480" s="4"/>
      <c r="E480" s="4"/>
      <c r="F480" s="4"/>
    </row>
    <row r="481" spans="1:6" ht="15.75" x14ac:dyDescent="0.3">
      <c r="A481" s="4"/>
      <c r="B481" s="4"/>
      <c r="C481" s="4"/>
      <c r="D481" s="4"/>
      <c r="E481" s="4"/>
      <c r="F481" s="4"/>
    </row>
    <row r="482" spans="1:6" ht="15.75" x14ac:dyDescent="0.3">
      <c r="A482" s="4"/>
      <c r="B482" s="4"/>
      <c r="C482" s="4"/>
      <c r="D482" s="4"/>
      <c r="E482" s="4"/>
      <c r="F482" s="4"/>
    </row>
    <row r="483" spans="1:6" ht="15.75" x14ac:dyDescent="0.3">
      <c r="A483" s="4"/>
      <c r="B483" s="4"/>
      <c r="C483" s="4"/>
      <c r="D483" s="4"/>
      <c r="E483" s="4"/>
      <c r="F483" s="4"/>
    </row>
    <row r="484" spans="1:6" ht="15.75" x14ac:dyDescent="0.3">
      <c r="A484" s="4"/>
      <c r="B484" s="4"/>
      <c r="C484" s="4"/>
      <c r="D484" s="4"/>
      <c r="E484" s="4"/>
      <c r="F484" s="4"/>
    </row>
    <row r="485" spans="1:6" ht="15.75" x14ac:dyDescent="0.3">
      <c r="A485" s="4"/>
      <c r="B485" s="4"/>
      <c r="C485" s="4"/>
      <c r="D485" s="4"/>
      <c r="E485" s="4"/>
      <c r="F485" s="4"/>
    </row>
    <row r="486" spans="1:6" ht="15.75" x14ac:dyDescent="0.3">
      <c r="A486" s="4"/>
      <c r="B486" s="4"/>
      <c r="C486" s="4"/>
      <c r="D486" s="4"/>
      <c r="E486" s="4"/>
      <c r="F486" s="4"/>
    </row>
    <row r="487" spans="1:6" ht="15.75" x14ac:dyDescent="0.3">
      <c r="A487" s="4"/>
      <c r="B487" s="4"/>
      <c r="C487" s="4"/>
      <c r="D487" s="4"/>
      <c r="E487" s="4"/>
      <c r="F487" s="4"/>
    </row>
    <row r="488" spans="1:6" ht="15.75" x14ac:dyDescent="0.3">
      <c r="A488" s="4"/>
      <c r="B488" s="4"/>
      <c r="C488" s="4"/>
      <c r="D488" s="4"/>
      <c r="E488" s="4"/>
      <c r="F488" s="4"/>
    </row>
    <row r="489" spans="1:6" ht="15.75" x14ac:dyDescent="0.3">
      <c r="A489" s="4"/>
      <c r="B489" s="4"/>
      <c r="C489" s="4"/>
      <c r="D489" s="4"/>
      <c r="E489" s="4"/>
      <c r="F489" s="4"/>
    </row>
    <row r="490" spans="1:6" ht="15.75" x14ac:dyDescent="0.3">
      <c r="A490" s="4"/>
      <c r="B490" s="4"/>
      <c r="C490" s="4"/>
      <c r="D490" s="4"/>
      <c r="E490" s="4"/>
      <c r="F490" s="4"/>
    </row>
    <row r="491" spans="1:6" ht="15.75" x14ac:dyDescent="0.3">
      <c r="A491" s="4"/>
      <c r="B491" s="4"/>
      <c r="C491" s="4"/>
      <c r="D491" s="4"/>
      <c r="E491" s="4"/>
      <c r="F491" s="4"/>
    </row>
    <row r="492" spans="1:6" ht="15.75" x14ac:dyDescent="0.3">
      <c r="A492" s="4"/>
      <c r="B492" s="4"/>
      <c r="C492" s="4"/>
      <c r="D492" s="4"/>
      <c r="E492" s="4"/>
      <c r="F492" s="4"/>
    </row>
    <row r="493" spans="1:6" ht="15.75" x14ac:dyDescent="0.3">
      <c r="A493" s="4"/>
      <c r="B493" s="4"/>
      <c r="C493" s="4"/>
      <c r="D493" s="4"/>
      <c r="E493" s="4"/>
      <c r="F493" s="4"/>
    </row>
    <row r="494" spans="1:6" ht="15.75" x14ac:dyDescent="0.3">
      <c r="A494" s="4"/>
      <c r="B494" s="4"/>
      <c r="C494" s="4"/>
      <c r="D494" s="4"/>
      <c r="E494" s="4"/>
      <c r="F494" s="4"/>
    </row>
    <row r="495" spans="1:6" ht="15.75" x14ac:dyDescent="0.3">
      <c r="A495" s="4"/>
      <c r="B495" s="4"/>
      <c r="C495" s="4"/>
      <c r="D495" s="4"/>
      <c r="E495" s="4"/>
      <c r="F495" s="4"/>
    </row>
    <row r="496" spans="1:6" ht="15.75" x14ac:dyDescent="0.3">
      <c r="A496" s="4"/>
      <c r="B496" s="4"/>
      <c r="C496" s="4"/>
      <c r="D496" s="4"/>
      <c r="E496" s="4"/>
      <c r="F496" s="4"/>
    </row>
    <row r="497" spans="1:6" ht="15.75" x14ac:dyDescent="0.3">
      <c r="A497" s="4"/>
      <c r="B497" s="4"/>
      <c r="C497" s="4"/>
      <c r="D497" s="4"/>
      <c r="E497" s="4"/>
      <c r="F497" s="4"/>
    </row>
    <row r="498" spans="1:6" ht="15.75" x14ac:dyDescent="0.3">
      <c r="A498" s="4"/>
      <c r="B498" s="4"/>
      <c r="C498" s="4"/>
      <c r="D498" s="4"/>
      <c r="E498" s="4"/>
      <c r="F498" s="4"/>
    </row>
    <row r="499" spans="1:6" ht="15.75" x14ac:dyDescent="0.3">
      <c r="A499" s="4"/>
      <c r="B499" s="4"/>
      <c r="C499" s="4"/>
      <c r="D499" s="4"/>
      <c r="E499" s="4"/>
      <c r="F499" s="4"/>
    </row>
    <row r="500" spans="1:6" ht="15.75" x14ac:dyDescent="0.3">
      <c r="A500" s="4"/>
      <c r="B500" s="4"/>
      <c r="C500" s="4"/>
      <c r="D500" s="4"/>
      <c r="E500" s="4"/>
      <c r="F500" s="4"/>
    </row>
    <row r="501" spans="1:6" ht="15.75" x14ac:dyDescent="0.3">
      <c r="A501" s="4"/>
      <c r="B501" s="4"/>
      <c r="C501" s="4"/>
      <c r="D501" s="4"/>
      <c r="E501" s="4"/>
      <c r="F501" s="4"/>
    </row>
    <row r="502" spans="1:6" ht="15.75" x14ac:dyDescent="0.3">
      <c r="A502" s="4"/>
      <c r="B502" s="4"/>
      <c r="C502" s="4"/>
      <c r="D502" s="4"/>
      <c r="E502" s="4"/>
      <c r="F502" s="4"/>
    </row>
    <row r="503" spans="1:6" ht="15.75" x14ac:dyDescent="0.3">
      <c r="A503" s="4"/>
      <c r="B503" s="4"/>
      <c r="C503" s="4"/>
      <c r="D503" s="4"/>
      <c r="E503" s="4"/>
      <c r="F503" s="4"/>
    </row>
    <row r="504" spans="1:6" ht="15.75" x14ac:dyDescent="0.3">
      <c r="A504" s="4"/>
      <c r="B504" s="4"/>
      <c r="C504" s="4"/>
      <c r="D504" s="4"/>
      <c r="E504" s="4"/>
      <c r="F504" s="4"/>
    </row>
    <row r="505" spans="1:6" ht="15.75" x14ac:dyDescent="0.3">
      <c r="A505" s="4"/>
      <c r="B505" s="4"/>
      <c r="C505" s="4"/>
      <c r="D505" s="4"/>
      <c r="E505" s="4"/>
      <c r="F505" s="4"/>
    </row>
    <row r="506" spans="1:6" ht="15.75" x14ac:dyDescent="0.3">
      <c r="A506" s="4"/>
      <c r="B506" s="4"/>
      <c r="C506" s="4"/>
      <c r="D506" s="4"/>
      <c r="E506" s="4"/>
      <c r="F506" s="4"/>
    </row>
    <row r="507" spans="1:6" ht="15.75" x14ac:dyDescent="0.3">
      <c r="A507" s="4"/>
      <c r="B507" s="4"/>
      <c r="C507" s="4"/>
      <c r="D507" s="4"/>
      <c r="E507" s="4"/>
      <c r="F507" s="4"/>
    </row>
    <row r="508" spans="1:6" ht="15.75" x14ac:dyDescent="0.3">
      <c r="A508" s="4"/>
      <c r="B508" s="4"/>
      <c r="C508" s="4"/>
      <c r="D508" s="4"/>
      <c r="E508" s="4"/>
      <c r="F508" s="4"/>
    </row>
    <row r="509" spans="1:6" ht="15.75" x14ac:dyDescent="0.3">
      <c r="A509" s="4"/>
      <c r="B509" s="4"/>
      <c r="C509" s="4"/>
      <c r="D509" s="4"/>
      <c r="E509" s="4"/>
      <c r="F509" s="4"/>
    </row>
    <row r="510" spans="1:6" ht="15.75" x14ac:dyDescent="0.3">
      <c r="A510" s="4"/>
      <c r="B510" s="4"/>
      <c r="C510" s="4"/>
      <c r="D510" s="4"/>
      <c r="E510" s="4"/>
      <c r="F510" s="4"/>
    </row>
    <row r="511" spans="1:6" ht="15.75" x14ac:dyDescent="0.3">
      <c r="A511" s="4"/>
      <c r="B511" s="4"/>
      <c r="C511" s="4"/>
      <c r="D511" s="4"/>
      <c r="E511" s="4"/>
      <c r="F511" s="4"/>
    </row>
    <row r="512" spans="1:6" ht="15.75" x14ac:dyDescent="0.3">
      <c r="A512" s="4"/>
      <c r="B512" s="4"/>
      <c r="C512" s="4"/>
      <c r="D512" s="4"/>
      <c r="E512" s="4"/>
      <c r="F512" s="4"/>
    </row>
    <row r="513" spans="1:6" ht="15.75" x14ac:dyDescent="0.3">
      <c r="A513" s="4"/>
      <c r="B513" s="4"/>
      <c r="C513" s="4"/>
      <c r="D513" s="4"/>
      <c r="E513" s="4"/>
      <c r="F513" s="4"/>
    </row>
    <row r="514" spans="1:6" ht="15.75" x14ac:dyDescent="0.3">
      <c r="A514" s="4"/>
      <c r="B514" s="4"/>
      <c r="C514" s="4"/>
      <c r="D514" s="4"/>
      <c r="E514" s="4"/>
      <c r="F514" s="4"/>
    </row>
    <row r="515" spans="1:6" ht="15.75" x14ac:dyDescent="0.3">
      <c r="A515" s="4"/>
      <c r="B515" s="4"/>
      <c r="C515" s="4"/>
      <c r="D515" s="4"/>
      <c r="E515" s="4"/>
      <c r="F515" s="4"/>
    </row>
    <row r="516" spans="1:6" ht="15.75" x14ac:dyDescent="0.3">
      <c r="A516" s="4"/>
      <c r="B516" s="4"/>
      <c r="C516" s="4"/>
      <c r="D516" s="4"/>
      <c r="E516" s="4"/>
      <c r="F516" s="4"/>
    </row>
    <row r="517" spans="1:6" ht="15.75" x14ac:dyDescent="0.3">
      <c r="A517" s="4"/>
      <c r="B517" s="4"/>
      <c r="C517" s="4"/>
      <c r="D517" s="4"/>
      <c r="E517" s="4"/>
      <c r="F517" s="4"/>
    </row>
    <row r="518" spans="1:6" ht="15.75" x14ac:dyDescent="0.3">
      <c r="A518" s="4"/>
      <c r="B518" s="4"/>
      <c r="C518" s="4"/>
      <c r="D518" s="4"/>
      <c r="E518" s="4"/>
      <c r="F518" s="4"/>
    </row>
    <row r="519" spans="1:6" ht="15.75" x14ac:dyDescent="0.3">
      <c r="A519" s="4"/>
      <c r="B519" s="4"/>
      <c r="C519" s="4"/>
      <c r="D519" s="4"/>
      <c r="E519" s="4"/>
      <c r="F519" s="4"/>
    </row>
    <row r="520" spans="1:6" ht="15.75" x14ac:dyDescent="0.3">
      <c r="A520" s="4"/>
      <c r="B520" s="4"/>
      <c r="C520" s="4"/>
      <c r="D520" s="4"/>
      <c r="E520" s="4"/>
      <c r="F520" s="4"/>
    </row>
    <row r="521" spans="1:6" ht="15.75" x14ac:dyDescent="0.3">
      <c r="A521" s="4"/>
      <c r="B521" s="4"/>
      <c r="C521" s="4"/>
      <c r="D521" s="4"/>
      <c r="E521" s="4"/>
      <c r="F521" s="4"/>
    </row>
    <row r="522" spans="1:6" ht="15.75" x14ac:dyDescent="0.3">
      <c r="A522" s="4"/>
      <c r="B522" s="4"/>
      <c r="C522" s="4"/>
      <c r="D522" s="4"/>
      <c r="E522" s="4"/>
      <c r="F522" s="4"/>
    </row>
    <row r="523" spans="1:6" ht="15.75" x14ac:dyDescent="0.3">
      <c r="A523" s="4"/>
      <c r="B523" s="4"/>
      <c r="C523" s="4"/>
      <c r="D523" s="4"/>
      <c r="E523" s="4"/>
      <c r="F523" s="4"/>
    </row>
    <row r="524" spans="1:6" ht="15.75" x14ac:dyDescent="0.3">
      <c r="A524" s="4"/>
      <c r="B524" s="4"/>
      <c r="C524" s="4"/>
      <c r="D524" s="4"/>
      <c r="E524" s="4"/>
      <c r="F524" s="4"/>
    </row>
    <row r="525" spans="1:6" ht="15.75" x14ac:dyDescent="0.3">
      <c r="A525" s="4"/>
      <c r="B525" s="4"/>
      <c r="C525" s="4"/>
      <c r="D525" s="4"/>
      <c r="E525" s="4"/>
      <c r="F525" s="4"/>
    </row>
    <row r="526" spans="1:6" ht="15.75" x14ac:dyDescent="0.3">
      <c r="A526" s="4"/>
      <c r="B526" s="4"/>
      <c r="C526" s="4"/>
      <c r="D526" s="4"/>
      <c r="E526" s="4"/>
      <c r="F526" s="4"/>
    </row>
    <row r="527" spans="1:6" ht="15.75" x14ac:dyDescent="0.3">
      <c r="A527" s="4"/>
      <c r="B527" s="4"/>
      <c r="C527" s="4"/>
      <c r="D527" s="4"/>
      <c r="E527" s="4"/>
      <c r="F527" s="4"/>
    </row>
    <row r="528" spans="1:6" ht="15.75" x14ac:dyDescent="0.3">
      <c r="A528" s="4"/>
      <c r="B528" s="4"/>
      <c r="C528" s="4"/>
      <c r="D528" s="4"/>
      <c r="E528" s="4"/>
      <c r="F528" s="4"/>
    </row>
    <row r="529" spans="1:6" ht="15.75" x14ac:dyDescent="0.3">
      <c r="A529" s="4"/>
      <c r="B529" s="4"/>
      <c r="C529" s="4"/>
      <c r="D529" s="4"/>
      <c r="E529" s="4"/>
      <c r="F529" s="4"/>
    </row>
    <row r="530" spans="1:6" ht="15.75" x14ac:dyDescent="0.3">
      <c r="A530" s="4"/>
      <c r="B530" s="4"/>
      <c r="C530" s="4"/>
      <c r="D530" s="4"/>
      <c r="E530" s="4"/>
      <c r="F530" s="4"/>
    </row>
    <row r="531" spans="1:6" ht="15.75" x14ac:dyDescent="0.3">
      <c r="A531" s="4"/>
      <c r="B531" s="4"/>
      <c r="C531" s="4"/>
      <c r="D531" s="4"/>
      <c r="E531" s="4"/>
      <c r="F531" s="4"/>
    </row>
    <row r="532" spans="1:6" ht="15.75" x14ac:dyDescent="0.3">
      <c r="A532" s="4"/>
      <c r="B532" s="4"/>
      <c r="C532" s="4"/>
      <c r="D532" s="4"/>
      <c r="E532" s="4"/>
      <c r="F532" s="4"/>
    </row>
    <row r="533" spans="1:6" ht="15.75" x14ac:dyDescent="0.3">
      <c r="A533" s="4"/>
      <c r="B533" s="4"/>
      <c r="C533" s="4"/>
      <c r="D533" s="4"/>
      <c r="E533" s="4"/>
      <c r="F533" s="4"/>
    </row>
    <row r="534" spans="1:6" ht="15.75" x14ac:dyDescent="0.3">
      <c r="A534" s="4"/>
      <c r="B534" s="4"/>
      <c r="C534" s="4"/>
      <c r="D534" s="4"/>
      <c r="E534" s="4"/>
      <c r="F534" s="4"/>
    </row>
    <row r="535" spans="1:6" ht="15.75" x14ac:dyDescent="0.3">
      <c r="A535" s="4"/>
      <c r="B535" s="4"/>
      <c r="C535" s="4"/>
      <c r="D535" s="4"/>
      <c r="E535" s="4"/>
      <c r="F535" s="4"/>
    </row>
    <row r="536" spans="1:6" ht="15.75" x14ac:dyDescent="0.3">
      <c r="A536" s="4"/>
      <c r="B536" s="4"/>
      <c r="C536" s="4"/>
      <c r="D536" s="4"/>
      <c r="E536" s="4"/>
      <c r="F536" s="4"/>
    </row>
    <row r="537" spans="1:6" ht="15.75" x14ac:dyDescent="0.3">
      <c r="A537" s="4"/>
      <c r="B537" s="4"/>
      <c r="C537" s="4"/>
      <c r="D537" s="4"/>
      <c r="E537" s="4"/>
      <c r="F537" s="4"/>
    </row>
    <row r="538" spans="1:6" ht="15.75" x14ac:dyDescent="0.3">
      <c r="A538" s="4"/>
      <c r="B538" s="4"/>
      <c r="C538" s="4"/>
      <c r="D538" s="4"/>
      <c r="E538" s="4"/>
      <c r="F538" s="4"/>
    </row>
    <row r="539" spans="1:6" ht="15.75" x14ac:dyDescent="0.3">
      <c r="A539" s="4"/>
      <c r="B539" s="4"/>
      <c r="C539" s="4"/>
      <c r="D539" s="4"/>
      <c r="E539" s="4"/>
      <c r="F539" s="4"/>
    </row>
    <row r="540" spans="1:6" ht="15.75" x14ac:dyDescent="0.3">
      <c r="A540" s="4"/>
      <c r="B540" s="4"/>
      <c r="C540" s="4"/>
      <c r="D540" s="4"/>
      <c r="E540" s="4"/>
      <c r="F540" s="4"/>
    </row>
    <row r="541" spans="1:6" ht="15.75" x14ac:dyDescent="0.3">
      <c r="A541" s="4"/>
      <c r="B541" s="4"/>
      <c r="C541" s="4"/>
      <c r="D541" s="4"/>
      <c r="E541" s="4"/>
      <c r="F541" s="4"/>
    </row>
    <row r="542" spans="1:6" ht="15.75" x14ac:dyDescent="0.3">
      <c r="A542" s="4"/>
      <c r="B542" s="4"/>
      <c r="C542" s="4"/>
      <c r="D542" s="4"/>
      <c r="E542" s="4"/>
      <c r="F542" s="4"/>
    </row>
    <row r="543" spans="1:6" ht="15.75" x14ac:dyDescent="0.3">
      <c r="A543" s="4"/>
      <c r="B543" s="4"/>
      <c r="C543" s="4"/>
      <c r="D543" s="4"/>
      <c r="E543" s="4"/>
      <c r="F543" s="4"/>
    </row>
    <row r="544" spans="1:6" ht="15.75" x14ac:dyDescent="0.3">
      <c r="A544" s="4"/>
      <c r="B544" s="4"/>
      <c r="C544" s="4"/>
      <c r="D544" s="4"/>
      <c r="E544" s="4"/>
      <c r="F544" s="4"/>
    </row>
    <row r="545" spans="1:6" ht="15.75" x14ac:dyDescent="0.3">
      <c r="A545" s="4"/>
      <c r="B545" s="4"/>
      <c r="C545" s="4"/>
      <c r="D545" s="4"/>
      <c r="E545" s="4"/>
      <c r="F545" s="4"/>
    </row>
    <row r="546" spans="1:6" ht="15.75" x14ac:dyDescent="0.3">
      <c r="A546" s="4"/>
      <c r="B546" s="4"/>
      <c r="C546" s="4"/>
      <c r="D546" s="4"/>
      <c r="E546" s="4"/>
      <c r="F546" s="4"/>
    </row>
    <row r="547" spans="1:6" ht="15.75" x14ac:dyDescent="0.3">
      <c r="A547" s="4"/>
      <c r="B547" s="4"/>
      <c r="C547" s="4"/>
      <c r="D547" s="4"/>
      <c r="E547" s="4"/>
      <c r="F547" s="4"/>
    </row>
    <row r="548" spans="1:6" ht="15.75" x14ac:dyDescent="0.3">
      <c r="A548" s="4"/>
      <c r="B548" s="4"/>
      <c r="C548" s="4"/>
      <c r="D548" s="4"/>
      <c r="E548" s="4"/>
      <c r="F548" s="4"/>
    </row>
    <row r="549" spans="1:6" ht="15.75" x14ac:dyDescent="0.3">
      <c r="A549" s="4"/>
      <c r="B549" s="4"/>
      <c r="C549" s="4"/>
      <c r="D549" s="4"/>
      <c r="E549" s="4"/>
      <c r="F549" s="4"/>
    </row>
    <row r="550" spans="1:6" ht="15.75" x14ac:dyDescent="0.3">
      <c r="A550" s="4"/>
      <c r="B550" s="4"/>
      <c r="C550" s="4"/>
      <c r="D550" s="4"/>
      <c r="E550" s="4"/>
      <c r="F550" s="4"/>
    </row>
    <row r="551" spans="1:6" ht="15.75" x14ac:dyDescent="0.3">
      <c r="A551" s="4"/>
      <c r="B551" s="4"/>
      <c r="C551" s="4"/>
      <c r="D551" s="4"/>
      <c r="E551" s="4"/>
      <c r="F551" s="4"/>
    </row>
    <row r="552" spans="1:6" ht="15.75" x14ac:dyDescent="0.3">
      <c r="A552" s="4"/>
      <c r="B552" s="4"/>
      <c r="C552" s="4"/>
      <c r="D552" s="4"/>
      <c r="E552" s="4"/>
      <c r="F552" s="4"/>
    </row>
    <row r="553" spans="1:6" ht="15.75" x14ac:dyDescent="0.3">
      <c r="A553" s="4"/>
      <c r="B553" s="4"/>
      <c r="C553" s="4"/>
      <c r="D553" s="4"/>
      <c r="E553" s="4"/>
      <c r="F553" s="4"/>
    </row>
    <row r="554" spans="1:6" ht="15.75" x14ac:dyDescent="0.3">
      <c r="A554" s="4"/>
      <c r="B554" s="4"/>
      <c r="C554" s="4"/>
      <c r="D554" s="4"/>
      <c r="E554" s="4"/>
      <c r="F554" s="4"/>
    </row>
    <row r="555" spans="1:6" ht="15.75" x14ac:dyDescent="0.3">
      <c r="A555" s="4"/>
      <c r="B555" s="4"/>
      <c r="C555" s="4"/>
      <c r="D555" s="4"/>
      <c r="E555" s="4"/>
      <c r="F555" s="4"/>
    </row>
    <row r="556" spans="1:6" ht="15.75" x14ac:dyDescent="0.3">
      <c r="A556" s="4"/>
      <c r="B556" s="4"/>
      <c r="C556" s="4"/>
      <c r="D556" s="4"/>
      <c r="E556" s="4"/>
      <c r="F556" s="4"/>
    </row>
    <row r="557" spans="1:6" ht="15.75" x14ac:dyDescent="0.3">
      <c r="A557" s="4"/>
      <c r="B557" s="4"/>
      <c r="C557" s="4"/>
      <c r="D557" s="4"/>
      <c r="E557" s="4"/>
      <c r="F557" s="4"/>
    </row>
    <row r="558" spans="1:6" ht="15.75" x14ac:dyDescent="0.3">
      <c r="A558" s="4"/>
      <c r="B558" s="4"/>
      <c r="C558" s="4"/>
      <c r="D558" s="4"/>
      <c r="E558" s="4"/>
      <c r="F558" s="4"/>
    </row>
    <row r="559" spans="1:6" ht="15.75" x14ac:dyDescent="0.3">
      <c r="A559" s="4"/>
      <c r="B559" s="4"/>
      <c r="C559" s="4"/>
      <c r="D559" s="4"/>
      <c r="E559" s="4"/>
      <c r="F559" s="4"/>
    </row>
    <row r="560" spans="1:6" ht="15.75" x14ac:dyDescent="0.3">
      <c r="A560" s="4"/>
      <c r="B560" s="4"/>
      <c r="C560" s="4"/>
      <c r="D560" s="4"/>
      <c r="E560" s="4"/>
      <c r="F560" s="4"/>
    </row>
    <row r="561" spans="1:6" ht="15.75" x14ac:dyDescent="0.3">
      <c r="A561" s="4"/>
      <c r="B561" s="4"/>
      <c r="C561" s="4"/>
      <c r="D561" s="4"/>
      <c r="E561" s="4"/>
      <c r="F561" s="4"/>
    </row>
    <row r="562" spans="1:6" ht="15.75" x14ac:dyDescent="0.3">
      <c r="A562" s="4"/>
      <c r="B562" s="4"/>
      <c r="C562" s="4"/>
      <c r="D562" s="4"/>
      <c r="E562" s="4"/>
      <c r="F562" s="4"/>
    </row>
    <row r="563" spans="1:6" ht="15.75" x14ac:dyDescent="0.3">
      <c r="A563" s="4"/>
      <c r="B563" s="4"/>
      <c r="C563" s="4"/>
      <c r="D563" s="4"/>
      <c r="E563" s="4"/>
      <c r="F563" s="4"/>
    </row>
    <row r="564" spans="1:6" ht="15.75" x14ac:dyDescent="0.3">
      <c r="A564" s="4"/>
      <c r="B564" s="4"/>
      <c r="C564" s="4"/>
      <c r="D564" s="4"/>
      <c r="E564" s="4"/>
      <c r="F564" s="4"/>
    </row>
    <row r="565" spans="1:6" ht="15.75" x14ac:dyDescent="0.3">
      <c r="A565" s="4"/>
      <c r="B565" s="4"/>
      <c r="C565" s="4"/>
      <c r="D565" s="4"/>
      <c r="E565" s="4"/>
      <c r="F565" s="4"/>
    </row>
    <row r="566" spans="1:6" ht="15.75" x14ac:dyDescent="0.3">
      <c r="A566" s="4"/>
      <c r="B566" s="4"/>
      <c r="C566" s="4"/>
      <c r="D566" s="4"/>
      <c r="E566" s="4"/>
      <c r="F566" s="4"/>
    </row>
    <row r="567" spans="1:6" ht="15.75" x14ac:dyDescent="0.3">
      <c r="A567" s="4"/>
      <c r="B567" s="4"/>
      <c r="C567" s="4"/>
      <c r="D567" s="4"/>
      <c r="E567" s="4"/>
      <c r="F567" s="4"/>
    </row>
    <row r="568" spans="1:6" ht="15.75" x14ac:dyDescent="0.3">
      <c r="A568" s="4"/>
      <c r="B568" s="4"/>
      <c r="C568" s="4"/>
      <c r="D568" s="4"/>
      <c r="E568" s="4"/>
      <c r="F568" s="4"/>
    </row>
    <row r="569" spans="1:6" ht="15.75" x14ac:dyDescent="0.3">
      <c r="A569" s="4"/>
      <c r="B569" s="4"/>
      <c r="C569" s="4"/>
      <c r="D569" s="4"/>
      <c r="E569" s="4"/>
      <c r="F569" s="4"/>
    </row>
    <row r="570" spans="1:6" ht="15.75" x14ac:dyDescent="0.3">
      <c r="A570" s="4"/>
      <c r="B570" s="4"/>
      <c r="C570" s="4"/>
      <c r="D570" s="4"/>
      <c r="E570" s="4"/>
      <c r="F570" s="4"/>
    </row>
    <row r="571" spans="1:6" ht="15.75" x14ac:dyDescent="0.3">
      <c r="A571" s="4"/>
      <c r="B571" s="4"/>
      <c r="C571" s="4"/>
      <c r="D571" s="4"/>
      <c r="E571" s="4"/>
      <c r="F571" s="4"/>
    </row>
    <row r="572" spans="1:6" ht="15.75" x14ac:dyDescent="0.3">
      <c r="A572" s="4"/>
      <c r="B572" s="4"/>
      <c r="C572" s="4"/>
      <c r="D572" s="4"/>
      <c r="E572" s="4"/>
      <c r="F572" s="4"/>
    </row>
    <row r="573" spans="1:6" ht="15.75" x14ac:dyDescent="0.3">
      <c r="A573" s="4"/>
      <c r="B573" s="4"/>
      <c r="C573" s="4"/>
      <c r="D573" s="4"/>
      <c r="E573" s="4"/>
      <c r="F573" s="4"/>
    </row>
    <row r="574" spans="1:6" ht="15.75" x14ac:dyDescent="0.3">
      <c r="A574" s="4"/>
      <c r="B574" s="4"/>
      <c r="C574" s="4"/>
      <c r="D574" s="4"/>
      <c r="E574" s="4"/>
      <c r="F574" s="4"/>
    </row>
    <row r="575" spans="1:6" ht="15.75" x14ac:dyDescent="0.3">
      <c r="A575" s="4"/>
      <c r="B575" s="4"/>
      <c r="C575" s="4"/>
      <c r="D575" s="4"/>
      <c r="E575" s="4"/>
      <c r="F575" s="4"/>
    </row>
    <row r="576" spans="1:6" ht="15.75" x14ac:dyDescent="0.3">
      <c r="A576" s="4"/>
      <c r="B576" s="4"/>
      <c r="C576" s="4"/>
      <c r="D576" s="4"/>
      <c r="E576" s="4"/>
      <c r="F576" s="4"/>
    </row>
    <row r="577" spans="1:6" ht="15.75" x14ac:dyDescent="0.3">
      <c r="A577" s="4"/>
      <c r="B577" s="4"/>
      <c r="C577" s="4"/>
      <c r="D577" s="4"/>
      <c r="E577" s="4"/>
      <c r="F577" s="4"/>
    </row>
    <row r="578" spans="1:6" ht="15.75" x14ac:dyDescent="0.3">
      <c r="A578" s="4"/>
      <c r="B578" s="4"/>
      <c r="C578" s="4"/>
      <c r="D578" s="4"/>
      <c r="E578" s="4"/>
      <c r="F578" s="4"/>
    </row>
    <row r="579" spans="1:6" ht="15.75" x14ac:dyDescent="0.3">
      <c r="A579" s="4"/>
      <c r="B579" s="4"/>
      <c r="C579" s="4"/>
      <c r="D579" s="4"/>
      <c r="E579" s="4"/>
      <c r="F579" s="4"/>
    </row>
    <row r="580" spans="1:6" ht="15.75" x14ac:dyDescent="0.3">
      <c r="A580" s="4"/>
      <c r="B580" s="4"/>
      <c r="C580" s="4"/>
      <c r="D580" s="4"/>
      <c r="E580" s="4"/>
      <c r="F580" s="4"/>
    </row>
    <row r="581" spans="1:6" ht="15.75" x14ac:dyDescent="0.3">
      <c r="A581" s="4"/>
      <c r="B581" s="4"/>
      <c r="C581" s="4"/>
      <c r="D581" s="4"/>
      <c r="E581" s="4"/>
      <c r="F581" s="4"/>
    </row>
    <row r="582" spans="1:6" ht="15.75" x14ac:dyDescent="0.3">
      <c r="A582" s="4"/>
      <c r="B582" s="4"/>
      <c r="C582" s="4"/>
      <c r="D582" s="4"/>
      <c r="E582" s="4"/>
      <c r="F582" s="4"/>
    </row>
    <row r="583" spans="1:6" ht="15.75" x14ac:dyDescent="0.3">
      <c r="A583" s="4"/>
      <c r="B583" s="4"/>
      <c r="C583" s="4"/>
      <c r="D583" s="4"/>
      <c r="E583" s="4"/>
      <c r="F583" s="4"/>
    </row>
    <row r="584" spans="1:6" ht="15.75" x14ac:dyDescent="0.3">
      <c r="A584" s="4"/>
      <c r="B584" s="4"/>
      <c r="C584" s="4"/>
      <c r="D584" s="4"/>
      <c r="E584" s="4"/>
      <c r="F584" s="4"/>
    </row>
    <row r="585" spans="1:6" ht="15.75" x14ac:dyDescent="0.3">
      <c r="A585" s="4"/>
      <c r="B585" s="4"/>
      <c r="C585" s="4"/>
      <c r="D585" s="4"/>
      <c r="E585" s="4"/>
      <c r="F585" s="4"/>
    </row>
    <row r="586" spans="1:6" ht="15.75" x14ac:dyDescent="0.3">
      <c r="A586" s="4"/>
      <c r="B586" s="4"/>
      <c r="C586" s="4"/>
      <c r="D586" s="4"/>
      <c r="E586" s="4"/>
      <c r="F586" s="4"/>
    </row>
    <row r="587" spans="1:6" ht="15.75" x14ac:dyDescent="0.3">
      <c r="A587" s="4"/>
      <c r="B587" s="4"/>
      <c r="C587" s="4"/>
      <c r="D587" s="4"/>
      <c r="E587" s="4"/>
      <c r="F587" s="4"/>
    </row>
    <row r="588" spans="1:6" ht="15.75" x14ac:dyDescent="0.3">
      <c r="A588" s="4"/>
      <c r="B588" s="4"/>
      <c r="C588" s="4"/>
      <c r="D588" s="4"/>
      <c r="E588" s="4"/>
      <c r="F588" s="4"/>
    </row>
    <row r="589" spans="1:6" ht="15.75" x14ac:dyDescent="0.3">
      <c r="A589" s="4"/>
      <c r="B589" s="4"/>
      <c r="C589" s="4"/>
      <c r="D589" s="4"/>
      <c r="E589" s="4"/>
      <c r="F589" s="4"/>
    </row>
    <row r="590" spans="1:6" ht="15.75" x14ac:dyDescent="0.3">
      <c r="A590" s="4"/>
      <c r="B590" s="4"/>
      <c r="C590" s="4"/>
      <c r="D590" s="4"/>
      <c r="E590" s="4"/>
      <c r="F590" s="4"/>
    </row>
    <row r="591" spans="1:6" ht="15.75" x14ac:dyDescent="0.3">
      <c r="A591" s="4"/>
      <c r="B591" s="4"/>
      <c r="C591" s="4"/>
      <c r="D591" s="4"/>
      <c r="E591" s="4"/>
      <c r="F591" s="4"/>
    </row>
    <row r="592" spans="1:6" ht="15.75" x14ac:dyDescent="0.3">
      <c r="A592" s="4"/>
      <c r="B592" s="4"/>
      <c r="C592" s="4"/>
      <c r="D592" s="4"/>
      <c r="E592" s="4"/>
      <c r="F592" s="4"/>
    </row>
    <row r="593" spans="1:6" ht="15.75" x14ac:dyDescent="0.3">
      <c r="A593" s="4"/>
      <c r="B593" s="4"/>
      <c r="C593" s="4"/>
      <c r="D593" s="4"/>
      <c r="E593" s="4"/>
      <c r="F593" s="4"/>
    </row>
    <row r="594" spans="1:6" ht="15.75" x14ac:dyDescent="0.3">
      <c r="A594" s="4"/>
      <c r="B594" s="4"/>
      <c r="C594" s="4"/>
      <c r="D594" s="4"/>
      <c r="E594" s="4"/>
      <c r="F594" s="4"/>
    </row>
    <row r="595" spans="1:6" ht="15.75" x14ac:dyDescent="0.3">
      <c r="A595" s="4"/>
      <c r="B595" s="4"/>
      <c r="C595" s="4"/>
      <c r="D595" s="4"/>
      <c r="E595" s="4"/>
      <c r="F595" s="4"/>
    </row>
    <row r="596" spans="1:6" ht="15.75" x14ac:dyDescent="0.3">
      <c r="A596" s="4"/>
      <c r="B596" s="4"/>
      <c r="C596" s="4"/>
      <c r="D596" s="4"/>
      <c r="E596" s="4"/>
      <c r="F596" s="4"/>
    </row>
    <row r="597" spans="1:6" ht="15.75" x14ac:dyDescent="0.3">
      <c r="A597" s="4"/>
      <c r="B597" s="4"/>
      <c r="C597" s="4"/>
      <c r="D597" s="4"/>
      <c r="E597" s="4"/>
      <c r="F597" s="4"/>
    </row>
    <row r="598" spans="1:6" ht="15.75" x14ac:dyDescent="0.3">
      <c r="A598" s="4"/>
      <c r="B598" s="4"/>
      <c r="C598" s="4"/>
      <c r="D598" s="4"/>
      <c r="E598" s="4"/>
      <c r="F598" s="4"/>
    </row>
    <row r="599" spans="1:6" ht="15.75" x14ac:dyDescent="0.3">
      <c r="A599" s="4"/>
      <c r="B599" s="4"/>
      <c r="C599" s="4"/>
      <c r="D599" s="4"/>
      <c r="E599" s="4"/>
      <c r="F599" s="4"/>
    </row>
    <row r="600" spans="1:6" ht="15.75" x14ac:dyDescent="0.3">
      <c r="A600" s="4"/>
      <c r="B600" s="4"/>
      <c r="C600" s="4"/>
      <c r="D600" s="4"/>
      <c r="E600" s="4"/>
      <c r="F600" s="4"/>
    </row>
    <row r="601" spans="1:6" ht="15.75" x14ac:dyDescent="0.3">
      <c r="A601" s="4"/>
      <c r="B601" s="4"/>
      <c r="C601" s="4"/>
      <c r="D601" s="4"/>
      <c r="E601" s="4"/>
      <c r="F601" s="4"/>
    </row>
    <row r="602" spans="1:6" ht="15.75" x14ac:dyDescent="0.3">
      <c r="A602" s="4"/>
      <c r="B602" s="4"/>
      <c r="C602" s="4"/>
      <c r="D602" s="4"/>
      <c r="E602" s="4"/>
      <c r="F602" s="4"/>
    </row>
    <row r="603" spans="1:6" ht="15.75" x14ac:dyDescent="0.3">
      <c r="A603" s="4"/>
      <c r="B603" s="4"/>
      <c r="C603" s="4"/>
      <c r="D603" s="4"/>
      <c r="E603" s="4"/>
      <c r="F603" s="4"/>
    </row>
    <row r="604" spans="1:6" ht="15.75" x14ac:dyDescent="0.3">
      <c r="A604" s="4"/>
      <c r="B604" s="4"/>
      <c r="C604" s="4"/>
      <c r="D604" s="4"/>
      <c r="E604" s="4"/>
      <c r="F604" s="4"/>
    </row>
    <row r="605" spans="1:6" ht="15.75" x14ac:dyDescent="0.3">
      <c r="A605" s="4"/>
      <c r="B605" s="4"/>
      <c r="C605" s="4"/>
      <c r="D605" s="4"/>
      <c r="E605" s="4"/>
      <c r="F605" s="4"/>
    </row>
    <row r="606" spans="1:6" ht="15.75" x14ac:dyDescent="0.3">
      <c r="A606" s="4"/>
      <c r="B606" s="4"/>
      <c r="C606" s="4"/>
      <c r="D606" s="4"/>
      <c r="E606" s="4"/>
      <c r="F606" s="4"/>
    </row>
    <row r="607" spans="1:6" ht="15.75" x14ac:dyDescent="0.3">
      <c r="A607" s="4"/>
      <c r="B607" s="4"/>
      <c r="C607" s="4"/>
      <c r="D607" s="4"/>
      <c r="E607" s="4"/>
      <c r="F607" s="4"/>
    </row>
    <row r="608" spans="1:6" ht="15.75" x14ac:dyDescent="0.3">
      <c r="A608" s="4"/>
      <c r="B608" s="4"/>
      <c r="C608" s="4"/>
      <c r="D608" s="4"/>
      <c r="E608" s="4"/>
      <c r="F608" s="4"/>
    </row>
    <row r="609" spans="1:6" ht="15.75" x14ac:dyDescent="0.3">
      <c r="A609" s="4"/>
      <c r="B609" s="4"/>
      <c r="C609" s="4"/>
      <c r="D609" s="4"/>
      <c r="E609" s="4"/>
      <c r="F609" s="4"/>
    </row>
    <row r="610" spans="1:6" ht="15.75" x14ac:dyDescent="0.3">
      <c r="A610" s="4"/>
      <c r="B610" s="4"/>
      <c r="C610" s="4"/>
      <c r="D610" s="4"/>
      <c r="E610" s="4"/>
      <c r="F610" s="4"/>
    </row>
    <row r="611" spans="1:6" ht="15.75" x14ac:dyDescent="0.3">
      <c r="A611" s="4"/>
      <c r="B611" s="4"/>
      <c r="C611" s="4"/>
      <c r="D611" s="4"/>
      <c r="E611" s="4"/>
      <c r="F611" s="4"/>
    </row>
    <row r="612" spans="1:6" ht="15.75" x14ac:dyDescent="0.3">
      <c r="A612" s="4"/>
      <c r="B612" s="4"/>
      <c r="C612" s="4"/>
      <c r="D612" s="4"/>
      <c r="E612" s="4"/>
      <c r="F612" s="4"/>
    </row>
    <row r="613" spans="1:6" ht="15.75" x14ac:dyDescent="0.3">
      <c r="A613" s="4"/>
      <c r="B613" s="4"/>
      <c r="C613" s="4"/>
      <c r="D613" s="4"/>
      <c r="E613" s="4"/>
      <c r="F613" s="4"/>
    </row>
    <row r="614" spans="1:6" ht="15.75" x14ac:dyDescent="0.3">
      <c r="A614" s="4"/>
      <c r="B614" s="4"/>
      <c r="C614" s="4"/>
      <c r="D614" s="4"/>
      <c r="E614" s="4"/>
      <c r="F614" s="4"/>
    </row>
    <row r="615" spans="1:6" ht="15.75" x14ac:dyDescent="0.3">
      <c r="A615" s="4"/>
      <c r="B615" s="4"/>
      <c r="C615" s="4"/>
      <c r="D615" s="4"/>
      <c r="E615" s="4"/>
      <c r="F615" s="4"/>
    </row>
    <row r="616" spans="1:6" ht="15.75" x14ac:dyDescent="0.3">
      <c r="A616" s="4"/>
      <c r="B616" s="4"/>
      <c r="C616" s="4"/>
      <c r="D616" s="4"/>
      <c r="E616" s="4"/>
      <c r="F616" s="4"/>
    </row>
    <row r="617" spans="1:6" ht="15.75" x14ac:dyDescent="0.3">
      <c r="A617" s="4"/>
      <c r="B617" s="4"/>
      <c r="C617" s="4"/>
      <c r="D617" s="4"/>
      <c r="E617" s="4"/>
      <c r="F617" s="4"/>
    </row>
    <row r="618" spans="1:6" ht="15.75" x14ac:dyDescent="0.3">
      <c r="A618" s="4"/>
      <c r="B618" s="4"/>
      <c r="C618" s="4"/>
      <c r="D618" s="4"/>
      <c r="E618" s="4"/>
      <c r="F618" s="4"/>
    </row>
    <row r="619" spans="1:6" ht="15.75" x14ac:dyDescent="0.3">
      <c r="A619" s="4"/>
      <c r="B619" s="4"/>
      <c r="C619" s="4"/>
      <c r="D619" s="4"/>
      <c r="E619" s="4"/>
      <c r="F619" s="4"/>
    </row>
    <row r="620" spans="1:6" ht="15.75" x14ac:dyDescent="0.3">
      <c r="A620" s="4"/>
      <c r="B620" s="4"/>
      <c r="C620" s="4"/>
      <c r="D620" s="4"/>
      <c r="E620" s="4"/>
      <c r="F620" s="4"/>
    </row>
    <row r="621" spans="1:6" ht="15.75" x14ac:dyDescent="0.3">
      <c r="A621" s="4"/>
      <c r="B621" s="4"/>
      <c r="C621" s="4"/>
      <c r="D621" s="4"/>
      <c r="E621" s="4"/>
      <c r="F621" s="4"/>
    </row>
    <row r="622" spans="1:6" ht="15.75" x14ac:dyDescent="0.3">
      <c r="A622" s="4"/>
      <c r="B622" s="4"/>
      <c r="C622" s="4"/>
      <c r="D622" s="4"/>
      <c r="E622" s="4"/>
      <c r="F622" s="4"/>
    </row>
    <row r="623" spans="1:6" ht="15.75" x14ac:dyDescent="0.3">
      <c r="A623" s="4"/>
      <c r="B623" s="4"/>
      <c r="C623" s="4"/>
      <c r="D623" s="4"/>
      <c r="E623" s="4"/>
      <c r="F623" s="4"/>
    </row>
    <row r="624" spans="1:6" ht="15.75" x14ac:dyDescent="0.3">
      <c r="A624" s="4"/>
      <c r="B624" s="4"/>
      <c r="C624" s="4"/>
      <c r="D624" s="4"/>
      <c r="E624" s="4"/>
      <c r="F624" s="4"/>
    </row>
    <row r="625" spans="1:6" ht="15.75" x14ac:dyDescent="0.3">
      <c r="A625" s="4"/>
      <c r="B625" s="4"/>
      <c r="C625" s="4"/>
      <c r="D625" s="4"/>
      <c r="E625" s="4"/>
      <c r="F625" s="4"/>
    </row>
    <row r="626" spans="1:6" ht="15.75" x14ac:dyDescent="0.3">
      <c r="A626" s="4"/>
      <c r="B626" s="4"/>
      <c r="C626" s="4"/>
      <c r="D626" s="4"/>
      <c r="E626" s="4"/>
      <c r="F626" s="4"/>
    </row>
    <row r="627" spans="1:6" ht="15.75" x14ac:dyDescent="0.3">
      <c r="A627" s="4"/>
      <c r="B627" s="4"/>
      <c r="C627" s="4"/>
      <c r="D627" s="4"/>
      <c r="E627" s="4"/>
      <c r="F627" s="4"/>
    </row>
    <row r="628" spans="1:6" ht="15.75" x14ac:dyDescent="0.3">
      <c r="A628" s="4"/>
      <c r="B628" s="4"/>
      <c r="C628" s="4"/>
      <c r="D628" s="4"/>
      <c r="E628" s="4"/>
      <c r="F628" s="4"/>
    </row>
    <row r="629" spans="1:6" ht="15.75" x14ac:dyDescent="0.3">
      <c r="A629" s="4"/>
      <c r="B629" s="4"/>
      <c r="C629" s="4"/>
      <c r="D629" s="4"/>
      <c r="E629" s="4"/>
      <c r="F629" s="4"/>
    </row>
    <row r="630" spans="1:6" ht="15.75" x14ac:dyDescent="0.3">
      <c r="A630" s="4"/>
      <c r="B630" s="4"/>
      <c r="C630" s="4"/>
      <c r="D630" s="4"/>
      <c r="E630" s="4"/>
      <c r="F630" s="4"/>
    </row>
    <row r="631" spans="1:6" ht="15.75" x14ac:dyDescent="0.3">
      <c r="A631" s="4"/>
      <c r="B631" s="4"/>
      <c r="C631" s="4"/>
      <c r="D631" s="4"/>
      <c r="E631" s="4"/>
      <c r="F631" s="4"/>
    </row>
    <row r="632" spans="1:6" ht="15.75" x14ac:dyDescent="0.3">
      <c r="A632" s="4"/>
      <c r="B632" s="4"/>
      <c r="C632" s="4"/>
      <c r="D632" s="4"/>
      <c r="E632" s="4"/>
      <c r="F632" s="4"/>
    </row>
    <row r="633" spans="1:6" ht="15.75" x14ac:dyDescent="0.3">
      <c r="A633" s="4"/>
      <c r="B633" s="4"/>
      <c r="C633" s="4"/>
      <c r="D633" s="4"/>
      <c r="E633" s="4"/>
      <c r="F633" s="4"/>
    </row>
    <row r="634" spans="1:6" ht="15.75" x14ac:dyDescent="0.3">
      <c r="A634" s="4"/>
      <c r="B634" s="4"/>
      <c r="C634" s="4"/>
      <c r="D634" s="4"/>
      <c r="E634" s="4"/>
      <c r="F634" s="4"/>
    </row>
    <row r="635" spans="1:6" ht="15.75" x14ac:dyDescent="0.3">
      <c r="A635" s="4"/>
      <c r="B635" s="4"/>
      <c r="C635" s="4"/>
      <c r="D635" s="4"/>
      <c r="E635" s="4"/>
      <c r="F635" s="4"/>
    </row>
    <row r="636" spans="1:6" ht="15.75" x14ac:dyDescent="0.3">
      <c r="A636" s="4"/>
      <c r="B636" s="4"/>
      <c r="C636" s="4"/>
      <c r="D636" s="4"/>
      <c r="E636" s="4"/>
      <c r="F636" s="4"/>
    </row>
    <row r="637" spans="1:6" ht="15.75" x14ac:dyDescent="0.3">
      <c r="A637" s="4"/>
      <c r="B637" s="4"/>
      <c r="C637" s="4"/>
      <c r="D637" s="4"/>
      <c r="E637" s="4"/>
      <c r="F637" s="4"/>
    </row>
    <row r="638" spans="1:6" ht="15.75" x14ac:dyDescent="0.3">
      <c r="A638" s="4"/>
      <c r="B638" s="4"/>
      <c r="C638" s="4"/>
      <c r="D638" s="4"/>
      <c r="E638" s="4"/>
      <c r="F638" s="4"/>
    </row>
    <row r="639" spans="1:6" ht="15.75" x14ac:dyDescent="0.3">
      <c r="A639" s="4"/>
      <c r="B639" s="4"/>
      <c r="C639" s="4"/>
      <c r="D639" s="4"/>
      <c r="E639" s="4"/>
      <c r="F639" s="4"/>
    </row>
    <row r="640" spans="1:6" ht="15.75" x14ac:dyDescent="0.3">
      <c r="A640" s="4"/>
      <c r="B640" s="4"/>
      <c r="C640" s="4"/>
      <c r="D640" s="4"/>
      <c r="E640" s="4"/>
      <c r="F640" s="4"/>
    </row>
    <row r="641" spans="1:6" ht="15.75" x14ac:dyDescent="0.3">
      <c r="A641" s="4"/>
      <c r="B641" s="4"/>
      <c r="C641" s="4"/>
      <c r="D641" s="4"/>
      <c r="E641" s="4"/>
      <c r="F641" s="4"/>
    </row>
    <row r="642" spans="1:6" ht="15.75" x14ac:dyDescent="0.3">
      <c r="A642" s="4"/>
      <c r="B642" s="4"/>
      <c r="C642" s="4"/>
      <c r="D642" s="4"/>
      <c r="E642" s="4"/>
      <c r="F642" s="4"/>
    </row>
    <row r="643" spans="1:6" ht="15.75" x14ac:dyDescent="0.3">
      <c r="A643" s="4"/>
      <c r="B643" s="4"/>
      <c r="C643" s="4"/>
      <c r="D643" s="4"/>
      <c r="E643" s="4"/>
      <c r="F643" s="4"/>
    </row>
    <row r="644" spans="1:6" ht="15.75" x14ac:dyDescent="0.3">
      <c r="A644" s="4"/>
      <c r="B644" s="4"/>
      <c r="C644" s="4"/>
      <c r="D644" s="4"/>
      <c r="E644" s="4"/>
      <c r="F644" s="4"/>
    </row>
    <row r="645" spans="1:6" ht="15.75" x14ac:dyDescent="0.3">
      <c r="A645" s="4"/>
      <c r="B645" s="4"/>
      <c r="C645" s="4"/>
      <c r="D645" s="4"/>
      <c r="E645" s="4"/>
      <c r="F645" s="4"/>
    </row>
    <row r="646" spans="1:6" ht="15.75" x14ac:dyDescent="0.3">
      <c r="A646" s="4"/>
      <c r="B646" s="4"/>
      <c r="C646" s="4"/>
      <c r="D646" s="4"/>
      <c r="E646" s="4"/>
      <c r="F646" s="4"/>
    </row>
    <row r="647" spans="1:6" ht="15.75" x14ac:dyDescent="0.3">
      <c r="A647" s="4"/>
      <c r="B647" s="4"/>
      <c r="C647" s="4"/>
      <c r="D647" s="4"/>
      <c r="E647" s="4"/>
      <c r="F647" s="4"/>
    </row>
    <row r="648" spans="1:6" ht="15.75" x14ac:dyDescent="0.3">
      <c r="A648" s="4"/>
      <c r="B648" s="4"/>
      <c r="C648" s="4"/>
      <c r="D648" s="4"/>
      <c r="E648" s="4"/>
      <c r="F648" s="4"/>
    </row>
    <row r="649" spans="1:6" ht="15.75" x14ac:dyDescent="0.3">
      <c r="A649" s="4"/>
      <c r="B649" s="4"/>
      <c r="C649" s="4"/>
      <c r="D649" s="4"/>
      <c r="E649" s="4"/>
      <c r="F649" s="4"/>
    </row>
    <row r="650" spans="1:6" ht="15.75" x14ac:dyDescent="0.3">
      <c r="A650" s="4"/>
      <c r="B650" s="4"/>
      <c r="C650" s="4"/>
      <c r="D650" s="4"/>
      <c r="E650" s="4"/>
      <c r="F650" s="4"/>
    </row>
    <row r="651" spans="1:6" ht="15.75" x14ac:dyDescent="0.3">
      <c r="A651" s="4"/>
      <c r="B651" s="4"/>
      <c r="C651" s="4"/>
      <c r="D651" s="4"/>
      <c r="E651" s="4"/>
      <c r="F651" s="4"/>
    </row>
    <row r="652" spans="1:6" ht="15.75" x14ac:dyDescent="0.3">
      <c r="A652" s="4"/>
      <c r="B652" s="4"/>
      <c r="C652" s="4"/>
      <c r="D652" s="4"/>
      <c r="E652" s="4"/>
      <c r="F652" s="4"/>
    </row>
    <row r="653" spans="1:6" ht="15.75" x14ac:dyDescent="0.3">
      <c r="A653" s="4"/>
      <c r="B653" s="4"/>
      <c r="C653" s="4"/>
      <c r="D653" s="4"/>
      <c r="E653" s="4"/>
      <c r="F653" s="4"/>
    </row>
    <row r="654" spans="1:6" ht="15.75" x14ac:dyDescent="0.3">
      <c r="A654" s="4"/>
      <c r="B654" s="4"/>
      <c r="C654" s="4"/>
      <c r="D654" s="4"/>
      <c r="E654" s="4"/>
      <c r="F654" s="4"/>
    </row>
    <row r="655" spans="1:6" ht="15.75" x14ac:dyDescent="0.3">
      <c r="A655" s="4"/>
      <c r="B655" s="4"/>
      <c r="C655" s="4"/>
      <c r="D655" s="4"/>
      <c r="E655" s="4"/>
      <c r="F655" s="4"/>
    </row>
    <row r="656" spans="1:6" ht="15.75" x14ac:dyDescent="0.3">
      <c r="A656" s="4"/>
      <c r="B656" s="4"/>
      <c r="C656" s="4"/>
      <c r="D656" s="4"/>
      <c r="E656" s="4"/>
      <c r="F656" s="4"/>
    </row>
    <row r="657" spans="1:6" ht="15.75" x14ac:dyDescent="0.3">
      <c r="A657" s="4"/>
      <c r="B657" s="4"/>
      <c r="C657" s="4"/>
      <c r="D657" s="4"/>
      <c r="E657" s="4"/>
      <c r="F657" s="4"/>
    </row>
    <row r="658" spans="1:6" ht="15.75" x14ac:dyDescent="0.3">
      <c r="A658" s="4"/>
      <c r="B658" s="4"/>
      <c r="C658" s="4"/>
      <c r="D658" s="4"/>
      <c r="E658" s="4"/>
      <c r="F658" s="4"/>
    </row>
    <row r="659" spans="1:6" ht="15.75" x14ac:dyDescent="0.3">
      <c r="A659" s="4"/>
      <c r="B659" s="4"/>
      <c r="C659" s="4"/>
      <c r="D659" s="4"/>
      <c r="E659" s="4"/>
      <c r="F659" s="4"/>
    </row>
    <row r="660" spans="1:6" ht="15.75" x14ac:dyDescent="0.3">
      <c r="A660" s="4"/>
      <c r="B660" s="4"/>
      <c r="C660" s="4"/>
      <c r="D660" s="4"/>
      <c r="E660" s="4"/>
      <c r="F660" s="4"/>
    </row>
    <row r="661" spans="1:6" ht="15.75" x14ac:dyDescent="0.3">
      <c r="A661" s="4"/>
      <c r="B661" s="4"/>
      <c r="C661" s="4"/>
      <c r="D661" s="4"/>
      <c r="E661" s="4"/>
      <c r="F661" s="4"/>
    </row>
    <row r="662" spans="1:6" ht="15.75" x14ac:dyDescent="0.3">
      <c r="A662" s="4"/>
      <c r="B662" s="4"/>
      <c r="C662" s="4"/>
      <c r="D662" s="4"/>
      <c r="E662" s="4"/>
      <c r="F662" s="4"/>
    </row>
    <row r="663" spans="1:6" ht="15.75" x14ac:dyDescent="0.3">
      <c r="A663" s="4"/>
      <c r="B663" s="4"/>
      <c r="C663" s="4"/>
      <c r="D663" s="4"/>
      <c r="E663" s="4"/>
      <c r="F663" s="4"/>
    </row>
    <row r="664" spans="1:6" ht="15.75" x14ac:dyDescent="0.3">
      <c r="A664" s="4"/>
      <c r="B664" s="4"/>
      <c r="C664" s="4"/>
      <c r="D664" s="4"/>
      <c r="E664" s="4"/>
      <c r="F664" s="4"/>
    </row>
    <row r="665" spans="1:6" ht="15.75" x14ac:dyDescent="0.3">
      <c r="A665" s="4"/>
      <c r="B665" s="4"/>
      <c r="C665" s="4"/>
      <c r="D665" s="4"/>
      <c r="E665" s="4"/>
      <c r="F665" s="4"/>
    </row>
    <row r="666" spans="1:6" ht="15.75" x14ac:dyDescent="0.3">
      <c r="A666" s="4"/>
      <c r="B666" s="4"/>
      <c r="C666" s="4"/>
      <c r="D666" s="4"/>
      <c r="E666" s="4"/>
      <c r="F666" s="4"/>
    </row>
    <row r="667" spans="1:6" ht="15.75" x14ac:dyDescent="0.3">
      <c r="A667" s="4"/>
      <c r="B667" s="4"/>
      <c r="C667" s="4"/>
      <c r="D667" s="4"/>
      <c r="E667" s="4"/>
      <c r="F667" s="4"/>
    </row>
    <row r="668" spans="1:6" ht="15.75" x14ac:dyDescent="0.3">
      <c r="A668" s="4"/>
      <c r="B668" s="4"/>
      <c r="C668" s="4"/>
      <c r="D668" s="4"/>
      <c r="E668" s="4"/>
      <c r="F668" s="4"/>
    </row>
    <row r="669" spans="1:6" ht="15.75" x14ac:dyDescent="0.3">
      <c r="A669" s="4"/>
      <c r="B669" s="4"/>
      <c r="C669" s="4"/>
      <c r="D669" s="4"/>
      <c r="E669" s="4"/>
      <c r="F669" s="4"/>
    </row>
    <row r="670" spans="1:6" ht="15.75" x14ac:dyDescent="0.3">
      <c r="A670" s="4"/>
      <c r="B670" s="4"/>
      <c r="C670" s="4"/>
      <c r="D670" s="4"/>
      <c r="E670" s="4"/>
      <c r="F670" s="4"/>
    </row>
    <row r="671" spans="1:6" ht="15.75" x14ac:dyDescent="0.3">
      <c r="A671" s="4"/>
      <c r="B671" s="4"/>
      <c r="C671" s="4"/>
      <c r="D671" s="4"/>
      <c r="E671" s="4"/>
      <c r="F671" s="4"/>
    </row>
    <row r="672" spans="1:6" ht="15.75" x14ac:dyDescent="0.3">
      <c r="A672" s="4"/>
      <c r="B672" s="4"/>
      <c r="C672" s="4"/>
      <c r="D672" s="4"/>
      <c r="E672" s="4"/>
      <c r="F672" s="4"/>
    </row>
    <row r="673" spans="1:6" ht="15.75" x14ac:dyDescent="0.3">
      <c r="A673" s="4"/>
      <c r="B673" s="4"/>
      <c r="C673" s="4"/>
      <c r="D673" s="4"/>
      <c r="E673" s="4"/>
      <c r="F673" s="4"/>
    </row>
    <row r="674" spans="1:6" ht="15.75" x14ac:dyDescent="0.3">
      <c r="A674" s="4"/>
      <c r="B674" s="4"/>
      <c r="C674" s="4"/>
      <c r="D674" s="4"/>
      <c r="E674" s="4"/>
      <c r="F674" s="4"/>
    </row>
    <row r="675" spans="1:6" ht="15.75" x14ac:dyDescent="0.3">
      <c r="A675" s="4"/>
      <c r="B675" s="4"/>
      <c r="C675" s="4"/>
      <c r="D675" s="4"/>
      <c r="E675" s="4"/>
      <c r="F675" s="4"/>
    </row>
    <row r="676" spans="1:6" ht="15.75" x14ac:dyDescent="0.3">
      <c r="A676" s="4"/>
      <c r="B676" s="4"/>
      <c r="C676" s="4"/>
      <c r="D676" s="4"/>
      <c r="E676" s="4"/>
      <c r="F676" s="4"/>
    </row>
    <row r="677" spans="1:6" ht="15.75" x14ac:dyDescent="0.3">
      <c r="A677" s="4"/>
      <c r="B677" s="4"/>
      <c r="C677" s="4"/>
      <c r="D677" s="4"/>
      <c r="E677" s="4"/>
      <c r="F677" s="4"/>
    </row>
    <row r="678" spans="1:6" ht="15.75" x14ac:dyDescent="0.3">
      <c r="A678" s="4"/>
      <c r="B678" s="4"/>
      <c r="C678" s="4"/>
      <c r="D678" s="4"/>
      <c r="E678" s="4"/>
      <c r="F678" s="4"/>
    </row>
    <row r="679" spans="1:6" ht="15.75" x14ac:dyDescent="0.3">
      <c r="A679" s="4"/>
      <c r="B679" s="4"/>
      <c r="C679" s="4"/>
      <c r="D679" s="4"/>
      <c r="E679" s="4"/>
      <c r="F679" s="4"/>
    </row>
    <row r="680" spans="1:6" ht="15.75" x14ac:dyDescent="0.3">
      <c r="A680" s="4"/>
      <c r="B680" s="4"/>
      <c r="C680" s="4"/>
      <c r="D680" s="4"/>
      <c r="E680" s="4"/>
      <c r="F680" s="4"/>
    </row>
    <row r="681" spans="1:6" ht="15.75" x14ac:dyDescent="0.3">
      <c r="A681" s="4"/>
      <c r="B681" s="4"/>
      <c r="C681" s="4"/>
      <c r="D681" s="4"/>
      <c r="E681" s="4"/>
      <c r="F681" s="4"/>
    </row>
    <row r="682" spans="1:6" ht="15.75" x14ac:dyDescent="0.3">
      <c r="A682" s="4"/>
      <c r="B682" s="4"/>
      <c r="C682" s="4"/>
      <c r="D682" s="4"/>
      <c r="E682" s="4"/>
      <c r="F682" s="4"/>
    </row>
    <row r="683" spans="1:6" ht="15.75" x14ac:dyDescent="0.3">
      <c r="A683" s="4"/>
      <c r="B683" s="4"/>
      <c r="C683" s="4"/>
      <c r="D683" s="4"/>
      <c r="E683" s="4"/>
      <c r="F683" s="4"/>
    </row>
    <row r="684" spans="1:6" ht="15.75" x14ac:dyDescent="0.3">
      <c r="A684" s="4"/>
      <c r="B684" s="4"/>
      <c r="C684" s="4"/>
      <c r="D684" s="4"/>
      <c r="E684" s="4"/>
      <c r="F684" s="4"/>
    </row>
    <row r="685" spans="1:6" ht="15.75" x14ac:dyDescent="0.3">
      <c r="A685" s="4"/>
      <c r="B685" s="4"/>
      <c r="C685" s="4"/>
      <c r="D685" s="4"/>
      <c r="E685" s="4"/>
      <c r="F685" s="4"/>
    </row>
    <row r="686" spans="1:6" ht="15.75" x14ac:dyDescent="0.3">
      <c r="A686" s="4"/>
      <c r="B686" s="4"/>
      <c r="C686" s="4"/>
      <c r="D686" s="4"/>
      <c r="E686" s="4"/>
      <c r="F686" s="4"/>
    </row>
    <row r="687" spans="1:6" ht="15.75" x14ac:dyDescent="0.3">
      <c r="A687" s="4"/>
      <c r="B687" s="4"/>
      <c r="C687" s="4"/>
      <c r="D687" s="4"/>
      <c r="E687" s="4"/>
      <c r="F687" s="4"/>
    </row>
    <row r="688" spans="1:6" ht="15.75" x14ac:dyDescent="0.3">
      <c r="A688" s="4"/>
      <c r="B688" s="4"/>
      <c r="C688" s="4"/>
      <c r="D688" s="4"/>
      <c r="E688" s="4"/>
      <c r="F688" s="4"/>
    </row>
    <row r="689" spans="1:6" ht="15.75" x14ac:dyDescent="0.3">
      <c r="A689" s="4"/>
      <c r="B689" s="4"/>
      <c r="C689" s="4"/>
      <c r="D689" s="4"/>
      <c r="E689" s="4"/>
      <c r="F689" s="4"/>
    </row>
    <row r="690" spans="1:6" ht="15.75" x14ac:dyDescent="0.3">
      <c r="A690" s="4"/>
      <c r="B690" s="4"/>
      <c r="C690" s="4"/>
      <c r="D690" s="4"/>
      <c r="E690" s="4"/>
      <c r="F690" s="4"/>
    </row>
    <row r="691" spans="1:6" ht="15.75" x14ac:dyDescent="0.3">
      <c r="A691" s="4"/>
      <c r="B691" s="4"/>
      <c r="C691" s="4"/>
      <c r="D691" s="4"/>
      <c r="E691" s="4"/>
      <c r="F691" s="4"/>
    </row>
    <row r="692" spans="1:6" ht="15.75" x14ac:dyDescent="0.3">
      <c r="A692" s="4"/>
      <c r="B692" s="4"/>
      <c r="C692" s="4"/>
      <c r="D692" s="4"/>
      <c r="E692" s="4"/>
      <c r="F692" s="4"/>
    </row>
    <row r="693" spans="1:6" ht="15.75" x14ac:dyDescent="0.3">
      <c r="A693" s="4"/>
      <c r="B693" s="4"/>
      <c r="C693" s="4"/>
      <c r="D693" s="4"/>
      <c r="E693" s="4"/>
      <c r="F693" s="4"/>
    </row>
    <row r="694" spans="1:6" ht="15.75" x14ac:dyDescent="0.3">
      <c r="A694" s="4"/>
      <c r="B694" s="4"/>
      <c r="C694" s="4"/>
      <c r="D694" s="4"/>
      <c r="E694" s="4"/>
      <c r="F694" s="4"/>
    </row>
    <row r="695" spans="1:6" ht="15.75" x14ac:dyDescent="0.3">
      <c r="A695" s="4"/>
      <c r="B695" s="4"/>
      <c r="C695" s="4"/>
      <c r="D695" s="4"/>
      <c r="E695" s="4"/>
      <c r="F695" s="4"/>
    </row>
    <row r="696" spans="1:6" ht="15.75" x14ac:dyDescent="0.3">
      <c r="A696" s="4"/>
      <c r="B696" s="4"/>
      <c r="C696" s="4"/>
      <c r="D696" s="4"/>
      <c r="E696" s="4"/>
      <c r="F696" s="4"/>
    </row>
    <row r="697" spans="1:6" ht="15.75" x14ac:dyDescent="0.3">
      <c r="A697" s="4"/>
      <c r="B697" s="4"/>
      <c r="C697" s="4"/>
      <c r="D697" s="4"/>
      <c r="E697" s="4"/>
      <c r="F697" s="4"/>
    </row>
    <row r="698" spans="1:6" ht="15.75" x14ac:dyDescent="0.3">
      <c r="A698" s="4"/>
      <c r="B698" s="4"/>
      <c r="C698" s="4"/>
      <c r="D698" s="4"/>
      <c r="E698" s="4"/>
      <c r="F698" s="4"/>
    </row>
    <row r="699" spans="1:6" ht="15.75" x14ac:dyDescent="0.3">
      <c r="A699" s="4"/>
      <c r="B699" s="4"/>
      <c r="C699" s="4"/>
      <c r="D699" s="4"/>
      <c r="E699" s="4"/>
      <c r="F699" s="4"/>
    </row>
    <row r="700" spans="1:6" ht="15.75" x14ac:dyDescent="0.3">
      <c r="A700" s="4"/>
      <c r="B700" s="4"/>
      <c r="C700" s="4"/>
      <c r="D700" s="4"/>
      <c r="E700" s="4"/>
      <c r="F700" s="4"/>
    </row>
    <row r="701" spans="1:6" ht="15.75" x14ac:dyDescent="0.3">
      <c r="A701" s="4"/>
      <c r="B701" s="4"/>
      <c r="C701" s="4"/>
      <c r="D701" s="4"/>
      <c r="E701" s="4"/>
      <c r="F701" s="4"/>
    </row>
    <row r="702" spans="1:6" ht="15.75" x14ac:dyDescent="0.3">
      <c r="A702" s="4"/>
      <c r="B702" s="4"/>
      <c r="C702" s="4"/>
      <c r="D702" s="4"/>
      <c r="E702" s="4"/>
      <c r="F702" s="4"/>
    </row>
    <row r="703" spans="1:6" ht="15.75" x14ac:dyDescent="0.3">
      <c r="A703" s="4"/>
      <c r="B703" s="4"/>
      <c r="C703" s="4"/>
      <c r="D703" s="4"/>
      <c r="E703" s="4"/>
      <c r="F703" s="4"/>
    </row>
    <row r="704" spans="1:6" ht="15.75" x14ac:dyDescent="0.3">
      <c r="A704" s="4"/>
      <c r="B704" s="4"/>
      <c r="C704" s="4"/>
      <c r="D704" s="4"/>
      <c r="E704" s="4"/>
      <c r="F704" s="4"/>
    </row>
    <row r="705" spans="1:6" ht="15.75" x14ac:dyDescent="0.3">
      <c r="A705" s="4"/>
      <c r="B705" s="4"/>
      <c r="C705" s="4"/>
      <c r="D705" s="4"/>
      <c r="E705" s="4"/>
      <c r="F705" s="4"/>
    </row>
    <row r="706" spans="1:6" ht="15.75" x14ac:dyDescent="0.3">
      <c r="A706" s="4"/>
      <c r="B706" s="4"/>
      <c r="C706" s="4"/>
      <c r="D706" s="4"/>
      <c r="E706" s="4"/>
      <c r="F706" s="4"/>
    </row>
    <row r="707" spans="1:6" ht="15.75" x14ac:dyDescent="0.3">
      <c r="A707" s="4"/>
      <c r="B707" s="4"/>
      <c r="C707" s="4"/>
      <c r="D707" s="4"/>
      <c r="E707" s="4"/>
      <c r="F707" s="4"/>
    </row>
    <row r="708" spans="1:6" ht="15.75" x14ac:dyDescent="0.3">
      <c r="A708" s="4"/>
      <c r="B708" s="4"/>
      <c r="C708" s="4"/>
      <c r="D708" s="4"/>
      <c r="E708" s="4"/>
      <c r="F708" s="4"/>
    </row>
    <row r="709" spans="1:6" ht="15.75" x14ac:dyDescent="0.3">
      <c r="A709" s="4"/>
      <c r="B709" s="4"/>
      <c r="C709" s="4"/>
      <c r="D709" s="4"/>
      <c r="E709" s="4"/>
      <c r="F709" s="4"/>
    </row>
    <row r="710" spans="1:6" ht="15.75" x14ac:dyDescent="0.3">
      <c r="A710" s="4"/>
      <c r="B710" s="4"/>
      <c r="C710" s="4"/>
      <c r="D710" s="4"/>
      <c r="E710" s="4"/>
      <c r="F710" s="4"/>
    </row>
    <row r="711" spans="1:6" ht="15.75" x14ac:dyDescent="0.3">
      <c r="A711" s="4"/>
      <c r="B711" s="4"/>
      <c r="C711" s="4"/>
      <c r="D711" s="4"/>
      <c r="E711" s="4"/>
      <c r="F711" s="4"/>
    </row>
    <row r="712" spans="1:6" ht="15.75" x14ac:dyDescent="0.3">
      <c r="A712" s="4"/>
      <c r="B712" s="4"/>
      <c r="C712" s="4"/>
      <c r="D712" s="4"/>
      <c r="E712" s="4"/>
      <c r="F712" s="4"/>
    </row>
    <row r="713" spans="1:6" ht="15.75" x14ac:dyDescent="0.3">
      <c r="A713" s="4"/>
      <c r="B713" s="4"/>
      <c r="C713" s="4"/>
      <c r="D713" s="4"/>
      <c r="E713" s="4"/>
      <c r="F713" s="4"/>
    </row>
    <row r="714" spans="1:6" ht="15.75" x14ac:dyDescent="0.3">
      <c r="A714" s="4"/>
      <c r="B714" s="4"/>
      <c r="C714" s="4"/>
      <c r="D714" s="4"/>
      <c r="E714" s="4"/>
      <c r="F714" s="4"/>
    </row>
    <row r="715" spans="1:6" ht="15.75" x14ac:dyDescent="0.3">
      <c r="A715" s="4"/>
      <c r="B715" s="4"/>
      <c r="C715" s="4"/>
      <c r="D715" s="4"/>
      <c r="E715" s="4"/>
      <c r="F715" s="4"/>
    </row>
    <row r="716" spans="1:6" ht="15.75" x14ac:dyDescent="0.3">
      <c r="A716" s="4"/>
      <c r="B716" s="4"/>
      <c r="C716" s="4"/>
      <c r="D716" s="4"/>
      <c r="E716" s="4"/>
      <c r="F716" s="4"/>
    </row>
    <row r="717" spans="1:6" ht="15.75" x14ac:dyDescent="0.3">
      <c r="A717" s="4"/>
      <c r="B717" s="4"/>
      <c r="C717" s="4"/>
      <c r="D717" s="4"/>
      <c r="E717" s="4"/>
      <c r="F717" s="4"/>
    </row>
    <row r="718" spans="1:6" ht="15.75" x14ac:dyDescent="0.3">
      <c r="A718" s="4"/>
      <c r="B718" s="4"/>
      <c r="C718" s="4"/>
      <c r="D718" s="4"/>
      <c r="E718" s="4"/>
      <c r="F718" s="4"/>
    </row>
    <row r="719" spans="1:6" ht="15.75" x14ac:dyDescent="0.3">
      <c r="A719" s="4"/>
      <c r="B719" s="4"/>
      <c r="C719" s="4"/>
      <c r="D719" s="4"/>
      <c r="E719" s="4"/>
      <c r="F719" s="4"/>
    </row>
    <row r="720" spans="1:6" ht="15.75" x14ac:dyDescent="0.3">
      <c r="A720" s="4"/>
      <c r="B720" s="4"/>
      <c r="C720" s="4"/>
      <c r="D720" s="4"/>
      <c r="E720" s="4"/>
      <c r="F720" s="4"/>
    </row>
    <row r="721" spans="1:6" ht="15.75" x14ac:dyDescent="0.3">
      <c r="A721" s="4"/>
      <c r="B721" s="4"/>
      <c r="C721" s="4"/>
      <c r="D721" s="4"/>
      <c r="E721" s="4"/>
      <c r="F721" s="4"/>
    </row>
    <row r="722" spans="1:6" ht="15.75" x14ac:dyDescent="0.3">
      <c r="A722" s="4"/>
      <c r="B722" s="4"/>
      <c r="C722" s="4"/>
      <c r="D722" s="4"/>
      <c r="E722" s="4"/>
      <c r="F722" s="4"/>
    </row>
    <row r="723" spans="1:6" ht="15.75" x14ac:dyDescent="0.3">
      <c r="A723" s="4"/>
      <c r="B723" s="4"/>
      <c r="C723" s="4"/>
      <c r="D723" s="4"/>
      <c r="E723" s="4"/>
      <c r="F723" s="4"/>
    </row>
    <row r="724" spans="1:6" ht="15.75" x14ac:dyDescent="0.3">
      <c r="A724" s="4"/>
      <c r="B724" s="4"/>
      <c r="C724" s="4"/>
      <c r="D724" s="4"/>
      <c r="E724" s="4"/>
      <c r="F724" s="4"/>
    </row>
    <row r="725" spans="1:6" ht="15.75" x14ac:dyDescent="0.3">
      <c r="A725" s="4"/>
      <c r="B725" s="4"/>
      <c r="C725" s="4"/>
      <c r="D725" s="4"/>
      <c r="E725" s="4"/>
      <c r="F725" s="4"/>
    </row>
    <row r="726" spans="1:6" ht="15.75" x14ac:dyDescent="0.3">
      <c r="A726" s="4"/>
      <c r="B726" s="4"/>
      <c r="C726" s="4"/>
      <c r="D726" s="4"/>
      <c r="E726" s="4"/>
      <c r="F726" s="4"/>
    </row>
    <row r="727" spans="1:6" ht="15.75" x14ac:dyDescent="0.3">
      <c r="A727" s="4"/>
      <c r="B727" s="4"/>
      <c r="C727" s="4"/>
      <c r="D727" s="4"/>
      <c r="E727" s="4"/>
      <c r="F727" s="4"/>
    </row>
    <row r="728" spans="1:6" ht="15.75" x14ac:dyDescent="0.3">
      <c r="A728" s="4"/>
      <c r="B728" s="4"/>
      <c r="C728" s="4"/>
      <c r="D728" s="4"/>
      <c r="E728" s="4"/>
      <c r="F728" s="4"/>
    </row>
    <row r="729" spans="1:6" ht="15.75" x14ac:dyDescent="0.3">
      <c r="A729" s="4"/>
      <c r="B729" s="4"/>
      <c r="C729" s="4"/>
      <c r="D729" s="4"/>
      <c r="E729" s="4"/>
      <c r="F729" s="4"/>
    </row>
    <row r="730" spans="1:6" ht="15.75" x14ac:dyDescent="0.3">
      <c r="A730" s="4"/>
      <c r="B730" s="4"/>
      <c r="C730" s="4"/>
      <c r="D730" s="4"/>
      <c r="E730" s="4"/>
      <c r="F730" s="4"/>
    </row>
    <row r="731" spans="1:6" ht="15.75" x14ac:dyDescent="0.3">
      <c r="A731" s="4"/>
      <c r="B731" s="4"/>
      <c r="C731" s="4"/>
      <c r="D731" s="4"/>
      <c r="E731" s="4"/>
      <c r="F731" s="4"/>
    </row>
    <row r="732" spans="1:6" ht="15.75" x14ac:dyDescent="0.3">
      <c r="A732" s="4"/>
      <c r="B732" s="4"/>
      <c r="C732" s="4"/>
      <c r="D732" s="4"/>
      <c r="E732" s="4"/>
      <c r="F732" s="4"/>
    </row>
    <row r="733" spans="1:6" ht="15.75" x14ac:dyDescent="0.3">
      <c r="A733" s="4"/>
      <c r="B733" s="4"/>
      <c r="C733" s="4"/>
      <c r="D733" s="4"/>
      <c r="E733" s="4"/>
      <c r="F733" s="4"/>
    </row>
    <row r="734" spans="1:6" ht="15.75" x14ac:dyDescent="0.3">
      <c r="A734" s="4"/>
      <c r="B734" s="4"/>
      <c r="C734" s="4"/>
      <c r="D734" s="4"/>
      <c r="E734" s="4"/>
      <c r="F734" s="4"/>
    </row>
    <row r="735" spans="1:6" ht="15.75" x14ac:dyDescent="0.3">
      <c r="A735" s="4"/>
      <c r="B735" s="4"/>
      <c r="C735" s="4"/>
      <c r="D735" s="4"/>
      <c r="E735" s="4"/>
      <c r="F735" s="4"/>
    </row>
    <row r="736" spans="1:6" ht="15.75" x14ac:dyDescent="0.3">
      <c r="A736" s="4"/>
      <c r="B736" s="4"/>
      <c r="C736" s="4"/>
      <c r="D736" s="4"/>
      <c r="E736" s="4"/>
      <c r="F736" s="4"/>
    </row>
    <row r="737" spans="1:6" ht="15.75" x14ac:dyDescent="0.3">
      <c r="A737" s="4"/>
      <c r="B737" s="4"/>
      <c r="C737" s="4"/>
      <c r="D737" s="4"/>
      <c r="E737" s="4"/>
      <c r="F737" s="4"/>
    </row>
    <row r="738" spans="1:6" ht="15.75" x14ac:dyDescent="0.3">
      <c r="A738" s="4"/>
      <c r="B738" s="4"/>
      <c r="C738" s="4"/>
      <c r="D738" s="4"/>
      <c r="E738" s="4"/>
      <c r="F738" s="4"/>
    </row>
    <row r="739" spans="1:6" ht="15.75" x14ac:dyDescent="0.3">
      <c r="A739" s="4"/>
      <c r="B739" s="4"/>
      <c r="C739" s="4"/>
      <c r="D739" s="4"/>
      <c r="E739" s="4"/>
      <c r="F739" s="4"/>
    </row>
    <row r="740" spans="1:6" ht="15.75" x14ac:dyDescent="0.3">
      <c r="A740" s="4"/>
      <c r="B740" s="4"/>
      <c r="C740" s="4"/>
      <c r="D740" s="4"/>
      <c r="E740" s="4"/>
      <c r="F740" s="4"/>
    </row>
    <row r="741" spans="1:6" ht="15.75" x14ac:dyDescent="0.3">
      <c r="A741" s="4"/>
      <c r="B741" s="4"/>
      <c r="C741" s="4"/>
      <c r="D741" s="4"/>
      <c r="E741" s="4"/>
      <c r="F741" s="4"/>
    </row>
    <row r="742" spans="1:6" ht="15.75" x14ac:dyDescent="0.3">
      <c r="A742" s="4"/>
      <c r="B742" s="4"/>
      <c r="C742" s="4"/>
      <c r="D742" s="4"/>
      <c r="E742" s="4"/>
      <c r="F742" s="4"/>
    </row>
    <row r="743" spans="1:6" ht="15.75" x14ac:dyDescent="0.3">
      <c r="A743" s="4"/>
      <c r="B743" s="4"/>
      <c r="C743" s="4"/>
      <c r="D743" s="4"/>
      <c r="E743" s="4"/>
      <c r="F743" s="4"/>
    </row>
    <row r="744" spans="1:6" ht="15.75" x14ac:dyDescent="0.3">
      <c r="A744" s="4"/>
      <c r="B744" s="4"/>
      <c r="C744" s="4"/>
      <c r="D744" s="4"/>
      <c r="E744" s="4"/>
      <c r="F744" s="4"/>
    </row>
    <row r="745" spans="1:6" ht="15.75" x14ac:dyDescent="0.3">
      <c r="A745" s="4"/>
      <c r="B745" s="4"/>
      <c r="C745" s="4"/>
      <c r="D745" s="4"/>
      <c r="E745" s="4"/>
      <c r="F745" s="4"/>
    </row>
    <row r="746" spans="1:6" ht="15.75" x14ac:dyDescent="0.3">
      <c r="A746" s="4"/>
      <c r="B746" s="4"/>
      <c r="C746" s="4"/>
      <c r="D746" s="4"/>
      <c r="E746" s="4"/>
      <c r="F746" s="4"/>
    </row>
    <row r="747" spans="1:6" ht="15.75" x14ac:dyDescent="0.3">
      <c r="A747" s="4"/>
      <c r="B747" s="4"/>
      <c r="C747" s="4"/>
      <c r="D747" s="4"/>
      <c r="E747" s="4"/>
      <c r="F747" s="4"/>
    </row>
    <row r="748" spans="1:6" ht="15.75" x14ac:dyDescent="0.3">
      <c r="A748" s="4"/>
      <c r="B748" s="4"/>
      <c r="C748" s="4"/>
      <c r="D748" s="4"/>
      <c r="E748" s="4"/>
      <c r="F748" s="4"/>
    </row>
    <row r="749" spans="1:6" ht="15.75" x14ac:dyDescent="0.3">
      <c r="A749" s="4"/>
      <c r="B749" s="4"/>
      <c r="C749" s="4"/>
      <c r="D749" s="4"/>
      <c r="E749" s="4"/>
      <c r="F749" s="4"/>
    </row>
    <row r="750" spans="1:6" ht="15.75" x14ac:dyDescent="0.3">
      <c r="A750" s="4"/>
      <c r="B750" s="4"/>
      <c r="C750" s="4"/>
      <c r="D750" s="4"/>
      <c r="E750" s="4"/>
      <c r="F750" s="4"/>
    </row>
    <row r="751" spans="1:6" ht="15.75" x14ac:dyDescent="0.3">
      <c r="A751" s="4"/>
      <c r="B751" s="4"/>
      <c r="C751" s="4"/>
      <c r="D751" s="4"/>
      <c r="E751" s="4"/>
      <c r="F751" s="4"/>
    </row>
    <row r="752" spans="1:6" ht="15.75" x14ac:dyDescent="0.3">
      <c r="A752" s="4"/>
      <c r="B752" s="4"/>
      <c r="C752" s="4"/>
      <c r="D752" s="4"/>
      <c r="E752" s="4"/>
      <c r="F752" s="4"/>
    </row>
    <row r="753" spans="1:6" ht="15.75" x14ac:dyDescent="0.3">
      <c r="A753" s="4"/>
      <c r="B753" s="4"/>
      <c r="C753" s="4"/>
      <c r="D753" s="4"/>
      <c r="E753" s="4"/>
      <c r="F753" s="4"/>
    </row>
    <row r="754" spans="1:6" ht="15.75" x14ac:dyDescent="0.3">
      <c r="A754" s="4"/>
      <c r="B754" s="4"/>
      <c r="C754" s="4"/>
      <c r="D754" s="4"/>
      <c r="E754" s="4"/>
      <c r="F754" s="4"/>
    </row>
    <row r="755" spans="1:6" ht="15.75" x14ac:dyDescent="0.3">
      <c r="A755" s="4"/>
      <c r="B755" s="4"/>
      <c r="C755" s="4"/>
      <c r="D755" s="4"/>
      <c r="E755" s="4"/>
      <c r="F755" s="4"/>
    </row>
    <row r="756" spans="1:6" ht="15.75" x14ac:dyDescent="0.3">
      <c r="A756" s="4"/>
      <c r="B756" s="4"/>
      <c r="C756" s="4"/>
      <c r="D756" s="4"/>
      <c r="E756" s="4"/>
      <c r="F756" s="4"/>
    </row>
    <row r="757" spans="1:6" ht="15.75" x14ac:dyDescent="0.3">
      <c r="A757" s="4"/>
      <c r="B757" s="4"/>
      <c r="C757" s="4"/>
      <c r="D757" s="4"/>
      <c r="E757" s="4"/>
      <c r="F757" s="4"/>
    </row>
    <row r="758" spans="1:6" ht="15.75" x14ac:dyDescent="0.3">
      <c r="A758" s="4"/>
      <c r="B758" s="4"/>
      <c r="C758" s="4"/>
      <c r="D758" s="4"/>
      <c r="E758" s="4"/>
      <c r="F758" s="4"/>
    </row>
    <row r="759" spans="1:6" ht="15.75" x14ac:dyDescent="0.3">
      <c r="A759" s="4"/>
      <c r="B759" s="4"/>
      <c r="C759" s="4"/>
      <c r="D759" s="4"/>
      <c r="E759" s="4"/>
      <c r="F759" s="4"/>
    </row>
    <row r="760" spans="1:6" ht="15.75" x14ac:dyDescent="0.3">
      <c r="A760" s="4"/>
      <c r="B760" s="4"/>
      <c r="C760" s="4"/>
      <c r="D760" s="4"/>
      <c r="E760" s="4"/>
      <c r="F760" s="4"/>
    </row>
    <row r="761" spans="1:6" ht="15.75" x14ac:dyDescent="0.3">
      <c r="A761" s="4"/>
      <c r="B761" s="4"/>
      <c r="C761" s="4"/>
      <c r="D761" s="4"/>
      <c r="E761" s="4"/>
      <c r="F761" s="4"/>
    </row>
    <row r="762" spans="1:6" ht="15.75" x14ac:dyDescent="0.3">
      <c r="A762" s="4"/>
      <c r="B762" s="4"/>
      <c r="C762" s="4"/>
      <c r="D762" s="4"/>
      <c r="E762" s="4"/>
      <c r="F762" s="4"/>
    </row>
    <row r="763" spans="1:6" ht="15.75" x14ac:dyDescent="0.3">
      <c r="A763" s="4"/>
      <c r="B763" s="4"/>
      <c r="C763" s="4"/>
      <c r="D763" s="4"/>
      <c r="E763" s="4"/>
      <c r="F763" s="4"/>
    </row>
    <row r="764" spans="1:6" ht="15.75" x14ac:dyDescent="0.3">
      <c r="A764" s="4"/>
      <c r="B764" s="4"/>
      <c r="C764" s="4"/>
      <c r="D764" s="4"/>
      <c r="E764" s="4"/>
      <c r="F764" s="4"/>
    </row>
    <row r="765" spans="1:6" ht="15.75" x14ac:dyDescent="0.3">
      <c r="A765" s="4"/>
      <c r="B765" s="4"/>
      <c r="C765" s="4"/>
      <c r="D765" s="4"/>
      <c r="E765" s="4"/>
      <c r="F765" s="4"/>
    </row>
    <row r="766" spans="1:6" ht="15.75" x14ac:dyDescent="0.3">
      <c r="A766" s="4"/>
      <c r="B766" s="4"/>
      <c r="C766" s="4"/>
      <c r="D766" s="4"/>
      <c r="E766" s="4"/>
      <c r="F766" s="4"/>
    </row>
    <row r="767" spans="1:6" ht="15.75" x14ac:dyDescent="0.3">
      <c r="A767" s="4"/>
      <c r="B767" s="4"/>
      <c r="C767" s="4"/>
      <c r="D767" s="4"/>
      <c r="E767" s="4"/>
      <c r="F767" s="4"/>
    </row>
    <row r="768" spans="1:6" ht="15.75" x14ac:dyDescent="0.3">
      <c r="A768" s="4"/>
      <c r="B768" s="4"/>
      <c r="C768" s="4"/>
      <c r="D768" s="4"/>
      <c r="E768" s="4"/>
      <c r="F768" s="4"/>
    </row>
    <row r="769" spans="1:6" ht="15.75" x14ac:dyDescent="0.3">
      <c r="A769" s="4"/>
      <c r="B769" s="4"/>
      <c r="C769" s="4"/>
      <c r="D769" s="4"/>
      <c r="E769" s="4"/>
      <c r="F769" s="4"/>
    </row>
    <row r="770" spans="1:6" ht="15.75" x14ac:dyDescent="0.3">
      <c r="A770" s="4"/>
      <c r="B770" s="4"/>
      <c r="C770" s="4"/>
      <c r="D770" s="4"/>
      <c r="E770" s="4"/>
      <c r="F770" s="4"/>
    </row>
    <row r="771" spans="1:6" ht="15.75" x14ac:dyDescent="0.3">
      <c r="A771" s="4"/>
      <c r="B771" s="4"/>
      <c r="C771" s="4"/>
      <c r="D771" s="4"/>
      <c r="E771" s="4"/>
      <c r="F771" s="4"/>
    </row>
    <row r="772" spans="1:6" ht="15.75" x14ac:dyDescent="0.3">
      <c r="A772" s="4"/>
      <c r="B772" s="4"/>
      <c r="C772" s="4"/>
      <c r="D772" s="4"/>
      <c r="E772" s="4"/>
      <c r="F772" s="4"/>
    </row>
    <row r="773" spans="1:6" ht="15.75" x14ac:dyDescent="0.3">
      <c r="A773" s="4"/>
      <c r="B773" s="4"/>
      <c r="C773" s="4"/>
      <c r="D773" s="4"/>
      <c r="E773" s="4"/>
      <c r="F773" s="4"/>
    </row>
    <row r="774" spans="1:6" ht="15.75" x14ac:dyDescent="0.3">
      <c r="A774" s="4"/>
      <c r="B774" s="4"/>
      <c r="C774" s="4"/>
      <c r="D774" s="4"/>
      <c r="E774" s="4"/>
      <c r="F774" s="4"/>
    </row>
    <row r="775" spans="1:6" ht="15.75" x14ac:dyDescent="0.3">
      <c r="A775" s="4"/>
      <c r="B775" s="4"/>
      <c r="C775" s="4"/>
      <c r="D775" s="4"/>
      <c r="E775" s="4"/>
      <c r="F775" s="4"/>
    </row>
    <row r="776" spans="1:6" ht="15.75" x14ac:dyDescent="0.3">
      <c r="A776" s="4"/>
      <c r="B776" s="4"/>
      <c r="C776" s="4"/>
      <c r="D776" s="4"/>
      <c r="E776" s="4"/>
      <c r="F776" s="4"/>
    </row>
    <row r="777" spans="1:6" ht="15.75" x14ac:dyDescent="0.3">
      <c r="A777" s="4"/>
      <c r="B777" s="4"/>
      <c r="C777" s="4"/>
      <c r="D777" s="4"/>
      <c r="E777" s="4"/>
      <c r="F777" s="4"/>
    </row>
    <row r="778" spans="1:6" ht="15.75" x14ac:dyDescent="0.3">
      <c r="A778" s="4"/>
      <c r="B778" s="4"/>
      <c r="C778" s="4"/>
      <c r="D778" s="4"/>
      <c r="E778" s="4"/>
      <c r="F778" s="4"/>
    </row>
    <row r="779" spans="1:6" ht="15.75" x14ac:dyDescent="0.3">
      <c r="A779" s="4"/>
      <c r="B779" s="4"/>
      <c r="C779" s="4"/>
      <c r="D779" s="4"/>
      <c r="E779" s="4"/>
      <c r="F779" s="4"/>
    </row>
    <row r="780" spans="1:6" ht="15.75" x14ac:dyDescent="0.3">
      <c r="A780" s="4"/>
      <c r="B780" s="4"/>
      <c r="C780" s="4"/>
      <c r="D780" s="4"/>
      <c r="E780" s="4"/>
      <c r="F780" s="4"/>
    </row>
    <row r="781" spans="1:6" ht="15.75" x14ac:dyDescent="0.3">
      <c r="A781" s="4"/>
      <c r="B781" s="4"/>
      <c r="C781" s="4"/>
      <c r="D781" s="4"/>
      <c r="E781" s="4"/>
      <c r="F781" s="4"/>
    </row>
    <row r="782" spans="1:6" ht="15.75" x14ac:dyDescent="0.3">
      <c r="A782" s="4"/>
      <c r="B782" s="4"/>
      <c r="C782" s="4"/>
      <c r="D782" s="4"/>
      <c r="E782" s="4"/>
      <c r="F782" s="4"/>
    </row>
    <row r="783" spans="1:6" ht="15.75" x14ac:dyDescent="0.3">
      <c r="A783" s="4"/>
      <c r="B783" s="4"/>
      <c r="C783" s="4"/>
      <c r="D783" s="4"/>
      <c r="E783" s="4"/>
      <c r="F783" s="4"/>
    </row>
    <row r="784" spans="1:6" ht="15.75" x14ac:dyDescent="0.3">
      <c r="A784" s="4"/>
      <c r="B784" s="4"/>
      <c r="C784" s="4"/>
      <c r="D784" s="4"/>
      <c r="E784" s="4"/>
      <c r="F784" s="4"/>
    </row>
    <row r="785" spans="1:6" ht="15.75" x14ac:dyDescent="0.3">
      <c r="A785" s="4"/>
      <c r="B785" s="4"/>
      <c r="C785" s="4"/>
      <c r="D785" s="4"/>
      <c r="E785" s="4"/>
      <c r="F785" s="4"/>
    </row>
    <row r="786" spans="1:6" ht="15.75" x14ac:dyDescent="0.3">
      <c r="A786" s="4"/>
      <c r="B786" s="4"/>
      <c r="C786" s="4"/>
      <c r="D786" s="4"/>
      <c r="E786" s="4"/>
      <c r="F786" s="4"/>
    </row>
    <row r="787" spans="1:6" ht="15.75" x14ac:dyDescent="0.3">
      <c r="A787" s="4"/>
      <c r="B787" s="4"/>
      <c r="C787" s="4"/>
      <c r="D787" s="4"/>
      <c r="E787" s="4"/>
      <c r="F787" s="4"/>
    </row>
    <row r="788" spans="1:6" ht="15.75" x14ac:dyDescent="0.3">
      <c r="A788" s="4"/>
      <c r="B788" s="4"/>
      <c r="C788" s="4"/>
      <c r="D788" s="4"/>
      <c r="E788" s="4"/>
      <c r="F788" s="4"/>
    </row>
    <row r="789" spans="1:6" ht="15.75" x14ac:dyDescent="0.3">
      <c r="A789" s="4"/>
      <c r="B789" s="4"/>
      <c r="C789" s="4"/>
      <c r="D789" s="4"/>
      <c r="E789" s="4"/>
      <c r="F789" s="4"/>
    </row>
    <row r="790" spans="1:6" ht="15.75" x14ac:dyDescent="0.3">
      <c r="A790" s="4"/>
      <c r="B790" s="4"/>
      <c r="C790" s="4"/>
      <c r="D790" s="4"/>
      <c r="E790" s="4"/>
      <c r="F790" s="4"/>
    </row>
    <row r="791" spans="1:6" ht="15.75" x14ac:dyDescent="0.3">
      <c r="A791" s="4"/>
      <c r="B791" s="4"/>
      <c r="C791" s="4"/>
      <c r="D791" s="4"/>
      <c r="E791" s="4"/>
      <c r="F791" s="4"/>
    </row>
    <row r="792" spans="1:6" ht="15.75" x14ac:dyDescent="0.3">
      <c r="A792" s="4"/>
      <c r="B792" s="4"/>
      <c r="C792" s="4"/>
      <c r="D792" s="4"/>
      <c r="E792" s="4"/>
      <c r="F792" s="4"/>
    </row>
    <row r="793" spans="1:6" ht="15.75" x14ac:dyDescent="0.3">
      <c r="A793" s="4"/>
      <c r="B793" s="4"/>
      <c r="C793" s="4"/>
      <c r="D793" s="4"/>
      <c r="E793" s="4"/>
      <c r="F793" s="4"/>
    </row>
    <row r="794" spans="1:6" ht="15.75" x14ac:dyDescent="0.3">
      <c r="A794" s="4"/>
      <c r="B794" s="4"/>
      <c r="C794" s="4"/>
      <c r="D794" s="4"/>
      <c r="E794" s="4"/>
      <c r="F794" s="4"/>
    </row>
    <row r="795" spans="1:6" ht="15.75" x14ac:dyDescent="0.3">
      <c r="A795" s="4"/>
      <c r="B795" s="4"/>
      <c r="C795" s="4"/>
      <c r="D795" s="4"/>
      <c r="E795" s="4"/>
      <c r="F795" s="4"/>
    </row>
    <row r="796" spans="1:6" ht="15.75" x14ac:dyDescent="0.3">
      <c r="A796" s="4"/>
      <c r="B796" s="4"/>
      <c r="C796" s="4"/>
      <c r="D796" s="4"/>
      <c r="E796" s="4"/>
      <c r="F796" s="4"/>
    </row>
    <row r="797" spans="1:6" ht="15.75" x14ac:dyDescent="0.3">
      <c r="A797" s="4"/>
      <c r="B797" s="4"/>
      <c r="C797" s="4"/>
      <c r="D797" s="4"/>
      <c r="E797" s="4"/>
      <c r="F797" s="4"/>
    </row>
    <row r="798" spans="1:6" ht="15.75" x14ac:dyDescent="0.3">
      <c r="A798" s="4"/>
      <c r="B798" s="4"/>
      <c r="C798" s="4"/>
      <c r="D798" s="4"/>
      <c r="E798" s="4"/>
      <c r="F798" s="4"/>
    </row>
    <row r="799" spans="1:6" ht="15.75" x14ac:dyDescent="0.3">
      <c r="A799" s="4"/>
      <c r="B799" s="4"/>
      <c r="C799" s="4"/>
      <c r="D799" s="4"/>
      <c r="E799" s="4"/>
      <c r="F799" s="4"/>
    </row>
    <row r="800" spans="1:6" ht="15.75" x14ac:dyDescent="0.3">
      <c r="A800" s="4"/>
      <c r="B800" s="4"/>
      <c r="C800" s="4"/>
      <c r="D800" s="4"/>
      <c r="E800" s="4"/>
      <c r="F800" s="4"/>
    </row>
    <row r="801" spans="1:6" ht="15.75" x14ac:dyDescent="0.3">
      <c r="A801" s="4"/>
      <c r="B801" s="4"/>
      <c r="C801" s="4"/>
      <c r="D801" s="4"/>
      <c r="E801" s="4"/>
      <c r="F801" s="4"/>
    </row>
    <row r="802" spans="1:6" ht="15.75" x14ac:dyDescent="0.3">
      <c r="A802" s="4"/>
      <c r="B802" s="4"/>
      <c r="C802" s="4"/>
      <c r="D802" s="4"/>
      <c r="E802" s="4"/>
      <c r="F802" s="4"/>
    </row>
    <row r="803" spans="1:6" ht="15.75" x14ac:dyDescent="0.3">
      <c r="A803" s="4"/>
      <c r="B803" s="4"/>
      <c r="C803" s="4"/>
      <c r="D803" s="4"/>
      <c r="E803" s="4"/>
      <c r="F803" s="4"/>
    </row>
    <row r="804" spans="1:6" ht="15.75" x14ac:dyDescent="0.3">
      <c r="A804" s="4"/>
      <c r="B804" s="4"/>
      <c r="C804" s="4"/>
      <c r="D804" s="4"/>
      <c r="E804" s="4"/>
      <c r="F804" s="4"/>
    </row>
    <row r="805" spans="1:6" ht="15.75" x14ac:dyDescent="0.3">
      <c r="A805" s="4"/>
      <c r="B805" s="4"/>
      <c r="C805" s="4"/>
      <c r="D805" s="4"/>
      <c r="E805" s="4"/>
      <c r="F805" s="4"/>
    </row>
    <row r="806" spans="1:6" ht="15.75" x14ac:dyDescent="0.3">
      <c r="A806" s="4"/>
      <c r="B806" s="4"/>
      <c r="C806" s="4"/>
      <c r="D806" s="4"/>
      <c r="E806" s="4"/>
      <c r="F806" s="4"/>
    </row>
    <row r="807" spans="1:6" ht="15.75" x14ac:dyDescent="0.3">
      <c r="A807" s="4"/>
      <c r="B807" s="4"/>
      <c r="C807" s="4"/>
      <c r="D807" s="4"/>
      <c r="E807" s="4"/>
      <c r="F807" s="4"/>
    </row>
    <row r="808" spans="1:6" ht="15.75" x14ac:dyDescent="0.3">
      <c r="A808" s="4"/>
      <c r="B808" s="4"/>
      <c r="C808" s="4"/>
      <c r="D808" s="4"/>
      <c r="E808" s="4"/>
      <c r="F808" s="4"/>
    </row>
    <row r="809" spans="1:6" ht="15.75" x14ac:dyDescent="0.3">
      <c r="A809" s="4"/>
      <c r="B809" s="4"/>
      <c r="C809" s="4"/>
      <c r="D809" s="4"/>
      <c r="E809" s="4"/>
      <c r="F809" s="4"/>
    </row>
    <row r="810" spans="1:6" ht="15.75" x14ac:dyDescent="0.3">
      <c r="A810" s="4"/>
      <c r="B810" s="4"/>
      <c r="C810" s="4"/>
      <c r="D810" s="4"/>
      <c r="E810" s="4"/>
      <c r="F810" s="4"/>
    </row>
    <row r="811" spans="1:6" ht="15.75" x14ac:dyDescent="0.3">
      <c r="A811" s="4"/>
      <c r="B811" s="4"/>
      <c r="C811" s="4"/>
      <c r="D811" s="4"/>
      <c r="E811" s="4"/>
      <c r="F811" s="4"/>
    </row>
    <row r="812" spans="1:6" ht="15.75" x14ac:dyDescent="0.3">
      <c r="A812" s="4"/>
      <c r="B812" s="4"/>
      <c r="C812" s="4"/>
      <c r="D812" s="4"/>
      <c r="E812" s="4"/>
      <c r="F812" s="4"/>
    </row>
    <row r="813" spans="1:6" ht="15.75" x14ac:dyDescent="0.3">
      <c r="A813" s="4"/>
      <c r="B813" s="4"/>
      <c r="C813" s="4"/>
      <c r="D813" s="4"/>
      <c r="E813" s="4"/>
      <c r="F813" s="4"/>
    </row>
    <row r="814" spans="1:6" ht="15.75" x14ac:dyDescent="0.3">
      <c r="A814" s="4"/>
      <c r="B814" s="4"/>
      <c r="C814" s="4"/>
      <c r="D814" s="4"/>
      <c r="E814" s="4"/>
      <c r="F814" s="4"/>
    </row>
    <row r="815" spans="1:6" ht="15.75" x14ac:dyDescent="0.3">
      <c r="A815" s="4"/>
      <c r="B815" s="4"/>
      <c r="C815" s="4"/>
      <c r="D815" s="4"/>
      <c r="E815" s="4"/>
      <c r="F815" s="4"/>
    </row>
    <row r="816" spans="1:6" ht="15.75" x14ac:dyDescent="0.3">
      <c r="A816" s="4"/>
      <c r="B816" s="4"/>
      <c r="C816" s="4"/>
      <c r="D816" s="4"/>
      <c r="E816" s="4"/>
      <c r="F816" s="4"/>
    </row>
    <row r="817" spans="1:6" ht="15.75" x14ac:dyDescent="0.3">
      <c r="A817" s="4"/>
      <c r="B817" s="4"/>
      <c r="C817" s="4"/>
      <c r="D817" s="4"/>
      <c r="E817" s="4"/>
      <c r="F817" s="4"/>
    </row>
    <row r="818" spans="1:6" ht="15.75" x14ac:dyDescent="0.3">
      <c r="A818" s="4"/>
      <c r="B818" s="4"/>
      <c r="C818" s="4"/>
      <c r="D818" s="4"/>
      <c r="E818" s="4"/>
      <c r="F818" s="4"/>
    </row>
    <row r="819" spans="1:6" ht="15.75" x14ac:dyDescent="0.3">
      <c r="A819" s="4"/>
      <c r="B819" s="4"/>
      <c r="C819" s="4"/>
      <c r="D819" s="4"/>
      <c r="E819" s="4"/>
      <c r="F819" s="4"/>
    </row>
    <row r="820" spans="1:6" ht="15.75" x14ac:dyDescent="0.3">
      <c r="A820" s="4"/>
      <c r="B820" s="4"/>
      <c r="C820" s="4"/>
      <c r="D820" s="4"/>
      <c r="E820" s="4"/>
      <c r="F820" s="4"/>
    </row>
    <row r="821" spans="1:6" ht="15.75" x14ac:dyDescent="0.3">
      <c r="A821" s="4"/>
      <c r="B821" s="4"/>
      <c r="C821" s="4"/>
      <c r="D821" s="4"/>
      <c r="E821" s="4"/>
      <c r="F821" s="4"/>
    </row>
    <row r="822" spans="1:6" ht="15.75" x14ac:dyDescent="0.3">
      <c r="A822" s="4"/>
      <c r="B822" s="4"/>
      <c r="C822" s="4"/>
      <c r="D822" s="4"/>
      <c r="E822" s="4"/>
      <c r="F822" s="4"/>
    </row>
    <row r="823" spans="1:6" ht="15.75" x14ac:dyDescent="0.3">
      <c r="A823" s="4"/>
      <c r="B823" s="4"/>
      <c r="C823" s="4"/>
      <c r="D823" s="4"/>
      <c r="E823" s="4"/>
      <c r="F823" s="4"/>
    </row>
    <row r="824" spans="1:6" ht="15.75" x14ac:dyDescent="0.3">
      <c r="A824" s="4"/>
      <c r="B824" s="4"/>
      <c r="C824" s="4"/>
      <c r="D824" s="4"/>
      <c r="E824" s="4"/>
      <c r="F824" s="4"/>
    </row>
    <row r="825" spans="1:6" ht="15.75" x14ac:dyDescent="0.3">
      <c r="A825" s="4"/>
      <c r="B825" s="4"/>
      <c r="C825" s="4"/>
      <c r="D825" s="4"/>
      <c r="E825" s="4"/>
      <c r="F825" s="4"/>
    </row>
    <row r="826" spans="1:6" ht="15.75" x14ac:dyDescent="0.3">
      <c r="A826" s="4"/>
      <c r="B826" s="4"/>
      <c r="C826" s="4"/>
      <c r="D826" s="4"/>
      <c r="E826" s="4"/>
      <c r="F826" s="4"/>
    </row>
    <row r="827" spans="1:6" ht="15.75" x14ac:dyDescent="0.3">
      <c r="A827" s="4"/>
      <c r="B827" s="4"/>
      <c r="C827" s="4"/>
      <c r="D827" s="4"/>
      <c r="E827" s="4"/>
      <c r="F827" s="4"/>
    </row>
    <row r="828" spans="1:6" ht="15.75" x14ac:dyDescent="0.3">
      <c r="A828" s="4"/>
      <c r="B828" s="4"/>
      <c r="C828" s="4"/>
      <c r="D828" s="4"/>
      <c r="E828" s="4"/>
      <c r="F828" s="4"/>
    </row>
    <row r="829" spans="1:6" ht="15.75" x14ac:dyDescent="0.3">
      <c r="A829" s="4"/>
      <c r="B829" s="4"/>
      <c r="C829" s="4"/>
      <c r="D829" s="4"/>
      <c r="E829" s="4"/>
      <c r="F829" s="4"/>
    </row>
    <row r="830" spans="1:6" ht="15.75" x14ac:dyDescent="0.3">
      <c r="A830" s="4"/>
      <c r="B830" s="4"/>
      <c r="C830" s="4"/>
      <c r="D830" s="4"/>
      <c r="E830" s="4"/>
      <c r="F830" s="4"/>
    </row>
    <row r="831" spans="1:6" ht="15.75" x14ac:dyDescent="0.3">
      <c r="A831" s="4"/>
      <c r="B831" s="4"/>
      <c r="C831" s="4"/>
      <c r="D831" s="4"/>
      <c r="E831" s="4"/>
      <c r="F831" s="4"/>
    </row>
    <row r="832" spans="1:6" ht="15.75" x14ac:dyDescent="0.3">
      <c r="A832" s="4"/>
      <c r="B832" s="4"/>
      <c r="C832" s="4"/>
      <c r="D832" s="4"/>
      <c r="E832" s="4"/>
      <c r="F832" s="4"/>
    </row>
    <row r="833" spans="1:6" ht="15.75" x14ac:dyDescent="0.3">
      <c r="A833" s="4"/>
      <c r="B833" s="4"/>
      <c r="C833" s="4"/>
      <c r="D833" s="4"/>
      <c r="E833" s="4"/>
      <c r="F833" s="4"/>
    </row>
    <row r="834" spans="1:6" ht="15.75" x14ac:dyDescent="0.3">
      <c r="A834" s="4"/>
      <c r="B834" s="4"/>
      <c r="C834" s="4"/>
      <c r="D834" s="4"/>
      <c r="E834" s="4"/>
      <c r="F834" s="4"/>
    </row>
    <row r="835" spans="1:6" ht="15.75" x14ac:dyDescent="0.3">
      <c r="A835" s="4"/>
      <c r="B835" s="4"/>
      <c r="C835" s="4"/>
      <c r="D835" s="4"/>
      <c r="E835" s="4"/>
      <c r="F835" s="4"/>
    </row>
    <row r="836" spans="1:6" ht="15.75" x14ac:dyDescent="0.3">
      <c r="A836" s="4"/>
      <c r="B836" s="4"/>
      <c r="C836" s="4"/>
      <c r="D836" s="4"/>
      <c r="E836" s="4"/>
      <c r="F836" s="4"/>
    </row>
    <row r="837" spans="1:6" ht="15.75" x14ac:dyDescent="0.3">
      <c r="A837" s="4"/>
      <c r="B837" s="4"/>
      <c r="C837" s="4"/>
      <c r="D837" s="4"/>
      <c r="E837" s="4"/>
      <c r="F837" s="4"/>
    </row>
    <row r="838" spans="1:6" ht="15.75" x14ac:dyDescent="0.3">
      <c r="A838" s="4"/>
      <c r="B838" s="4"/>
      <c r="C838" s="4"/>
      <c r="D838" s="4"/>
      <c r="E838" s="4"/>
      <c r="F838" s="4"/>
    </row>
    <row r="839" spans="1:6" ht="15.75" x14ac:dyDescent="0.3">
      <c r="A839" s="4"/>
      <c r="B839" s="4"/>
      <c r="C839" s="4"/>
      <c r="D839" s="4"/>
      <c r="E839" s="4"/>
      <c r="F839" s="4"/>
    </row>
    <row r="840" spans="1:6" ht="15.75" x14ac:dyDescent="0.3">
      <c r="A840" s="4"/>
      <c r="B840" s="4"/>
      <c r="C840" s="4"/>
      <c r="D840" s="4"/>
      <c r="E840" s="4"/>
      <c r="F840" s="4"/>
    </row>
    <row r="841" spans="1:6" ht="15.75" x14ac:dyDescent="0.3">
      <c r="A841" s="4"/>
      <c r="B841" s="4"/>
      <c r="C841" s="4"/>
      <c r="D841" s="4"/>
      <c r="E841" s="4"/>
      <c r="F841" s="4"/>
    </row>
    <row r="842" spans="1:6" ht="15.75" x14ac:dyDescent="0.3">
      <c r="A842" s="4"/>
      <c r="B842" s="4"/>
      <c r="C842" s="4"/>
      <c r="D842" s="4"/>
      <c r="E842" s="4"/>
      <c r="F842" s="4"/>
    </row>
    <row r="843" spans="1:6" ht="15.75" x14ac:dyDescent="0.3">
      <c r="A843" s="4"/>
      <c r="B843" s="4"/>
      <c r="C843" s="4"/>
      <c r="D843" s="4"/>
      <c r="E843" s="4"/>
      <c r="F843" s="4"/>
    </row>
    <row r="844" spans="1:6" ht="15.75" x14ac:dyDescent="0.3">
      <c r="A844" s="4"/>
      <c r="B844" s="4"/>
      <c r="C844" s="4"/>
      <c r="D844" s="4"/>
      <c r="E844" s="4"/>
      <c r="F844" s="4"/>
    </row>
    <row r="845" spans="1:6" ht="15.75" x14ac:dyDescent="0.3">
      <c r="A845" s="4"/>
      <c r="B845" s="4"/>
      <c r="C845" s="4"/>
      <c r="D845" s="4"/>
      <c r="E845" s="4"/>
      <c r="F845" s="4"/>
    </row>
    <row r="846" spans="1:6" ht="15.75" x14ac:dyDescent="0.3">
      <c r="A846" s="4"/>
      <c r="B846" s="4"/>
      <c r="C846" s="4"/>
      <c r="D846" s="4"/>
      <c r="E846" s="4"/>
      <c r="F846" s="4"/>
    </row>
    <row r="847" spans="1:6" ht="15.75" x14ac:dyDescent="0.3">
      <c r="A847" s="4"/>
      <c r="B847" s="4"/>
      <c r="C847" s="4"/>
      <c r="D847" s="4"/>
      <c r="E847" s="4"/>
      <c r="F847" s="4"/>
    </row>
    <row r="848" spans="1:6" ht="15.75" x14ac:dyDescent="0.3">
      <c r="A848" s="4"/>
      <c r="B848" s="4"/>
      <c r="C848" s="4"/>
      <c r="D848" s="4"/>
      <c r="E848" s="4"/>
      <c r="F848" s="4"/>
    </row>
    <row r="849" spans="1:6" ht="15.75" x14ac:dyDescent="0.3">
      <c r="A849" s="4"/>
      <c r="B849" s="4"/>
      <c r="C849" s="4"/>
      <c r="D849" s="4"/>
      <c r="E849" s="4"/>
      <c r="F849" s="4"/>
    </row>
    <row r="850" spans="1:6" ht="15.75" x14ac:dyDescent="0.3">
      <c r="A850" s="4"/>
      <c r="B850" s="4"/>
      <c r="C850" s="4"/>
      <c r="D850" s="4"/>
      <c r="E850" s="4"/>
      <c r="F850" s="4"/>
    </row>
    <row r="851" spans="1:6" ht="15.75" x14ac:dyDescent="0.3">
      <c r="A851" s="4"/>
      <c r="B851" s="4"/>
      <c r="C851" s="4"/>
      <c r="D851" s="4"/>
      <c r="E851" s="4"/>
      <c r="F851" s="4"/>
    </row>
    <row r="852" spans="1:6" ht="15.75" x14ac:dyDescent="0.3">
      <c r="A852" s="4"/>
      <c r="B852" s="4"/>
      <c r="C852" s="4"/>
      <c r="D852" s="4"/>
      <c r="E852" s="4"/>
      <c r="F852" s="4"/>
    </row>
    <row r="853" spans="1:6" ht="15.75" x14ac:dyDescent="0.3">
      <c r="A853" s="4"/>
      <c r="B853" s="4"/>
      <c r="C853" s="4"/>
      <c r="D853" s="4"/>
      <c r="E853" s="4"/>
      <c r="F853" s="4"/>
    </row>
    <row r="854" spans="1:6" ht="15.75" x14ac:dyDescent="0.3">
      <c r="A854" s="4"/>
      <c r="B854" s="4"/>
      <c r="C854" s="4"/>
      <c r="D854" s="4"/>
      <c r="E854" s="4"/>
      <c r="F854" s="4"/>
    </row>
    <row r="855" spans="1:6" ht="15.75" x14ac:dyDescent="0.3">
      <c r="A855" s="4"/>
      <c r="B855" s="4"/>
      <c r="C855" s="4"/>
      <c r="D855" s="4"/>
      <c r="E855" s="4"/>
      <c r="F855" s="4"/>
    </row>
    <row r="856" spans="1:6" ht="15.75" x14ac:dyDescent="0.3">
      <c r="A856" s="4"/>
      <c r="B856" s="4"/>
      <c r="C856" s="4"/>
      <c r="D856" s="4"/>
      <c r="E856" s="4"/>
      <c r="F856" s="4"/>
    </row>
    <row r="857" spans="1:6" ht="15.75" x14ac:dyDescent="0.3">
      <c r="A857" s="4"/>
      <c r="B857" s="4"/>
      <c r="C857" s="4"/>
      <c r="D857" s="4"/>
      <c r="E857" s="4"/>
      <c r="F857" s="4"/>
    </row>
    <row r="858" spans="1:6" ht="15.75" x14ac:dyDescent="0.3">
      <c r="A858" s="4"/>
      <c r="B858" s="4"/>
      <c r="C858" s="4"/>
      <c r="D858" s="4"/>
      <c r="E858" s="4"/>
      <c r="F858" s="4"/>
    </row>
    <row r="859" spans="1:6" ht="15.75" x14ac:dyDescent="0.3">
      <c r="A859" s="4"/>
      <c r="B859" s="4"/>
      <c r="C859" s="4"/>
      <c r="D859" s="4"/>
      <c r="E859" s="4"/>
      <c r="F859" s="4"/>
    </row>
    <row r="860" spans="1:6" ht="15.75" x14ac:dyDescent="0.3">
      <c r="A860" s="4"/>
      <c r="B860" s="4"/>
      <c r="C860" s="4"/>
      <c r="D860" s="4"/>
      <c r="E860" s="4"/>
      <c r="F860" s="4"/>
    </row>
    <row r="861" spans="1:6" ht="15.75" x14ac:dyDescent="0.3">
      <c r="A861" s="4"/>
      <c r="B861" s="4"/>
      <c r="C861" s="4"/>
      <c r="D861" s="4"/>
      <c r="E861" s="4"/>
      <c r="F861" s="4"/>
    </row>
    <row r="862" spans="1:6" ht="15.75" x14ac:dyDescent="0.3">
      <c r="A862" s="4"/>
      <c r="B862" s="4"/>
      <c r="C862" s="4"/>
      <c r="D862" s="4"/>
      <c r="E862" s="4"/>
      <c r="F862" s="4"/>
    </row>
    <row r="863" spans="1:6" ht="15.75" x14ac:dyDescent="0.3">
      <c r="A863" s="4"/>
      <c r="B863" s="4"/>
      <c r="C863" s="4"/>
      <c r="D863" s="4"/>
      <c r="E863" s="4"/>
      <c r="F863" s="4"/>
    </row>
    <row r="864" spans="1:6" ht="15.75" x14ac:dyDescent="0.3">
      <c r="A864" s="4"/>
      <c r="B864" s="4"/>
      <c r="C864" s="4"/>
      <c r="D864" s="4"/>
      <c r="E864" s="4"/>
      <c r="F864" s="4"/>
    </row>
    <row r="865" spans="1:6" ht="15.75" x14ac:dyDescent="0.3">
      <c r="A865" s="4"/>
      <c r="B865" s="4"/>
      <c r="C865" s="4"/>
      <c r="D865" s="4"/>
      <c r="E865" s="4"/>
      <c r="F865" s="4"/>
    </row>
    <row r="866" spans="1:6" ht="15.75" x14ac:dyDescent="0.3">
      <c r="A866" s="4"/>
      <c r="B866" s="4"/>
      <c r="C866" s="4"/>
      <c r="D866" s="4"/>
      <c r="E866" s="4"/>
      <c r="F866" s="4"/>
    </row>
    <row r="867" spans="1:6" ht="15.75" x14ac:dyDescent="0.3">
      <c r="A867" s="4"/>
      <c r="B867" s="4"/>
      <c r="C867" s="4"/>
      <c r="D867" s="4"/>
      <c r="E867" s="4"/>
      <c r="F867" s="4"/>
    </row>
    <row r="868" spans="1:6" ht="15.75" x14ac:dyDescent="0.3">
      <c r="A868" s="4"/>
      <c r="B868" s="4"/>
      <c r="C868" s="4"/>
      <c r="D868" s="4"/>
      <c r="E868" s="4"/>
      <c r="F868" s="4"/>
    </row>
    <row r="869" spans="1:6" ht="15.75" x14ac:dyDescent="0.3">
      <c r="A869" s="4"/>
      <c r="B869" s="4"/>
      <c r="C869" s="4"/>
      <c r="D869" s="4"/>
      <c r="E869" s="4"/>
      <c r="F869" s="4"/>
    </row>
    <row r="870" spans="1:6" ht="15.75" x14ac:dyDescent="0.3">
      <c r="A870" s="4"/>
      <c r="B870" s="4"/>
      <c r="C870" s="4"/>
      <c r="D870" s="4"/>
      <c r="E870" s="4"/>
      <c r="F870" s="4"/>
    </row>
    <row r="871" spans="1:6" ht="15.75" x14ac:dyDescent="0.3">
      <c r="A871" s="4"/>
      <c r="B871" s="4"/>
      <c r="C871" s="4"/>
      <c r="D871" s="4"/>
      <c r="E871" s="4"/>
      <c r="F871" s="4"/>
    </row>
    <row r="872" spans="1:6" ht="15.75" x14ac:dyDescent="0.3">
      <c r="A872" s="4"/>
      <c r="B872" s="4"/>
      <c r="C872" s="4"/>
      <c r="D872" s="4"/>
      <c r="E872" s="4"/>
      <c r="F872" s="4"/>
    </row>
    <row r="873" spans="1:6" ht="15.75" x14ac:dyDescent="0.3">
      <c r="A873" s="4"/>
      <c r="B873" s="4"/>
      <c r="C873" s="4"/>
      <c r="D873" s="4"/>
      <c r="E873" s="4"/>
      <c r="F873" s="4"/>
    </row>
    <row r="874" spans="1:6" ht="15.75" x14ac:dyDescent="0.3">
      <c r="A874" s="4"/>
      <c r="B874" s="4"/>
      <c r="C874" s="4"/>
      <c r="D874" s="4"/>
      <c r="E874" s="4"/>
      <c r="F874" s="4"/>
    </row>
    <row r="875" spans="1:6" ht="15.75" x14ac:dyDescent="0.3">
      <c r="A875" s="4"/>
      <c r="B875" s="4"/>
      <c r="C875" s="4"/>
      <c r="D875" s="4"/>
      <c r="E875" s="4"/>
      <c r="F875" s="4"/>
    </row>
    <row r="876" spans="1:6" ht="15.75" x14ac:dyDescent="0.3">
      <c r="A876" s="4"/>
      <c r="B876" s="4"/>
      <c r="C876" s="4"/>
      <c r="D876" s="4"/>
      <c r="E876" s="4"/>
      <c r="F876" s="4"/>
    </row>
    <row r="877" spans="1:6" ht="15.75" x14ac:dyDescent="0.3">
      <c r="A877" s="4"/>
      <c r="B877" s="4"/>
      <c r="C877" s="4"/>
      <c r="D877" s="4"/>
      <c r="E877" s="4"/>
      <c r="F877" s="4"/>
    </row>
    <row r="878" spans="1:6" ht="15.75" x14ac:dyDescent="0.3">
      <c r="A878" s="4"/>
      <c r="B878" s="4"/>
      <c r="C878" s="4"/>
      <c r="D878" s="4"/>
      <c r="E878" s="4"/>
      <c r="F878" s="4"/>
    </row>
    <row r="879" spans="1:6" ht="15.75" x14ac:dyDescent="0.3">
      <c r="A879" s="4"/>
      <c r="B879" s="4"/>
      <c r="C879" s="4"/>
      <c r="D879" s="4"/>
      <c r="E879" s="4"/>
      <c r="F879" s="4"/>
    </row>
    <row r="880" spans="1:6" ht="15.75" x14ac:dyDescent="0.3">
      <c r="A880" s="4"/>
      <c r="B880" s="4"/>
      <c r="C880" s="4"/>
      <c r="D880" s="4"/>
      <c r="E880" s="4"/>
      <c r="F880" s="4"/>
    </row>
    <row r="881" spans="1:6" ht="15.75" x14ac:dyDescent="0.3">
      <c r="A881" s="4"/>
      <c r="B881" s="4"/>
      <c r="C881" s="4"/>
      <c r="D881" s="4"/>
      <c r="E881" s="4"/>
      <c r="F881" s="4"/>
    </row>
    <row r="882" spans="1:6" ht="15.75" x14ac:dyDescent="0.3">
      <c r="A882" s="4"/>
      <c r="B882" s="4"/>
      <c r="C882" s="4"/>
      <c r="D882" s="4"/>
      <c r="E882" s="4"/>
      <c r="F882" s="4"/>
    </row>
    <row r="883" spans="1:6" ht="15.75" x14ac:dyDescent="0.3">
      <c r="A883" s="4"/>
      <c r="B883" s="4"/>
      <c r="C883" s="4"/>
      <c r="D883" s="4"/>
      <c r="E883" s="4"/>
      <c r="F883" s="4"/>
    </row>
    <row r="884" spans="1:6" ht="15.75" x14ac:dyDescent="0.3">
      <c r="A884" s="4"/>
      <c r="B884" s="4"/>
      <c r="C884" s="4"/>
      <c r="D884" s="4"/>
      <c r="E884" s="4"/>
      <c r="F884" s="4"/>
    </row>
    <row r="885" spans="1:6" ht="15.75" x14ac:dyDescent="0.3">
      <c r="A885" s="4"/>
      <c r="B885" s="4"/>
      <c r="C885" s="4"/>
      <c r="D885" s="4"/>
      <c r="E885" s="4"/>
      <c r="F885" s="4"/>
    </row>
    <row r="886" spans="1:6" ht="15.75" x14ac:dyDescent="0.3">
      <c r="A886" s="4"/>
      <c r="B886" s="4"/>
      <c r="C886" s="4"/>
      <c r="D886" s="4"/>
      <c r="E886" s="4"/>
      <c r="F886" s="4"/>
    </row>
    <row r="887" spans="1:6" ht="15.75" x14ac:dyDescent="0.3">
      <c r="A887" s="4"/>
      <c r="B887" s="4"/>
      <c r="C887" s="4"/>
      <c r="D887" s="4"/>
      <c r="E887" s="4"/>
      <c r="F887" s="4"/>
    </row>
    <row r="888" spans="1:6" ht="15.75" x14ac:dyDescent="0.3">
      <c r="A888" s="4"/>
      <c r="B888" s="4"/>
      <c r="C888" s="4"/>
      <c r="D888" s="4"/>
      <c r="E888" s="4"/>
      <c r="F888" s="4"/>
    </row>
    <row r="889" spans="1:6" ht="15.75" x14ac:dyDescent="0.3">
      <c r="A889" s="4"/>
      <c r="B889" s="4"/>
      <c r="C889" s="4"/>
      <c r="D889" s="4"/>
      <c r="E889" s="4"/>
      <c r="F889" s="4"/>
    </row>
    <row r="890" spans="1:6" ht="15.75" x14ac:dyDescent="0.3">
      <c r="A890" s="4"/>
      <c r="B890" s="4"/>
      <c r="C890" s="4"/>
      <c r="D890" s="4"/>
      <c r="E890" s="4"/>
      <c r="F890" s="4"/>
    </row>
    <row r="891" spans="1:6" ht="15.75" x14ac:dyDescent="0.3">
      <c r="A891" s="4"/>
      <c r="B891" s="4"/>
      <c r="C891" s="4"/>
      <c r="D891" s="4"/>
      <c r="E891" s="4"/>
      <c r="F891" s="4"/>
    </row>
    <row r="892" spans="1:6" ht="15.75" x14ac:dyDescent="0.3">
      <c r="A892" s="4"/>
      <c r="B892" s="4"/>
      <c r="C892" s="4"/>
      <c r="D892" s="4"/>
      <c r="E892" s="4"/>
      <c r="F892" s="4"/>
    </row>
    <row r="893" spans="1:6" ht="15.75" x14ac:dyDescent="0.3">
      <c r="A893" s="4"/>
      <c r="B893" s="4"/>
      <c r="C893" s="4"/>
      <c r="D893" s="4"/>
      <c r="E893" s="4"/>
      <c r="F893" s="4"/>
    </row>
    <row r="894" spans="1:6" ht="15.75" x14ac:dyDescent="0.3">
      <c r="A894" s="4"/>
      <c r="B894" s="4"/>
      <c r="C894" s="4"/>
      <c r="D894" s="4"/>
      <c r="E894" s="4"/>
      <c r="F894" s="4"/>
    </row>
    <row r="895" spans="1:6" ht="15.75" x14ac:dyDescent="0.3">
      <c r="A895" s="4"/>
      <c r="B895" s="4"/>
      <c r="C895" s="4"/>
      <c r="D895" s="4"/>
      <c r="E895" s="4"/>
      <c r="F895" s="4"/>
    </row>
    <row r="896" spans="1:6" ht="15.75" x14ac:dyDescent="0.3">
      <c r="A896" s="4"/>
      <c r="B896" s="4"/>
      <c r="C896" s="4"/>
      <c r="D896" s="4"/>
      <c r="E896" s="4"/>
      <c r="F896" s="4"/>
    </row>
    <row r="897" spans="1:6" ht="15.75" x14ac:dyDescent="0.3">
      <c r="A897" s="4"/>
      <c r="B897" s="4"/>
      <c r="C897" s="4"/>
      <c r="D897" s="4"/>
      <c r="E897" s="4"/>
      <c r="F897" s="4"/>
    </row>
    <row r="898" spans="1:6" ht="15.75" x14ac:dyDescent="0.3">
      <c r="A898" s="4"/>
      <c r="B898" s="4"/>
      <c r="C898" s="4"/>
      <c r="D898" s="4"/>
      <c r="E898" s="4"/>
      <c r="F898" s="4"/>
    </row>
    <row r="899" spans="1:6" ht="15.75" x14ac:dyDescent="0.3">
      <c r="A899" s="4"/>
      <c r="B899" s="4"/>
      <c r="C899" s="4"/>
      <c r="D899" s="4"/>
      <c r="E899" s="4"/>
      <c r="F899" s="4"/>
    </row>
    <row r="900" spans="1:6" ht="15.75" x14ac:dyDescent="0.3">
      <c r="A900" s="4"/>
      <c r="B900" s="4"/>
      <c r="C900" s="4"/>
      <c r="D900" s="4"/>
      <c r="E900" s="4"/>
      <c r="F900" s="4"/>
    </row>
    <row r="901" spans="1:6" ht="15.75" x14ac:dyDescent="0.3">
      <c r="A901" s="4"/>
      <c r="B901" s="4"/>
      <c r="C901" s="4"/>
      <c r="D901" s="4"/>
      <c r="E901" s="4"/>
      <c r="F901" s="4"/>
    </row>
    <row r="902" spans="1:6" ht="15.75" x14ac:dyDescent="0.3">
      <c r="A902" s="4"/>
      <c r="B902" s="4"/>
      <c r="C902" s="4"/>
      <c r="D902" s="4"/>
      <c r="E902" s="4"/>
      <c r="F902" s="4"/>
    </row>
    <row r="903" spans="1:6" ht="15.75" x14ac:dyDescent="0.3">
      <c r="A903" s="4"/>
      <c r="B903" s="4"/>
      <c r="C903" s="4"/>
      <c r="D903" s="4"/>
      <c r="E903" s="4"/>
      <c r="F903" s="4"/>
    </row>
    <row r="904" spans="1:6" ht="15.75" x14ac:dyDescent="0.3">
      <c r="A904" s="4"/>
      <c r="B904" s="4"/>
      <c r="C904" s="4"/>
      <c r="D904" s="4"/>
      <c r="E904" s="4"/>
      <c r="F904" s="4"/>
    </row>
    <row r="905" spans="1:6" ht="15.75" x14ac:dyDescent="0.3">
      <c r="A905" s="4"/>
      <c r="B905" s="4"/>
      <c r="C905" s="4"/>
      <c r="D905" s="4"/>
      <c r="E905" s="4"/>
      <c r="F905" s="4"/>
    </row>
    <row r="906" spans="1:6" ht="15.75" x14ac:dyDescent="0.3">
      <c r="A906" s="4"/>
      <c r="B906" s="4"/>
      <c r="C906" s="4"/>
      <c r="D906" s="4"/>
      <c r="E906" s="4"/>
      <c r="F906" s="4"/>
    </row>
    <row r="907" spans="1:6" ht="15.75" x14ac:dyDescent="0.3">
      <c r="A907" s="4"/>
      <c r="B907" s="4"/>
      <c r="C907" s="4"/>
      <c r="D907" s="4"/>
      <c r="E907" s="4"/>
      <c r="F907" s="4"/>
    </row>
    <row r="908" spans="1:6" ht="15.75" x14ac:dyDescent="0.3">
      <c r="A908" s="4"/>
      <c r="B908" s="4"/>
      <c r="C908" s="4"/>
      <c r="D908" s="4"/>
      <c r="E908" s="4"/>
      <c r="F908" s="4"/>
    </row>
    <row r="909" spans="1:6" ht="15.75" x14ac:dyDescent="0.3">
      <c r="A909" s="4"/>
      <c r="B909" s="4"/>
      <c r="C909" s="4"/>
      <c r="D909" s="4"/>
      <c r="E909" s="4"/>
      <c r="F909" s="4"/>
    </row>
    <row r="910" spans="1:6" ht="15.75" x14ac:dyDescent="0.3">
      <c r="A910" s="4"/>
      <c r="B910" s="4"/>
      <c r="C910" s="4"/>
      <c r="D910" s="4"/>
      <c r="E910" s="4"/>
      <c r="F910" s="4"/>
    </row>
    <row r="911" spans="1:6" ht="15.75" x14ac:dyDescent="0.3">
      <c r="A911" s="4"/>
      <c r="B911" s="4"/>
      <c r="C911" s="4"/>
      <c r="D911" s="4"/>
      <c r="E911" s="4"/>
      <c r="F911" s="4"/>
    </row>
    <row r="912" spans="1:6" ht="15.75" x14ac:dyDescent="0.3">
      <c r="A912" s="4"/>
      <c r="B912" s="4"/>
      <c r="C912" s="4"/>
      <c r="D912" s="4"/>
      <c r="E912" s="4"/>
      <c r="F912" s="4"/>
    </row>
    <row r="913" spans="1:6" ht="15.75" x14ac:dyDescent="0.3">
      <c r="A913" s="4"/>
      <c r="B913" s="4"/>
      <c r="C913" s="4"/>
      <c r="D913" s="4"/>
      <c r="E913" s="4"/>
      <c r="F913" s="4"/>
    </row>
    <row r="914" spans="1:6" ht="15.75" x14ac:dyDescent="0.3">
      <c r="A914" s="4"/>
      <c r="B914" s="4"/>
      <c r="C914" s="4"/>
      <c r="D914" s="4"/>
      <c r="E914" s="4"/>
      <c r="F914" s="4"/>
    </row>
    <row r="915" spans="1:6" ht="15.75" x14ac:dyDescent="0.3">
      <c r="A915" s="4"/>
      <c r="B915" s="4"/>
      <c r="C915" s="4"/>
      <c r="D915" s="4"/>
      <c r="E915" s="4"/>
      <c r="F915" s="4"/>
    </row>
    <row r="916" spans="1:6" ht="15.75" x14ac:dyDescent="0.3">
      <c r="A916" s="4"/>
      <c r="B916" s="4"/>
      <c r="C916" s="4"/>
      <c r="D916" s="4"/>
      <c r="E916" s="4"/>
      <c r="F916" s="4"/>
    </row>
    <row r="917" spans="1:6" ht="15.75" x14ac:dyDescent="0.3">
      <c r="A917" s="4"/>
      <c r="B917" s="4"/>
      <c r="C917" s="4"/>
      <c r="D917" s="4"/>
      <c r="E917" s="4"/>
      <c r="F917" s="4"/>
    </row>
    <row r="918" spans="1:6" ht="15.75" x14ac:dyDescent="0.3">
      <c r="A918" s="4"/>
      <c r="B918" s="4"/>
      <c r="C918" s="4"/>
      <c r="D918" s="4"/>
      <c r="E918" s="4"/>
      <c r="F918" s="4"/>
    </row>
    <row r="919" spans="1:6" ht="15.75" x14ac:dyDescent="0.3">
      <c r="A919" s="4"/>
      <c r="B919" s="4"/>
      <c r="C919" s="4"/>
      <c r="D919" s="4"/>
      <c r="E919" s="4"/>
      <c r="F919" s="4"/>
    </row>
    <row r="920" spans="1:6" ht="15.75" x14ac:dyDescent="0.3">
      <c r="A920" s="4"/>
      <c r="B920" s="4"/>
      <c r="C920" s="4"/>
      <c r="D920" s="4"/>
      <c r="E920" s="4"/>
      <c r="F920" s="4"/>
    </row>
    <row r="921" spans="1:6" ht="15.75" x14ac:dyDescent="0.3">
      <c r="A921" s="4"/>
      <c r="B921" s="4"/>
      <c r="C921" s="4"/>
      <c r="D921" s="4"/>
      <c r="E921" s="4"/>
      <c r="F921" s="4"/>
    </row>
    <row r="922" spans="1:6" ht="15.75" x14ac:dyDescent="0.3">
      <c r="A922" s="4"/>
      <c r="B922" s="4"/>
      <c r="C922" s="4"/>
      <c r="D922" s="4"/>
      <c r="E922" s="4"/>
      <c r="F922" s="4"/>
    </row>
    <row r="923" spans="1:6" ht="15.75" x14ac:dyDescent="0.3">
      <c r="A923" s="4"/>
      <c r="B923" s="4"/>
      <c r="C923" s="4"/>
      <c r="D923" s="4"/>
      <c r="E923" s="4"/>
      <c r="F923" s="4"/>
    </row>
    <row r="924" spans="1:6" ht="15.75" x14ac:dyDescent="0.3">
      <c r="A924" s="4"/>
      <c r="B924" s="4"/>
      <c r="C924" s="4"/>
      <c r="D924" s="4"/>
      <c r="E924" s="4"/>
      <c r="F924" s="4"/>
    </row>
    <row r="925" spans="1:6" ht="15.75" x14ac:dyDescent="0.3">
      <c r="A925" s="4"/>
      <c r="B925" s="4"/>
      <c r="C925" s="4"/>
      <c r="D925" s="4"/>
      <c r="E925" s="4"/>
      <c r="F925" s="4"/>
    </row>
    <row r="926" spans="1:6" ht="15.75" x14ac:dyDescent="0.3">
      <c r="A926" s="4"/>
      <c r="B926" s="4"/>
      <c r="C926" s="4"/>
      <c r="D926" s="4"/>
      <c r="E926" s="4"/>
      <c r="F926" s="4"/>
    </row>
    <row r="927" spans="1:6" ht="15.75" x14ac:dyDescent="0.3">
      <c r="A927" s="4"/>
      <c r="B927" s="4"/>
      <c r="C927" s="4"/>
      <c r="D927" s="4"/>
      <c r="E927" s="4"/>
      <c r="F927" s="4"/>
    </row>
    <row r="928" spans="1:6" ht="15.75" x14ac:dyDescent="0.3">
      <c r="A928" s="4"/>
      <c r="B928" s="4"/>
      <c r="C928" s="4"/>
      <c r="D928" s="4"/>
      <c r="E928" s="4"/>
      <c r="F928" s="4"/>
    </row>
    <row r="929" spans="1:6" ht="15.75" x14ac:dyDescent="0.3">
      <c r="A929" s="4"/>
      <c r="B929" s="4"/>
      <c r="C929" s="4"/>
      <c r="D929" s="4"/>
      <c r="E929" s="4"/>
      <c r="F929" s="4"/>
    </row>
    <row r="930" spans="1:6" ht="15.75" x14ac:dyDescent="0.3">
      <c r="A930" s="4"/>
      <c r="B930" s="4"/>
      <c r="C930" s="4"/>
      <c r="D930" s="4"/>
      <c r="E930" s="4"/>
      <c r="F930" s="4"/>
    </row>
    <row r="931" spans="1:6" ht="15.75" x14ac:dyDescent="0.3">
      <c r="A931" s="4"/>
      <c r="B931" s="4"/>
      <c r="C931" s="4"/>
      <c r="D931" s="4"/>
      <c r="E931" s="4"/>
      <c r="F931" s="4"/>
    </row>
    <row r="932" spans="1:6" ht="15.75" x14ac:dyDescent="0.3">
      <c r="A932" s="4"/>
      <c r="B932" s="4"/>
      <c r="C932" s="4"/>
      <c r="D932" s="4"/>
      <c r="E932" s="4"/>
      <c r="F932" s="4"/>
    </row>
    <row r="933" spans="1:6" ht="15.75" x14ac:dyDescent="0.3">
      <c r="A933" s="4"/>
      <c r="B933" s="4"/>
      <c r="C933" s="4"/>
      <c r="D933" s="4"/>
      <c r="E933" s="4"/>
      <c r="F933" s="4"/>
    </row>
    <row r="934" spans="1:6" ht="15.75" x14ac:dyDescent="0.3">
      <c r="A934" s="4"/>
      <c r="B934" s="4"/>
      <c r="C934" s="4"/>
      <c r="D934" s="4"/>
      <c r="E934" s="4"/>
      <c r="F934" s="4"/>
    </row>
    <row r="935" spans="1:6" ht="15.75" x14ac:dyDescent="0.3">
      <c r="A935" s="4"/>
      <c r="B935" s="4"/>
      <c r="C935" s="4"/>
      <c r="D935" s="4"/>
      <c r="E935" s="4"/>
      <c r="F935" s="4"/>
    </row>
    <row r="936" spans="1:6" ht="15.75" x14ac:dyDescent="0.3">
      <c r="A936" s="4"/>
      <c r="B936" s="4"/>
      <c r="C936" s="4"/>
      <c r="D936" s="4"/>
      <c r="E936" s="4"/>
      <c r="F936" s="4"/>
    </row>
    <row r="937" spans="1:6" ht="15.75" x14ac:dyDescent="0.3">
      <c r="A937" s="4"/>
      <c r="B937" s="4"/>
      <c r="C937" s="4"/>
      <c r="D937" s="4"/>
      <c r="E937" s="4"/>
      <c r="F937" s="4"/>
    </row>
    <row r="938" spans="1:6" ht="15.75" x14ac:dyDescent="0.3">
      <c r="A938" s="4"/>
      <c r="B938" s="4"/>
      <c r="C938" s="4"/>
      <c r="D938" s="4"/>
      <c r="E938" s="4"/>
      <c r="F938" s="4"/>
    </row>
    <row r="939" spans="1:6" ht="15.75" x14ac:dyDescent="0.3">
      <c r="A939" s="4"/>
      <c r="B939" s="4"/>
      <c r="C939" s="4"/>
      <c r="D939" s="4"/>
      <c r="E939" s="4"/>
      <c r="F939" s="4"/>
    </row>
    <row r="940" spans="1:6" ht="15.75" x14ac:dyDescent="0.3">
      <c r="A940" s="4"/>
      <c r="B940" s="4"/>
      <c r="C940" s="4"/>
      <c r="D940" s="4"/>
      <c r="E940" s="4"/>
      <c r="F940" s="4"/>
    </row>
    <row r="941" spans="1:6" ht="15.75" x14ac:dyDescent="0.3">
      <c r="A941" s="4"/>
      <c r="B941" s="4"/>
      <c r="C941" s="4"/>
      <c r="D941" s="4"/>
      <c r="E941" s="4"/>
      <c r="F941" s="4"/>
    </row>
    <row r="942" spans="1:6" ht="15.75" x14ac:dyDescent="0.3">
      <c r="A942" s="4"/>
      <c r="B942" s="4"/>
      <c r="C942" s="4"/>
      <c r="D942" s="4"/>
      <c r="E942" s="4"/>
      <c r="F942" s="4"/>
    </row>
    <row r="943" spans="1:6" ht="15.75" x14ac:dyDescent="0.3">
      <c r="A943" s="4"/>
      <c r="B943" s="4"/>
      <c r="C943" s="4"/>
      <c r="D943" s="4"/>
      <c r="E943" s="4"/>
      <c r="F943" s="4"/>
    </row>
    <row r="944" spans="1:6" ht="15.75" x14ac:dyDescent="0.3">
      <c r="A944" s="4"/>
      <c r="B944" s="4"/>
      <c r="C944" s="4"/>
      <c r="D944" s="4"/>
      <c r="E944" s="4"/>
      <c r="F944" s="4"/>
    </row>
    <row r="945" spans="1:6" ht="15.75" x14ac:dyDescent="0.3">
      <c r="A945" s="4"/>
      <c r="B945" s="4"/>
      <c r="C945" s="4"/>
      <c r="D945" s="4"/>
      <c r="E945" s="4"/>
      <c r="F945" s="4"/>
    </row>
    <row r="946" spans="1:6" ht="15.75" x14ac:dyDescent="0.3">
      <c r="A946" s="4"/>
      <c r="B946" s="4"/>
      <c r="C946" s="4"/>
      <c r="D946" s="4"/>
      <c r="E946" s="4"/>
      <c r="F946" s="4"/>
    </row>
    <row r="947" spans="1:6" ht="15.75" x14ac:dyDescent="0.3">
      <c r="A947" s="4"/>
      <c r="B947" s="4"/>
      <c r="C947" s="4"/>
      <c r="D947" s="4"/>
      <c r="E947" s="4"/>
      <c r="F947" s="4"/>
    </row>
    <row r="948" spans="1:6" ht="15.75" x14ac:dyDescent="0.3">
      <c r="A948" s="4"/>
      <c r="B948" s="4"/>
      <c r="C948" s="4"/>
      <c r="D948" s="4"/>
      <c r="E948" s="4"/>
      <c r="F948" s="4"/>
    </row>
    <row r="949" spans="1:6" ht="15.75" x14ac:dyDescent="0.3">
      <c r="A949" s="4"/>
      <c r="B949" s="4"/>
      <c r="C949" s="4"/>
      <c r="D949" s="4"/>
      <c r="E949" s="4"/>
      <c r="F949" s="4"/>
    </row>
    <row r="950" spans="1:6" ht="15.75" x14ac:dyDescent="0.3">
      <c r="A950" s="4"/>
      <c r="B950" s="4"/>
      <c r="C950" s="4"/>
      <c r="D950" s="4"/>
      <c r="E950" s="4"/>
      <c r="F950" s="4"/>
    </row>
    <row r="951" spans="1:6" ht="15.75" x14ac:dyDescent="0.3">
      <c r="A951" s="4"/>
      <c r="B951" s="4"/>
      <c r="C951" s="4"/>
      <c r="D951" s="4"/>
      <c r="E951" s="4"/>
      <c r="F951" s="4"/>
    </row>
    <row r="952" spans="1:6" ht="15.75" x14ac:dyDescent="0.3">
      <c r="A952" s="4"/>
      <c r="B952" s="4"/>
      <c r="C952" s="4"/>
      <c r="D952" s="4"/>
      <c r="E952" s="4"/>
      <c r="F952" s="4"/>
    </row>
    <row r="953" spans="1:6" ht="15.75" x14ac:dyDescent="0.3">
      <c r="A953" s="4"/>
      <c r="B953" s="4"/>
      <c r="C953" s="4"/>
      <c r="D953" s="4"/>
      <c r="E953" s="4"/>
      <c r="F953" s="4"/>
    </row>
    <row r="954" spans="1:6" ht="15.75" x14ac:dyDescent="0.3">
      <c r="A954" s="4"/>
      <c r="B954" s="4"/>
      <c r="C954" s="4"/>
      <c r="D954" s="4"/>
      <c r="E954" s="4"/>
      <c r="F954" s="4"/>
    </row>
    <row r="955" spans="1:6" ht="15.75" x14ac:dyDescent="0.3">
      <c r="A955" s="4"/>
      <c r="B955" s="4"/>
      <c r="C955" s="4"/>
      <c r="D955" s="4"/>
      <c r="E955" s="4"/>
      <c r="F955" s="4"/>
    </row>
    <row r="956" spans="1:6" ht="15.75" x14ac:dyDescent="0.3">
      <c r="A956" s="4"/>
      <c r="B956" s="4"/>
      <c r="C956" s="4"/>
      <c r="D956" s="4"/>
      <c r="E956" s="4"/>
      <c r="F956" s="4"/>
    </row>
    <row r="957" spans="1:6" ht="15.75" x14ac:dyDescent="0.3">
      <c r="A957" s="4"/>
      <c r="B957" s="4"/>
      <c r="C957" s="4"/>
      <c r="D957" s="4"/>
      <c r="E957" s="4"/>
      <c r="F957" s="4"/>
    </row>
    <row r="958" spans="1:6" ht="15.75" x14ac:dyDescent="0.3">
      <c r="A958" s="4"/>
      <c r="B958" s="4"/>
      <c r="C958" s="4"/>
      <c r="D958" s="4"/>
      <c r="E958" s="4"/>
      <c r="F958" s="4"/>
    </row>
    <row r="959" spans="1:6" ht="15.75" x14ac:dyDescent="0.3">
      <c r="A959" s="4"/>
      <c r="B959" s="4"/>
      <c r="C959" s="4"/>
      <c r="D959" s="4"/>
      <c r="E959" s="4"/>
      <c r="F959" s="4"/>
    </row>
    <row r="960" spans="1:6" ht="15.75" x14ac:dyDescent="0.3">
      <c r="A960" s="4"/>
      <c r="B960" s="4"/>
      <c r="C960" s="4"/>
      <c r="D960" s="4"/>
      <c r="E960" s="4"/>
      <c r="F960" s="4"/>
    </row>
    <row r="961" spans="1:6" ht="15.75" x14ac:dyDescent="0.3">
      <c r="A961" s="4"/>
      <c r="B961" s="4"/>
      <c r="C961" s="4"/>
      <c r="D961" s="4"/>
      <c r="E961" s="4"/>
      <c r="F961" s="4"/>
    </row>
    <row r="962" spans="1:6" ht="15.75" x14ac:dyDescent="0.3">
      <c r="A962" s="4"/>
      <c r="B962" s="4"/>
      <c r="C962" s="4"/>
      <c r="D962" s="4"/>
      <c r="E962" s="4"/>
      <c r="F962" s="4"/>
    </row>
    <row r="963" spans="1:6" ht="15.75" x14ac:dyDescent="0.3">
      <c r="A963" s="4"/>
      <c r="B963" s="4"/>
      <c r="C963" s="4"/>
      <c r="D963" s="4"/>
      <c r="E963" s="4"/>
      <c r="F963" s="4"/>
    </row>
    <row r="964" spans="1:6" ht="15.75" x14ac:dyDescent="0.3">
      <c r="A964" s="4"/>
      <c r="B964" s="4"/>
      <c r="C964" s="4"/>
      <c r="D964" s="4"/>
      <c r="E964" s="4"/>
      <c r="F964" s="4"/>
    </row>
    <row r="965" spans="1:6" ht="15.75" x14ac:dyDescent="0.3">
      <c r="A965" s="4"/>
      <c r="B965" s="4"/>
      <c r="C965" s="4"/>
      <c r="D965" s="4"/>
      <c r="E965" s="4"/>
      <c r="F965" s="4"/>
    </row>
    <row r="966" spans="1:6" ht="15.75" x14ac:dyDescent="0.3">
      <c r="A966" s="4"/>
      <c r="B966" s="4"/>
      <c r="C966" s="4"/>
      <c r="D966" s="4"/>
      <c r="E966" s="4"/>
      <c r="F966" s="4"/>
    </row>
    <row r="967" spans="1:6" ht="15.75" x14ac:dyDescent="0.3">
      <c r="A967" s="4"/>
      <c r="B967" s="4"/>
      <c r="C967" s="4"/>
      <c r="D967" s="4"/>
      <c r="E967" s="4"/>
      <c r="F967" s="4"/>
    </row>
    <row r="968" spans="1:6" ht="15.75" x14ac:dyDescent="0.3">
      <c r="A968" s="4"/>
      <c r="B968" s="4"/>
      <c r="C968" s="4"/>
      <c r="D968" s="4"/>
      <c r="E968" s="4"/>
      <c r="F968" s="4"/>
    </row>
    <row r="969" spans="1:6" ht="15.75" x14ac:dyDescent="0.3">
      <c r="A969" s="4"/>
      <c r="B969" s="4"/>
      <c r="C969" s="4"/>
      <c r="D969" s="4"/>
      <c r="E969" s="4"/>
      <c r="F969" s="4"/>
    </row>
    <row r="970" spans="1:6" ht="15.75" x14ac:dyDescent="0.3">
      <c r="A970" s="4"/>
      <c r="B970" s="4"/>
      <c r="C970" s="4"/>
      <c r="D970" s="4"/>
      <c r="E970" s="4"/>
      <c r="F970" s="4"/>
    </row>
    <row r="971" spans="1:6" ht="15.75" x14ac:dyDescent="0.3">
      <c r="A971" s="4"/>
      <c r="B971" s="4"/>
      <c r="C971" s="4"/>
      <c r="D971" s="4"/>
      <c r="E971" s="4"/>
      <c r="F971" s="4"/>
    </row>
    <row r="972" spans="1:6" ht="15.75" x14ac:dyDescent="0.3">
      <c r="A972" s="4"/>
      <c r="B972" s="4"/>
      <c r="C972" s="4"/>
      <c r="D972" s="4"/>
      <c r="E972" s="4"/>
      <c r="F972" s="4"/>
    </row>
    <row r="973" spans="1:6" ht="15.75" x14ac:dyDescent="0.3">
      <c r="A973" s="4"/>
      <c r="B973" s="4"/>
      <c r="C973" s="4"/>
      <c r="D973" s="4"/>
      <c r="E973" s="4"/>
      <c r="F973" s="4"/>
    </row>
    <row r="974" spans="1:6" ht="15.75" x14ac:dyDescent="0.3">
      <c r="A974" s="4"/>
      <c r="B974" s="4"/>
      <c r="C974" s="4"/>
      <c r="D974" s="4"/>
      <c r="E974" s="4"/>
      <c r="F974" s="4"/>
    </row>
    <row r="975" spans="1:6" ht="15.75" x14ac:dyDescent="0.3">
      <c r="A975" s="4"/>
      <c r="B975" s="4"/>
      <c r="C975" s="4"/>
      <c r="D975" s="4"/>
      <c r="E975" s="4"/>
      <c r="F975" s="4"/>
    </row>
    <row r="976" spans="1:6" ht="15.75" x14ac:dyDescent="0.3">
      <c r="A976" s="4"/>
      <c r="B976" s="4"/>
      <c r="C976" s="4"/>
      <c r="D976" s="4"/>
      <c r="E976" s="4"/>
      <c r="F976" s="4"/>
    </row>
    <row r="977" spans="1:6" ht="15.75" x14ac:dyDescent="0.3">
      <c r="A977" s="4"/>
      <c r="B977" s="4"/>
      <c r="C977" s="4"/>
      <c r="D977" s="4"/>
      <c r="E977" s="4"/>
      <c r="F977" s="4"/>
    </row>
    <row r="978" spans="1:6" ht="15.75" x14ac:dyDescent="0.3">
      <c r="A978" s="4"/>
      <c r="B978" s="4"/>
      <c r="C978" s="4"/>
      <c r="D978" s="4"/>
      <c r="E978" s="4"/>
      <c r="F978" s="4"/>
    </row>
    <row r="979" spans="1:6" ht="15.75" x14ac:dyDescent="0.3">
      <c r="A979" s="4"/>
      <c r="B979" s="4"/>
      <c r="C979" s="4"/>
      <c r="D979" s="4"/>
      <c r="E979" s="4"/>
      <c r="F979" s="4"/>
    </row>
    <row r="980" spans="1:6" ht="15.75" x14ac:dyDescent="0.3">
      <c r="A980" s="4"/>
      <c r="B980" s="4"/>
      <c r="C980" s="4"/>
      <c r="D980" s="4"/>
      <c r="E980" s="4"/>
      <c r="F980" s="4"/>
    </row>
    <row r="981" spans="1:6" ht="15.75" x14ac:dyDescent="0.3">
      <c r="A981" s="4"/>
      <c r="B981" s="4"/>
      <c r="C981" s="4"/>
      <c r="D981" s="4"/>
      <c r="E981" s="4"/>
      <c r="F981" s="4"/>
    </row>
    <row r="982" spans="1:6" ht="15.75" x14ac:dyDescent="0.3">
      <c r="A982" s="4"/>
      <c r="B982" s="4"/>
      <c r="C982" s="4"/>
      <c r="D982" s="4"/>
      <c r="E982" s="4"/>
      <c r="F982" s="4"/>
    </row>
    <row r="983" spans="1:6" ht="15.75" x14ac:dyDescent="0.3">
      <c r="A983" s="4"/>
      <c r="B983" s="4"/>
      <c r="C983" s="4"/>
      <c r="D983" s="4"/>
      <c r="E983" s="4"/>
      <c r="F983" s="4"/>
    </row>
    <row r="984" spans="1:6" ht="15.75" x14ac:dyDescent="0.3">
      <c r="A984" s="4"/>
      <c r="B984" s="4"/>
      <c r="C984" s="4"/>
      <c r="D984" s="4"/>
      <c r="E984" s="4"/>
      <c r="F984" s="4"/>
    </row>
    <row r="985" spans="1:6" ht="15.75" x14ac:dyDescent="0.3">
      <c r="A985" s="4"/>
      <c r="B985" s="4"/>
      <c r="C985" s="4"/>
      <c r="D985" s="4"/>
      <c r="E985" s="4"/>
      <c r="F985" s="4"/>
    </row>
    <row r="986" spans="1:6" ht="15.75" x14ac:dyDescent="0.3">
      <c r="A986" s="4"/>
      <c r="B986" s="4"/>
      <c r="C986" s="4"/>
      <c r="D986" s="4"/>
      <c r="E986" s="4"/>
      <c r="F986" s="4"/>
    </row>
    <row r="987" spans="1:6" ht="15.75" x14ac:dyDescent="0.3">
      <c r="A987" s="4"/>
      <c r="B987" s="4"/>
      <c r="C987" s="4"/>
      <c r="D987" s="4"/>
      <c r="E987" s="4"/>
      <c r="F987" s="4"/>
    </row>
    <row r="988" spans="1:6" ht="15.75" x14ac:dyDescent="0.3">
      <c r="A988" s="4"/>
      <c r="B988" s="4"/>
      <c r="C988" s="4"/>
      <c r="D988" s="4"/>
      <c r="E988" s="4"/>
      <c r="F988" s="4"/>
    </row>
    <row r="989" spans="1:6" ht="15.75" x14ac:dyDescent="0.3">
      <c r="A989" s="4"/>
      <c r="B989" s="4"/>
      <c r="C989" s="4"/>
      <c r="D989" s="4"/>
      <c r="E989" s="4"/>
      <c r="F989" s="4"/>
    </row>
    <row r="990" spans="1:6" ht="15.75" x14ac:dyDescent="0.3">
      <c r="A990" s="4"/>
      <c r="B990" s="4"/>
      <c r="C990" s="4"/>
      <c r="D990" s="4"/>
      <c r="E990" s="4"/>
      <c r="F990" s="4"/>
    </row>
    <row r="991" spans="1:6" ht="15.75" x14ac:dyDescent="0.3">
      <c r="A991" s="4"/>
      <c r="B991" s="4"/>
      <c r="C991" s="4"/>
      <c r="D991" s="4"/>
      <c r="E991" s="4"/>
      <c r="F991" s="4"/>
    </row>
    <row r="992" spans="1:6" ht="15.75" x14ac:dyDescent="0.3">
      <c r="A992" s="4"/>
      <c r="B992" s="4"/>
      <c r="C992" s="4"/>
      <c r="D992" s="4"/>
      <c r="E992" s="4"/>
      <c r="F992" s="4"/>
    </row>
    <row r="993" spans="1:6" ht="15.75" x14ac:dyDescent="0.3">
      <c r="A993" s="4"/>
      <c r="B993" s="4"/>
      <c r="C993" s="4"/>
      <c r="D993" s="4"/>
      <c r="E993" s="4"/>
      <c r="F993" s="4"/>
    </row>
    <row r="994" spans="1:6" ht="15.75" x14ac:dyDescent="0.3">
      <c r="A994" s="4"/>
      <c r="B994" s="4"/>
      <c r="C994" s="4"/>
      <c r="D994" s="4"/>
      <c r="E994" s="4"/>
      <c r="F994" s="4"/>
    </row>
    <row r="995" spans="1:6" ht="15.75" x14ac:dyDescent="0.3">
      <c r="A995" s="4"/>
      <c r="B995" s="4"/>
      <c r="C995" s="4"/>
      <c r="D995" s="4"/>
      <c r="E995" s="4"/>
      <c r="F995" s="4"/>
    </row>
    <row r="996" spans="1:6" ht="15.75" x14ac:dyDescent="0.3">
      <c r="A996" s="4"/>
      <c r="B996" s="4"/>
      <c r="C996" s="4"/>
      <c r="D996" s="4"/>
      <c r="E996" s="4"/>
      <c r="F996" s="4"/>
    </row>
    <row r="997" spans="1:6" ht="15.75" x14ac:dyDescent="0.3">
      <c r="A997" s="4"/>
      <c r="B997" s="4"/>
      <c r="C997" s="4"/>
      <c r="D997" s="4"/>
      <c r="E997" s="4"/>
      <c r="F997" s="4"/>
    </row>
    <row r="998" spans="1:6" ht="15.75" x14ac:dyDescent="0.3">
      <c r="A998" s="4"/>
      <c r="B998" s="4"/>
      <c r="C998" s="4"/>
      <c r="D998" s="4"/>
      <c r="E998" s="4"/>
      <c r="F998" s="4"/>
    </row>
    <row r="999" spans="1:6" ht="15.75" x14ac:dyDescent="0.3">
      <c r="A999" s="4"/>
      <c r="B999" s="4"/>
      <c r="C999" s="4"/>
      <c r="D999" s="4"/>
      <c r="E999" s="4"/>
      <c r="F999" s="4"/>
    </row>
    <row r="1000" spans="1:6" ht="15.75" x14ac:dyDescent="0.3">
      <c r="A1000" s="4"/>
      <c r="B1000" s="4"/>
      <c r="C1000" s="4"/>
      <c r="D1000" s="4"/>
      <c r="E1000" s="4"/>
      <c r="F1000" s="4"/>
    </row>
    <row r="1001" spans="1:6" ht="15.75" x14ac:dyDescent="0.3">
      <c r="A1001" s="4"/>
      <c r="B1001" s="4"/>
      <c r="C1001" s="4"/>
      <c r="D1001" s="4"/>
      <c r="E1001" s="4"/>
      <c r="F1001" s="4"/>
    </row>
    <row r="1002" spans="1:6" ht="15.75" x14ac:dyDescent="0.3">
      <c r="A1002" s="4"/>
      <c r="B1002" s="4"/>
      <c r="C1002" s="4"/>
      <c r="D1002" s="4"/>
      <c r="E1002" s="4"/>
      <c r="F1002" s="4"/>
    </row>
    <row r="1003" spans="1:6" ht="15.75" x14ac:dyDescent="0.3">
      <c r="A1003" s="4"/>
      <c r="B1003" s="4"/>
      <c r="C1003" s="4"/>
      <c r="D1003" s="4"/>
      <c r="E1003" s="4"/>
      <c r="F1003" s="4"/>
    </row>
    <row r="1004" spans="1:6" ht="15.75" x14ac:dyDescent="0.3">
      <c r="A1004" s="4"/>
      <c r="B1004" s="4"/>
      <c r="C1004" s="4"/>
      <c r="D1004" s="4"/>
      <c r="E1004" s="4"/>
      <c r="F1004" s="4"/>
    </row>
    <row r="1005" spans="1:6" ht="15.75" x14ac:dyDescent="0.3">
      <c r="A1005" s="4"/>
      <c r="B1005" s="4"/>
      <c r="C1005" s="4"/>
      <c r="D1005" s="4"/>
      <c r="E1005" s="4"/>
      <c r="F1005" s="4"/>
    </row>
    <row r="1006" spans="1:6" ht="15.75" x14ac:dyDescent="0.3">
      <c r="A1006" s="4"/>
      <c r="B1006" s="4"/>
      <c r="C1006" s="4"/>
      <c r="D1006" s="4"/>
      <c r="E1006" s="4"/>
      <c r="F1006" s="4"/>
    </row>
    <row r="1007" spans="1:6" ht="15.75" x14ac:dyDescent="0.3">
      <c r="A1007" s="4"/>
      <c r="B1007" s="4"/>
      <c r="C1007" s="4"/>
      <c r="D1007" s="4"/>
      <c r="E1007" s="4"/>
      <c r="F1007" s="4"/>
    </row>
    <row r="1008" spans="1:6" ht="15.75" x14ac:dyDescent="0.3">
      <c r="A1008" s="4"/>
      <c r="B1008" s="4"/>
      <c r="C1008" s="4"/>
      <c r="D1008" s="4"/>
      <c r="E1008" s="4"/>
      <c r="F1008" s="4"/>
    </row>
    <row r="1009" spans="1:6" ht="15.75" x14ac:dyDescent="0.3">
      <c r="A1009" s="4"/>
      <c r="B1009" s="4"/>
      <c r="C1009" s="4"/>
      <c r="D1009" s="4"/>
      <c r="E1009" s="4"/>
      <c r="F1009" s="4"/>
    </row>
    <row r="1010" spans="1:6" ht="15.75" x14ac:dyDescent="0.3">
      <c r="A1010" s="4"/>
      <c r="B1010" s="4"/>
      <c r="C1010" s="4"/>
      <c r="D1010" s="4"/>
      <c r="E1010" s="4"/>
      <c r="F1010" s="4"/>
    </row>
    <row r="1011" spans="1:6" ht="15.75" x14ac:dyDescent="0.3">
      <c r="A1011" s="4"/>
      <c r="B1011" s="4"/>
      <c r="C1011" s="4"/>
      <c r="D1011" s="4"/>
      <c r="E1011" s="4"/>
      <c r="F1011" s="4"/>
    </row>
    <row r="1012" spans="1:6" ht="15.75" x14ac:dyDescent="0.3">
      <c r="A1012" s="4"/>
      <c r="B1012" s="4"/>
      <c r="C1012" s="4"/>
      <c r="D1012" s="4"/>
      <c r="E1012" s="4"/>
      <c r="F1012" s="4"/>
    </row>
    <row r="1013" spans="1:6" ht="15.75" x14ac:dyDescent="0.3">
      <c r="A1013" s="4"/>
      <c r="B1013" s="4"/>
      <c r="C1013" s="4"/>
      <c r="D1013" s="4"/>
      <c r="E1013" s="4"/>
      <c r="F1013" s="4"/>
    </row>
    <row r="1014" spans="1:6" ht="15.75" x14ac:dyDescent="0.3">
      <c r="A1014" s="4"/>
      <c r="B1014" s="4"/>
      <c r="C1014" s="4"/>
      <c r="D1014" s="4"/>
      <c r="E1014" s="4"/>
      <c r="F1014" s="4"/>
    </row>
    <row r="1015" spans="1:6" ht="15.75" x14ac:dyDescent="0.3">
      <c r="A1015" s="4"/>
      <c r="B1015" s="4"/>
      <c r="C1015" s="4"/>
      <c r="D1015" s="4"/>
      <c r="E1015" s="4"/>
      <c r="F1015" s="4"/>
    </row>
    <row r="1016" spans="1:6" ht="15.75" x14ac:dyDescent="0.3">
      <c r="A1016" s="4"/>
      <c r="B1016" s="4"/>
      <c r="C1016" s="4"/>
      <c r="D1016" s="4"/>
      <c r="E1016" s="4"/>
      <c r="F1016" s="4"/>
    </row>
    <row r="1017" spans="1:6" ht="15.75" x14ac:dyDescent="0.3">
      <c r="A1017" s="4"/>
      <c r="B1017" s="4"/>
      <c r="C1017" s="4"/>
      <c r="D1017" s="4"/>
      <c r="E1017" s="4"/>
      <c r="F1017" s="4"/>
    </row>
    <row r="1018" spans="1:6" ht="15.75" x14ac:dyDescent="0.3">
      <c r="A1018" s="4"/>
      <c r="B1018" s="4"/>
      <c r="C1018" s="4"/>
      <c r="D1018" s="4"/>
      <c r="E1018" s="4"/>
      <c r="F1018" s="4"/>
    </row>
    <row r="1019" spans="1:6" ht="15.75" x14ac:dyDescent="0.3">
      <c r="A1019" s="4"/>
      <c r="B1019" s="4"/>
      <c r="C1019" s="4"/>
      <c r="D1019" s="4"/>
      <c r="E1019" s="4"/>
      <c r="F1019" s="4"/>
    </row>
    <row r="1020" spans="1:6" ht="15.75" x14ac:dyDescent="0.3">
      <c r="A1020" s="4"/>
      <c r="B1020" s="4"/>
      <c r="C1020" s="4"/>
      <c r="D1020" s="4"/>
      <c r="E1020" s="4"/>
      <c r="F1020" s="4"/>
    </row>
    <row r="1021" spans="1:6" ht="15.75" x14ac:dyDescent="0.3">
      <c r="A1021" s="4"/>
      <c r="B1021" s="4"/>
      <c r="C1021" s="4"/>
      <c r="D1021" s="4"/>
      <c r="E1021" s="4"/>
      <c r="F1021" s="4"/>
    </row>
    <row r="1022" spans="1:6" ht="15.75" x14ac:dyDescent="0.3">
      <c r="A1022" s="4"/>
      <c r="B1022" s="4"/>
      <c r="C1022" s="4"/>
      <c r="D1022" s="4"/>
      <c r="E1022" s="4"/>
      <c r="F1022" s="4"/>
    </row>
    <row r="1023" spans="1:6" ht="15.75" x14ac:dyDescent="0.3">
      <c r="A1023" s="4"/>
      <c r="B1023" s="4"/>
      <c r="C1023" s="4"/>
      <c r="D1023" s="4"/>
      <c r="E1023" s="4"/>
      <c r="F1023" s="4"/>
    </row>
    <row r="1024" spans="1:6" ht="15.75" x14ac:dyDescent="0.3">
      <c r="A1024" s="4"/>
      <c r="B1024" s="4"/>
      <c r="C1024" s="4"/>
      <c r="D1024" s="4"/>
      <c r="E1024" s="4"/>
      <c r="F1024" s="4"/>
    </row>
    <row r="1025" spans="1:6" ht="15.75" x14ac:dyDescent="0.3">
      <c r="A1025" s="4"/>
      <c r="B1025" s="4"/>
      <c r="C1025" s="4"/>
      <c r="D1025" s="4"/>
      <c r="E1025" s="4"/>
      <c r="F1025" s="4"/>
    </row>
    <row r="1026" spans="1:6" ht="15.75" x14ac:dyDescent="0.3">
      <c r="A1026" s="4"/>
      <c r="B1026" s="4"/>
      <c r="C1026" s="4"/>
      <c r="D1026" s="4"/>
      <c r="E1026" s="4"/>
      <c r="F1026" s="4"/>
    </row>
    <row r="1027" spans="1:6" ht="15.75" x14ac:dyDescent="0.3">
      <c r="A1027" s="4"/>
      <c r="B1027" s="4"/>
      <c r="C1027" s="4"/>
      <c r="D1027" s="4"/>
      <c r="E1027" s="4"/>
      <c r="F1027" s="4"/>
    </row>
    <row r="1028" spans="1:6" ht="15.75" x14ac:dyDescent="0.3">
      <c r="A1028" s="4"/>
      <c r="B1028" s="4"/>
      <c r="C1028" s="4"/>
      <c r="D1028" s="4"/>
      <c r="E1028" s="4"/>
      <c r="F1028" s="4"/>
    </row>
    <row r="1029" spans="1:6" ht="15.75" x14ac:dyDescent="0.3">
      <c r="A1029" s="4"/>
      <c r="B1029" s="4"/>
      <c r="C1029" s="4"/>
      <c r="D1029" s="4"/>
      <c r="E1029" s="4"/>
      <c r="F1029" s="4"/>
    </row>
    <row r="1030" spans="1:6" ht="15.75" x14ac:dyDescent="0.3">
      <c r="A1030" s="4"/>
      <c r="B1030" s="4"/>
      <c r="C1030" s="4"/>
      <c r="D1030" s="4"/>
      <c r="E1030" s="4"/>
      <c r="F1030" s="4"/>
    </row>
    <row r="1031" spans="1:6" ht="15.75" x14ac:dyDescent="0.3">
      <c r="A1031" s="4"/>
      <c r="B1031" s="4"/>
      <c r="C1031" s="4"/>
      <c r="D1031" s="4"/>
      <c r="E1031" s="4"/>
      <c r="F1031" s="4"/>
    </row>
    <row r="1032" spans="1:6" ht="15.75" x14ac:dyDescent="0.3">
      <c r="A1032" s="4"/>
      <c r="B1032" s="4"/>
      <c r="C1032" s="4"/>
      <c r="D1032" s="4"/>
      <c r="E1032" s="4"/>
      <c r="F1032" s="4"/>
    </row>
    <row r="1033" spans="1:6" ht="15.75" x14ac:dyDescent="0.3">
      <c r="A1033" s="4"/>
      <c r="B1033" s="4"/>
      <c r="C1033" s="4"/>
      <c r="D1033" s="4"/>
      <c r="E1033" s="4"/>
      <c r="F1033" s="4"/>
    </row>
    <row r="1034" spans="1:6" ht="15.75" x14ac:dyDescent="0.3">
      <c r="A1034" s="4"/>
      <c r="B1034" s="4"/>
      <c r="C1034" s="4"/>
      <c r="D1034" s="4"/>
      <c r="E1034" s="4"/>
      <c r="F1034" s="4"/>
    </row>
    <row r="1035" spans="1:6" ht="15.75" x14ac:dyDescent="0.3">
      <c r="A1035" s="4"/>
      <c r="B1035" s="4"/>
      <c r="C1035" s="4"/>
      <c r="D1035" s="4"/>
      <c r="E1035" s="4"/>
      <c r="F1035" s="4"/>
    </row>
    <row r="1036" spans="1:6" ht="15.75" x14ac:dyDescent="0.3">
      <c r="A1036" s="4"/>
      <c r="B1036" s="4"/>
      <c r="C1036" s="4"/>
      <c r="D1036" s="4"/>
      <c r="E1036" s="4"/>
      <c r="F1036" s="4"/>
    </row>
    <row r="1037" spans="1:6" ht="15.75" x14ac:dyDescent="0.3">
      <c r="A1037" s="4"/>
      <c r="B1037" s="4"/>
      <c r="C1037" s="4"/>
      <c r="D1037" s="4"/>
      <c r="E1037" s="4"/>
      <c r="F1037" s="4"/>
    </row>
    <row r="1038" spans="1:6" ht="15.75" x14ac:dyDescent="0.3">
      <c r="A1038" s="4"/>
      <c r="B1038" s="4"/>
      <c r="C1038" s="4"/>
      <c r="D1038" s="4"/>
      <c r="E1038" s="4"/>
      <c r="F1038" s="4"/>
    </row>
    <row r="1039" spans="1:6" ht="15.75" x14ac:dyDescent="0.3">
      <c r="A1039" s="4"/>
      <c r="B1039" s="4"/>
      <c r="C1039" s="4"/>
      <c r="D1039" s="4"/>
      <c r="E1039" s="4"/>
      <c r="F1039" s="4"/>
    </row>
    <row r="1040" spans="1:6" ht="15.75" x14ac:dyDescent="0.3">
      <c r="A1040" s="4"/>
      <c r="B1040" s="4"/>
      <c r="C1040" s="4"/>
      <c r="D1040" s="4"/>
      <c r="E1040" s="4"/>
      <c r="F1040" s="4"/>
    </row>
    <row r="1041" spans="1:6" ht="15.75" x14ac:dyDescent="0.3">
      <c r="A1041" s="4"/>
      <c r="B1041" s="4"/>
      <c r="C1041" s="4"/>
      <c r="D1041" s="4"/>
      <c r="E1041" s="4"/>
      <c r="F1041" s="4"/>
    </row>
    <row r="1042" spans="1:6" ht="15.75" x14ac:dyDescent="0.3">
      <c r="A1042" s="4"/>
      <c r="B1042" s="4"/>
      <c r="C1042" s="4"/>
      <c r="D1042" s="4"/>
      <c r="E1042" s="4"/>
      <c r="F1042" s="4"/>
    </row>
    <row r="1043" spans="1:6" ht="15.75" x14ac:dyDescent="0.3">
      <c r="A1043" s="4"/>
      <c r="B1043" s="4"/>
      <c r="C1043" s="4"/>
      <c r="D1043" s="4"/>
      <c r="E1043" s="4"/>
      <c r="F1043" s="4"/>
    </row>
    <row r="1044" spans="1:6" ht="15.75" x14ac:dyDescent="0.3">
      <c r="A1044" s="4"/>
      <c r="B1044" s="4"/>
      <c r="C1044" s="4"/>
      <c r="D1044" s="4"/>
      <c r="E1044" s="4"/>
      <c r="F1044" s="4"/>
    </row>
    <row r="1045" spans="1:6" ht="15.75" x14ac:dyDescent="0.3">
      <c r="A1045" s="4"/>
      <c r="B1045" s="4"/>
      <c r="C1045" s="4"/>
      <c r="D1045" s="4"/>
      <c r="E1045" s="4"/>
      <c r="F1045" s="4"/>
    </row>
    <row r="1046" spans="1:6" ht="15.75" x14ac:dyDescent="0.3">
      <c r="A1046" s="4"/>
      <c r="B1046" s="4"/>
      <c r="C1046" s="4"/>
      <c r="D1046" s="4"/>
      <c r="E1046" s="4"/>
      <c r="F1046" s="4"/>
    </row>
    <row r="1047" spans="1:6" ht="15.75" x14ac:dyDescent="0.3">
      <c r="A1047" s="4"/>
      <c r="B1047" s="4"/>
      <c r="C1047" s="4"/>
      <c r="D1047" s="4"/>
      <c r="E1047" s="4"/>
      <c r="F1047" s="4"/>
    </row>
    <row r="1048" spans="1:6" ht="15.75" x14ac:dyDescent="0.3">
      <c r="A1048" s="4"/>
      <c r="B1048" s="4"/>
      <c r="C1048" s="4"/>
      <c r="D1048" s="4"/>
      <c r="E1048" s="4"/>
      <c r="F1048" s="4"/>
    </row>
    <row r="1049" spans="1:6" ht="15.75" x14ac:dyDescent="0.3">
      <c r="A1049" s="4"/>
      <c r="B1049" s="4"/>
      <c r="C1049" s="4"/>
      <c r="D1049" s="4"/>
      <c r="E1049" s="4"/>
      <c r="F1049" s="4"/>
    </row>
    <row r="1050" spans="1:6" ht="15.75" x14ac:dyDescent="0.3">
      <c r="A1050" s="4"/>
      <c r="B1050" s="4"/>
      <c r="C1050" s="4"/>
      <c r="D1050" s="4"/>
      <c r="E1050" s="4"/>
      <c r="F1050" s="4"/>
    </row>
    <row r="1051" spans="1:6" ht="15.75" x14ac:dyDescent="0.3">
      <c r="A1051" s="4"/>
      <c r="B1051" s="4"/>
      <c r="C1051" s="4"/>
      <c r="D1051" s="4"/>
      <c r="E1051" s="4"/>
      <c r="F1051" s="4"/>
    </row>
    <row r="1052" spans="1:6" ht="15.75" x14ac:dyDescent="0.3">
      <c r="A1052" s="4"/>
      <c r="B1052" s="4"/>
      <c r="C1052" s="4"/>
      <c r="D1052" s="4"/>
      <c r="E1052" s="4"/>
      <c r="F1052" s="4"/>
    </row>
    <row r="1053" spans="1:6" ht="15.75" x14ac:dyDescent="0.3">
      <c r="A1053" s="4"/>
      <c r="B1053" s="4"/>
      <c r="C1053" s="4"/>
      <c r="D1053" s="4"/>
      <c r="E1053" s="4"/>
      <c r="F1053" s="4"/>
    </row>
    <row r="1054" spans="1:6" ht="15.75" x14ac:dyDescent="0.3">
      <c r="A1054" s="4"/>
      <c r="B1054" s="4"/>
      <c r="C1054" s="4"/>
      <c r="D1054" s="4"/>
      <c r="E1054" s="4"/>
      <c r="F1054" s="4"/>
    </row>
    <row r="1055" spans="1:6" ht="15.75" x14ac:dyDescent="0.3">
      <c r="A1055" s="4"/>
      <c r="B1055" s="4"/>
      <c r="C1055" s="4"/>
      <c r="D1055" s="4"/>
      <c r="E1055" s="4"/>
      <c r="F1055" s="4"/>
    </row>
    <row r="1056" spans="1:6" ht="15.75" x14ac:dyDescent="0.3">
      <c r="A1056" s="4"/>
      <c r="B1056" s="4"/>
      <c r="C1056" s="4"/>
      <c r="D1056" s="4"/>
      <c r="E1056" s="4"/>
      <c r="F1056" s="4"/>
    </row>
    <row r="1057" spans="1:6" ht="15.75" x14ac:dyDescent="0.3">
      <c r="A1057" s="4"/>
      <c r="B1057" s="4"/>
      <c r="C1057" s="4"/>
      <c r="D1057" s="4"/>
      <c r="E1057" s="4"/>
      <c r="F1057" s="4"/>
    </row>
    <row r="1058" spans="1:6" ht="15.75" x14ac:dyDescent="0.3">
      <c r="A1058" s="4"/>
      <c r="B1058" s="4"/>
      <c r="C1058" s="4"/>
      <c r="D1058" s="4"/>
      <c r="E1058" s="4"/>
      <c r="F1058" s="4"/>
    </row>
    <row r="1059" spans="1:6" ht="15.75" x14ac:dyDescent="0.3">
      <c r="A1059" s="4"/>
      <c r="B1059" s="4"/>
      <c r="C1059" s="4"/>
      <c r="D1059" s="4"/>
      <c r="E1059" s="4"/>
      <c r="F1059" s="4"/>
    </row>
    <row r="1060" spans="1:6" ht="15.75" x14ac:dyDescent="0.3">
      <c r="A1060" s="4"/>
      <c r="B1060" s="4"/>
      <c r="C1060" s="4"/>
      <c r="D1060" s="4"/>
      <c r="E1060" s="4"/>
      <c r="F1060" s="4"/>
    </row>
    <row r="1061" spans="1:6" ht="15.75" x14ac:dyDescent="0.3">
      <c r="A1061" s="4"/>
      <c r="B1061" s="4"/>
      <c r="C1061" s="4"/>
      <c r="D1061" s="4"/>
      <c r="E1061" s="4"/>
      <c r="F1061" s="4"/>
    </row>
    <row r="1062" spans="1:6" ht="15.75" x14ac:dyDescent="0.3">
      <c r="A1062" s="4"/>
      <c r="B1062" s="4"/>
      <c r="C1062" s="4"/>
      <c r="D1062" s="4"/>
      <c r="E1062" s="4"/>
      <c r="F1062" s="4"/>
    </row>
    <row r="1063" spans="1:6" ht="15.75" x14ac:dyDescent="0.3">
      <c r="A1063" s="4"/>
      <c r="B1063" s="4"/>
      <c r="C1063" s="4"/>
      <c r="D1063" s="4"/>
      <c r="E1063" s="4"/>
      <c r="F1063" s="4"/>
    </row>
    <row r="1064" spans="1:6" ht="15.75" x14ac:dyDescent="0.3">
      <c r="A1064" s="4"/>
      <c r="B1064" s="4"/>
      <c r="C1064" s="4"/>
      <c r="D1064" s="4"/>
      <c r="E1064" s="4"/>
      <c r="F1064" s="4"/>
    </row>
    <row r="1065" spans="1:6" ht="15.75" x14ac:dyDescent="0.3">
      <c r="A1065" s="4"/>
      <c r="B1065" s="4"/>
      <c r="C1065" s="4"/>
      <c r="D1065" s="4"/>
      <c r="E1065" s="4"/>
      <c r="F1065" s="4"/>
    </row>
    <row r="1066" spans="1:6" ht="15.75" x14ac:dyDescent="0.3">
      <c r="A1066" s="4"/>
      <c r="B1066" s="4"/>
      <c r="C1066" s="4"/>
      <c r="D1066" s="4"/>
      <c r="E1066" s="4"/>
      <c r="F1066" s="4"/>
    </row>
    <row r="1067" spans="1:6" ht="15.75" x14ac:dyDescent="0.3">
      <c r="A1067" s="4"/>
      <c r="B1067" s="4"/>
      <c r="C1067" s="4"/>
      <c r="D1067" s="4"/>
      <c r="E1067" s="4"/>
      <c r="F1067" s="4"/>
    </row>
    <row r="1068" spans="1:6" ht="15.75" x14ac:dyDescent="0.3">
      <c r="A1068" s="4"/>
      <c r="B1068" s="4"/>
      <c r="C1068" s="4"/>
      <c r="D1068" s="4"/>
      <c r="E1068" s="4"/>
      <c r="F1068" s="4"/>
    </row>
    <row r="1069" spans="1:6" ht="15.75" x14ac:dyDescent="0.3">
      <c r="A1069" s="4"/>
      <c r="B1069" s="4"/>
      <c r="C1069" s="4"/>
      <c r="D1069" s="4"/>
      <c r="E1069" s="4"/>
      <c r="F1069" s="4"/>
    </row>
    <row r="1070" spans="1:6" ht="15.75" x14ac:dyDescent="0.3">
      <c r="A1070" s="4"/>
      <c r="B1070" s="4"/>
      <c r="C1070" s="4"/>
      <c r="D1070" s="4"/>
      <c r="E1070" s="4"/>
      <c r="F1070" s="4"/>
    </row>
    <row r="1071" spans="1:6" ht="15.75" x14ac:dyDescent="0.3">
      <c r="A1071" s="4"/>
      <c r="B1071" s="4"/>
      <c r="C1071" s="4"/>
      <c r="D1071" s="4"/>
      <c r="E1071" s="4"/>
      <c r="F1071" s="4"/>
    </row>
    <row r="1072" spans="1:6" ht="15.75" x14ac:dyDescent="0.3">
      <c r="A1072" s="4"/>
      <c r="B1072" s="4"/>
      <c r="C1072" s="4"/>
      <c r="D1072" s="4"/>
      <c r="E1072" s="4"/>
      <c r="F1072" s="4"/>
    </row>
    <row r="1073" spans="1:6" ht="15.75" x14ac:dyDescent="0.3">
      <c r="A1073" s="4"/>
      <c r="B1073" s="4"/>
      <c r="C1073" s="4"/>
      <c r="D1073" s="4"/>
      <c r="E1073" s="4"/>
      <c r="F1073" s="4"/>
    </row>
    <row r="1074" spans="1:6" ht="15.75" x14ac:dyDescent="0.3">
      <c r="A1074" s="4"/>
      <c r="B1074" s="4"/>
      <c r="C1074" s="4"/>
      <c r="D1074" s="4"/>
      <c r="E1074" s="4"/>
      <c r="F1074" s="4"/>
    </row>
    <row r="1075" spans="1:6" ht="15.75" x14ac:dyDescent="0.3">
      <c r="A1075" s="4"/>
      <c r="B1075" s="4"/>
      <c r="C1075" s="4"/>
      <c r="D1075" s="4"/>
      <c r="E1075" s="4"/>
      <c r="F1075" s="4"/>
    </row>
    <row r="1076" spans="1:6" ht="15.75" x14ac:dyDescent="0.3">
      <c r="A1076" s="4"/>
      <c r="B1076" s="4"/>
      <c r="C1076" s="4"/>
      <c r="D1076" s="4"/>
      <c r="E1076" s="4"/>
      <c r="F1076" s="4"/>
    </row>
    <row r="1077" spans="1:6" ht="15.75" x14ac:dyDescent="0.3">
      <c r="A1077" s="4"/>
      <c r="B1077" s="4"/>
      <c r="C1077" s="4"/>
      <c r="D1077" s="4"/>
      <c r="E1077" s="4"/>
      <c r="F1077" s="4"/>
    </row>
    <row r="1078" spans="1:6" ht="15.75" x14ac:dyDescent="0.3">
      <c r="A1078" s="4"/>
      <c r="B1078" s="4"/>
      <c r="C1078" s="4"/>
      <c r="D1078" s="4"/>
      <c r="E1078" s="4"/>
      <c r="F1078" s="4"/>
    </row>
    <row r="1079" spans="1:6" ht="15.75" x14ac:dyDescent="0.3">
      <c r="A1079" s="4"/>
      <c r="B1079" s="4"/>
      <c r="C1079" s="4"/>
      <c r="D1079" s="4"/>
      <c r="E1079" s="4"/>
      <c r="F1079" s="4"/>
    </row>
    <row r="1080" spans="1:6" ht="15.75" x14ac:dyDescent="0.3">
      <c r="A1080" s="4"/>
      <c r="B1080" s="4"/>
      <c r="C1080" s="4"/>
      <c r="D1080" s="4"/>
      <c r="E1080" s="4"/>
      <c r="F1080" s="4"/>
    </row>
    <row r="1081" spans="1:6" ht="15.75" x14ac:dyDescent="0.3">
      <c r="A1081" s="4"/>
      <c r="B1081" s="4"/>
      <c r="C1081" s="4"/>
      <c r="D1081" s="4"/>
      <c r="E1081" s="4"/>
      <c r="F1081" s="4"/>
    </row>
    <row r="1082" spans="1:6" ht="15.75" x14ac:dyDescent="0.3">
      <c r="A1082" s="4"/>
      <c r="B1082" s="4"/>
      <c r="C1082" s="4"/>
      <c r="D1082" s="4"/>
      <c r="E1082" s="4"/>
      <c r="F1082" s="4"/>
    </row>
    <row r="1083" spans="1:6" ht="15.75" x14ac:dyDescent="0.3">
      <c r="A1083" s="4"/>
      <c r="B1083" s="4"/>
      <c r="C1083" s="4"/>
      <c r="D1083" s="4"/>
      <c r="E1083" s="4"/>
      <c r="F1083" s="4"/>
    </row>
    <row r="1084" spans="1:6" ht="15.75" x14ac:dyDescent="0.3">
      <c r="A1084" s="4"/>
      <c r="B1084" s="4"/>
      <c r="C1084" s="4"/>
      <c r="D1084" s="4"/>
      <c r="E1084" s="4"/>
      <c r="F1084" s="4"/>
    </row>
    <row r="1085" spans="1:6" ht="15.75" x14ac:dyDescent="0.3">
      <c r="A1085" s="4"/>
      <c r="B1085" s="4"/>
      <c r="C1085" s="4"/>
      <c r="D1085" s="4"/>
      <c r="E1085" s="4"/>
      <c r="F1085" s="4"/>
    </row>
    <row r="1086" spans="1:6" ht="15.75" x14ac:dyDescent="0.3">
      <c r="A1086" s="4"/>
      <c r="B1086" s="4"/>
      <c r="C1086" s="4"/>
      <c r="D1086" s="4"/>
      <c r="E1086" s="4"/>
      <c r="F1086" s="4"/>
    </row>
    <row r="1087" spans="1:6" ht="15.75" x14ac:dyDescent="0.3">
      <c r="A1087" s="4"/>
      <c r="B1087" s="4"/>
      <c r="C1087" s="4"/>
      <c r="D1087" s="4"/>
      <c r="E1087" s="4"/>
      <c r="F1087" s="4"/>
    </row>
    <row r="1088" spans="1:6" ht="15.75" x14ac:dyDescent="0.3">
      <c r="A1088" s="4"/>
      <c r="B1088" s="4"/>
      <c r="C1088" s="4"/>
      <c r="D1088" s="4"/>
      <c r="E1088" s="4"/>
      <c r="F1088" s="4"/>
    </row>
    <row r="1089" spans="1:6" ht="15.75" x14ac:dyDescent="0.3">
      <c r="A1089" s="4"/>
      <c r="B1089" s="4"/>
      <c r="C1089" s="4"/>
      <c r="D1089" s="4"/>
      <c r="E1089" s="4"/>
      <c r="F1089" s="4"/>
    </row>
    <row r="1090" spans="1:6" ht="15.75" x14ac:dyDescent="0.3">
      <c r="A1090" s="4"/>
      <c r="B1090" s="4"/>
      <c r="C1090" s="4"/>
      <c r="D1090" s="4"/>
      <c r="E1090" s="4"/>
      <c r="F1090" s="4"/>
    </row>
    <row r="1091" spans="1:6" ht="15.75" x14ac:dyDescent="0.3">
      <c r="A1091" s="4"/>
      <c r="B1091" s="4"/>
      <c r="C1091" s="4"/>
      <c r="D1091" s="4"/>
      <c r="E1091" s="4"/>
      <c r="F1091" s="4"/>
    </row>
    <row r="1092" spans="1:6" ht="15.75" x14ac:dyDescent="0.3">
      <c r="A1092" s="4"/>
      <c r="B1092" s="4"/>
      <c r="C1092" s="4"/>
      <c r="D1092" s="4"/>
      <c r="E1092" s="4"/>
      <c r="F1092" s="4"/>
    </row>
    <row r="1093" spans="1:6" ht="15.75" x14ac:dyDescent="0.3">
      <c r="A1093" s="4"/>
      <c r="B1093" s="4"/>
      <c r="C1093" s="4"/>
      <c r="D1093" s="4"/>
      <c r="E1093" s="4"/>
      <c r="F1093" s="4"/>
    </row>
    <row r="1094" spans="1:6" ht="15.75" x14ac:dyDescent="0.3">
      <c r="A1094" s="4"/>
      <c r="B1094" s="4"/>
      <c r="C1094" s="4"/>
      <c r="D1094" s="4"/>
      <c r="E1094" s="4"/>
      <c r="F1094" s="4"/>
    </row>
    <row r="1095" spans="1:6" ht="15.75" x14ac:dyDescent="0.3">
      <c r="A1095" s="4"/>
      <c r="B1095" s="4"/>
      <c r="C1095" s="4"/>
      <c r="D1095" s="4"/>
      <c r="E1095" s="4"/>
      <c r="F1095" s="4"/>
    </row>
    <row r="1096" spans="1:6" ht="15.75" x14ac:dyDescent="0.3">
      <c r="A1096" s="4"/>
      <c r="B1096" s="4"/>
      <c r="C1096" s="4"/>
      <c r="D1096" s="4"/>
      <c r="E1096" s="4"/>
      <c r="F1096" s="4"/>
    </row>
    <row r="1097" spans="1:6" ht="15.75" x14ac:dyDescent="0.3">
      <c r="A1097" s="4"/>
      <c r="B1097" s="4"/>
      <c r="C1097" s="4"/>
      <c r="D1097" s="4"/>
      <c r="E1097" s="4"/>
      <c r="F1097" s="4"/>
    </row>
    <row r="1098" spans="1:6" ht="15.75" x14ac:dyDescent="0.3">
      <c r="A1098" s="4"/>
      <c r="B1098" s="4"/>
      <c r="C1098" s="4"/>
      <c r="D1098" s="4"/>
      <c r="E1098" s="4"/>
      <c r="F1098" s="4"/>
    </row>
    <row r="1099" spans="1:6" ht="15.75" x14ac:dyDescent="0.3">
      <c r="A1099" s="4"/>
      <c r="B1099" s="4"/>
      <c r="C1099" s="4"/>
      <c r="D1099" s="4"/>
      <c r="E1099" s="4"/>
      <c r="F1099" s="4"/>
    </row>
    <row r="1100" spans="1:6" ht="15.75" x14ac:dyDescent="0.3">
      <c r="A1100" s="4"/>
      <c r="B1100" s="4"/>
      <c r="C1100" s="4"/>
      <c r="D1100" s="4"/>
      <c r="E1100" s="4"/>
      <c r="F1100" s="4"/>
    </row>
    <row r="1101" spans="1:6" ht="15.75" x14ac:dyDescent="0.3">
      <c r="A1101" s="4"/>
      <c r="B1101" s="4"/>
      <c r="C1101" s="4"/>
      <c r="D1101" s="4"/>
      <c r="E1101" s="4"/>
      <c r="F1101" s="4"/>
    </row>
    <row r="1102" spans="1:6" ht="15.75" x14ac:dyDescent="0.3">
      <c r="A1102" s="4"/>
      <c r="B1102" s="4"/>
      <c r="C1102" s="4"/>
      <c r="D1102" s="4"/>
      <c r="E1102" s="4"/>
      <c r="F1102" s="4"/>
    </row>
    <row r="1103" spans="1:6" ht="15.75" x14ac:dyDescent="0.3">
      <c r="A1103" s="4"/>
      <c r="B1103" s="4"/>
      <c r="C1103" s="4"/>
      <c r="D1103" s="4"/>
      <c r="E1103" s="4"/>
      <c r="F1103" s="4"/>
    </row>
    <row r="1104" spans="1:6" ht="15.75" x14ac:dyDescent="0.3">
      <c r="A1104" s="4"/>
      <c r="B1104" s="4"/>
      <c r="C1104" s="4"/>
      <c r="D1104" s="4"/>
      <c r="E1104" s="4"/>
      <c r="F1104" s="4"/>
    </row>
    <row r="1105" spans="1:6" ht="15.75" x14ac:dyDescent="0.3">
      <c r="A1105" s="4"/>
      <c r="B1105" s="4"/>
      <c r="C1105" s="4"/>
      <c r="D1105" s="4"/>
      <c r="E1105" s="4"/>
      <c r="F1105" s="4"/>
    </row>
    <row r="1106" spans="1:6" ht="15.75" x14ac:dyDescent="0.3">
      <c r="A1106" s="4"/>
      <c r="B1106" s="4"/>
      <c r="C1106" s="4"/>
      <c r="D1106" s="4"/>
      <c r="E1106" s="4"/>
      <c r="F1106" s="4"/>
    </row>
    <row r="1107" spans="1:6" ht="15.75" x14ac:dyDescent="0.3">
      <c r="A1107" s="4"/>
      <c r="B1107" s="4"/>
      <c r="C1107" s="4"/>
      <c r="D1107" s="4"/>
      <c r="E1107" s="4"/>
      <c r="F1107" s="4"/>
    </row>
    <row r="1108" spans="1:6" ht="15.75" x14ac:dyDescent="0.3">
      <c r="A1108" s="4"/>
      <c r="B1108" s="4"/>
      <c r="C1108" s="4"/>
      <c r="D1108" s="4"/>
      <c r="E1108" s="4"/>
      <c r="F1108" s="4"/>
    </row>
    <row r="1109" spans="1:6" ht="15.75" x14ac:dyDescent="0.3">
      <c r="A1109" s="4"/>
      <c r="B1109" s="4"/>
      <c r="C1109" s="4"/>
      <c r="D1109" s="4"/>
      <c r="E1109" s="4"/>
      <c r="F1109" s="4"/>
    </row>
    <row r="1110" spans="1:6" ht="15.75" x14ac:dyDescent="0.3">
      <c r="A1110" s="4"/>
      <c r="B1110" s="4"/>
      <c r="C1110" s="4"/>
      <c r="D1110" s="4"/>
      <c r="E1110" s="4"/>
      <c r="F1110" s="4"/>
    </row>
    <row r="1111" spans="1:6" ht="15.75" x14ac:dyDescent="0.3">
      <c r="A1111" s="4"/>
      <c r="B1111" s="4"/>
      <c r="C1111" s="4"/>
      <c r="D1111" s="4"/>
      <c r="E1111" s="4"/>
      <c r="F1111" s="4"/>
    </row>
    <row r="1112" spans="1:6" ht="15.75" x14ac:dyDescent="0.3">
      <c r="A1112" s="4"/>
      <c r="B1112" s="4"/>
      <c r="C1112" s="4"/>
      <c r="D1112" s="4"/>
      <c r="E1112" s="4"/>
      <c r="F1112" s="4"/>
    </row>
    <row r="1113" spans="1:6" ht="15.75" x14ac:dyDescent="0.3">
      <c r="A1113" s="4"/>
      <c r="B1113" s="4"/>
      <c r="C1113" s="4"/>
      <c r="D1113" s="4"/>
      <c r="E1113" s="4"/>
      <c r="F1113" s="4"/>
    </row>
    <row r="1114" spans="1:6" ht="15.75" x14ac:dyDescent="0.3">
      <c r="A1114" s="4"/>
      <c r="B1114" s="4"/>
      <c r="C1114" s="4"/>
      <c r="D1114" s="4"/>
      <c r="E1114" s="4"/>
      <c r="F1114" s="4"/>
    </row>
    <row r="1115" spans="1:6" ht="15.75" x14ac:dyDescent="0.3">
      <c r="A1115" s="4"/>
      <c r="B1115" s="4"/>
      <c r="C1115" s="4"/>
      <c r="D1115" s="4"/>
      <c r="E1115" s="4"/>
      <c r="F1115" s="4"/>
    </row>
    <row r="1116" spans="1:6" ht="15.75" x14ac:dyDescent="0.3">
      <c r="A1116" s="4"/>
      <c r="B1116" s="4"/>
      <c r="C1116" s="4"/>
      <c r="D1116" s="4"/>
      <c r="E1116" s="4"/>
      <c r="F1116" s="4"/>
    </row>
    <row r="1117" spans="1:6" ht="15.75" x14ac:dyDescent="0.3">
      <c r="A1117" s="4"/>
      <c r="B1117" s="4"/>
      <c r="C1117" s="4"/>
      <c r="D1117" s="4"/>
      <c r="E1117" s="4"/>
      <c r="F1117" s="4"/>
    </row>
    <row r="1118" spans="1:6" ht="15.75" x14ac:dyDescent="0.3">
      <c r="A1118" s="4"/>
      <c r="B1118" s="4"/>
      <c r="C1118" s="4"/>
      <c r="D1118" s="4"/>
      <c r="E1118" s="4"/>
      <c r="F1118" s="4"/>
    </row>
    <row r="1119" spans="1:6" ht="15.75" x14ac:dyDescent="0.3">
      <c r="A1119" s="4"/>
      <c r="B1119" s="4"/>
      <c r="C1119" s="4"/>
      <c r="D1119" s="4"/>
      <c r="E1119" s="4"/>
      <c r="F1119" s="4"/>
    </row>
    <row r="1120" spans="1:6" ht="15.75" x14ac:dyDescent="0.3">
      <c r="A1120" s="4"/>
      <c r="B1120" s="4"/>
      <c r="C1120" s="4"/>
      <c r="D1120" s="4"/>
      <c r="E1120" s="4"/>
      <c r="F1120" s="4"/>
    </row>
    <row r="1121" spans="1:6" ht="15.75" x14ac:dyDescent="0.3">
      <c r="A1121" s="4"/>
      <c r="B1121" s="4"/>
      <c r="C1121" s="4"/>
      <c r="D1121" s="4"/>
      <c r="E1121" s="4"/>
      <c r="F1121" s="4"/>
    </row>
    <row r="1122" spans="1:6" ht="15.75" x14ac:dyDescent="0.3">
      <c r="A1122" s="4"/>
      <c r="B1122" s="4"/>
      <c r="C1122" s="4"/>
      <c r="D1122" s="4"/>
      <c r="E1122" s="4"/>
      <c r="F1122" s="4"/>
    </row>
    <row r="1123" spans="1:6" ht="15.75" x14ac:dyDescent="0.3">
      <c r="A1123" s="4"/>
      <c r="B1123" s="4"/>
      <c r="C1123" s="4"/>
      <c r="D1123" s="4"/>
      <c r="E1123" s="4"/>
      <c r="F1123" s="4"/>
    </row>
    <row r="1124" spans="1:6" ht="15.75" x14ac:dyDescent="0.3">
      <c r="A1124" s="4"/>
      <c r="B1124" s="4"/>
      <c r="C1124" s="4"/>
      <c r="D1124" s="4"/>
      <c r="E1124" s="4"/>
      <c r="F1124" s="4"/>
    </row>
    <row r="1125" spans="1:6" ht="15.75" x14ac:dyDescent="0.3">
      <c r="A1125" s="4"/>
      <c r="B1125" s="4"/>
      <c r="C1125" s="4"/>
      <c r="D1125" s="4"/>
      <c r="E1125" s="4"/>
      <c r="F1125" s="4"/>
    </row>
    <row r="1126" spans="1:6" ht="15.75" x14ac:dyDescent="0.3">
      <c r="A1126" s="4"/>
      <c r="B1126" s="4"/>
      <c r="C1126" s="4"/>
      <c r="D1126" s="4"/>
      <c r="E1126" s="4"/>
      <c r="F1126" s="4"/>
    </row>
    <row r="1127" spans="1:6" ht="15.75" x14ac:dyDescent="0.3">
      <c r="A1127" s="4"/>
      <c r="B1127" s="4"/>
      <c r="C1127" s="4"/>
      <c r="D1127" s="4"/>
      <c r="E1127" s="4"/>
      <c r="F1127" s="4"/>
    </row>
    <row r="1128" spans="1:6" ht="15.75" x14ac:dyDescent="0.3">
      <c r="A1128" s="4"/>
      <c r="B1128" s="4"/>
      <c r="C1128" s="4"/>
      <c r="D1128" s="4"/>
      <c r="E1128" s="4"/>
      <c r="F1128" s="4"/>
    </row>
    <row r="1129" spans="1:6" ht="15.75" x14ac:dyDescent="0.3">
      <c r="A1129" s="4"/>
      <c r="B1129" s="4"/>
      <c r="C1129" s="4"/>
      <c r="D1129" s="4"/>
      <c r="E1129" s="4"/>
      <c r="F1129" s="4"/>
    </row>
    <row r="1130" spans="1:6" ht="15.75" x14ac:dyDescent="0.3">
      <c r="A1130" s="4"/>
      <c r="B1130" s="4"/>
      <c r="C1130" s="4"/>
      <c r="D1130" s="4"/>
      <c r="E1130" s="4"/>
      <c r="F1130" s="4"/>
    </row>
    <row r="1131" spans="1:6" ht="15.75" x14ac:dyDescent="0.3">
      <c r="A1131" s="4"/>
      <c r="B1131" s="4"/>
      <c r="C1131" s="4"/>
      <c r="D1131" s="4"/>
      <c r="E1131" s="4"/>
      <c r="F1131" s="4"/>
    </row>
    <row r="1132" spans="1:6" ht="15.75" x14ac:dyDescent="0.3">
      <c r="A1132" s="4"/>
      <c r="B1132" s="4"/>
      <c r="C1132" s="4"/>
      <c r="D1132" s="4"/>
      <c r="E1132" s="4"/>
      <c r="F1132" s="4"/>
    </row>
    <row r="1133" spans="1:6" ht="15.75" x14ac:dyDescent="0.3">
      <c r="A1133" s="4"/>
      <c r="B1133" s="4"/>
      <c r="C1133" s="4"/>
      <c r="D1133" s="4"/>
      <c r="E1133" s="4"/>
      <c r="F1133" s="4"/>
    </row>
    <row r="1134" spans="1:6" ht="15.75" x14ac:dyDescent="0.3">
      <c r="A1134" s="4"/>
      <c r="B1134" s="4"/>
      <c r="C1134" s="4"/>
      <c r="D1134" s="4"/>
      <c r="E1134" s="4"/>
      <c r="F1134" s="4"/>
    </row>
    <row r="1135" spans="1:6" ht="15.75" x14ac:dyDescent="0.3">
      <c r="A1135" s="4"/>
      <c r="B1135" s="4"/>
      <c r="C1135" s="4"/>
      <c r="D1135" s="4"/>
      <c r="E1135" s="4"/>
      <c r="F1135" s="4"/>
    </row>
    <row r="1136" spans="1:6" ht="15.75" x14ac:dyDescent="0.3">
      <c r="A1136" s="4"/>
      <c r="B1136" s="4"/>
      <c r="C1136" s="4"/>
      <c r="D1136" s="4"/>
      <c r="E1136" s="4"/>
      <c r="F1136" s="4"/>
    </row>
    <row r="1137" spans="1:6" ht="15.75" x14ac:dyDescent="0.3">
      <c r="A1137" s="4"/>
      <c r="B1137" s="4"/>
      <c r="C1137" s="4"/>
      <c r="D1137" s="4"/>
      <c r="E1137" s="4"/>
      <c r="F1137" s="4"/>
    </row>
    <row r="1138" spans="1:6" ht="15.75" x14ac:dyDescent="0.3">
      <c r="A1138" s="4"/>
      <c r="B1138" s="4"/>
      <c r="C1138" s="4"/>
      <c r="D1138" s="4"/>
      <c r="E1138" s="4"/>
      <c r="F1138" s="4"/>
    </row>
    <row r="1139" spans="1:6" ht="15.75" x14ac:dyDescent="0.3">
      <c r="A1139" s="4"/>
      <c r="B1139" s="4"/>
      <c r="C1139" s="4"/>
      <c r="D1139" s="4"/>
      <c r="E1139" s="4"/>
      <c r="F1139" s="4"/>
    </row>
    <row r="1140" spans="1:6" ht="15.75" x14ac:dyDescent="0.3">
      <c r="A1140" s="4"/>
      <c r="B1140" s="4"/>
      <c r="C1140" s="4"/>
      <c r="D1140" s="4"/>
      <c r="E1140" s="4"/>
      <c r="F1140" s="4"/>
    </row>
    <row r="1141" spans="1:6" ht="15.75" x14ac:dyDescent="0.3">
      <c r="A1141" s="4"/>
      <c r="B1141" s="4"/>
      <c r="C1141" s="4"/>
      <c r="D1141" s="4"/>
      <c r="E1141" s="4"/>
      <c r="F1141" s="4"/>
    </row>
    <row r="1142" spans="1:6" ht="15.75" x14ac:dyDescent="0.3">
      <c r="A1142" s="4"/>
      <c r="B1142" s="4"/>
      <c r="C1142" s="4"/>
      <c r="D1142" s="4"/>
      <c r="E1142" s="4"/>
      <c r="F1142" s="4"/>
    </row>
    <row r="1143" spans="1:6" ht="15.75" x14ac:dyDescent="0.3">
      <c r="A1143" s="4"/>
      <c r="B1143" s="4"/>
      <c r="C1143" s="4"/>
      <c r="D1143" s="4"/>
      <c r="E1143" s="4"/>
      <c r="F1143" s="4"/>
    </row>
    <row r="1144" spans="1:6" ht="15.75" x14ac:dyDescent="0.3">
      <c r="A1144" s="4"/>
      <c r="B1144" s="4"/>
      <c r="C1144" s="4"/>
      <c r="D1144" s="4"/>
      <c r="E1144" s="4"/>
      <c r="F1144" s="4"/>
    </row>
    <row r="1145" spans="1:6" ht="15.75" x14ac:dyDescent="0.3">
      <c r="A1145" s="4"/>
      <c r="B1145" s="4"/>
      <c r="C1145" s="4"/>
      <c r="D1145" s="4"/>
      <c r="E1145" s="4"/>
      <c r="F1145" s="4"/>
    </row>
    <row r="1146" spans="1:6" ht="15.75" x14ac:dyDescent="0.3">
      <c r="A1146" s="4"/>
      <c r="B1146" s="4"/>
      <c r="C1146" s="4"/>
      <c r="D1146" s="4"/>
      <c r="E1146" s="4"/>
      <c r="F1146" s="4"/>
    </row>
    <row r="1147" spans="1:6" ht="15.75" x14ac:dyDescent="0.3">
      <c r="A1147" s="4"/>
      <c r="B1147" s="4"/>
      <c r="C1147" s="4"/>
      <c r="D1147" s="4"/>
      <c r="E1147" s="4"/>
      <c r="F1147" s="4"/>
    </row>
    <row r="1148" spans="1:6" ht="15.75" x14ac:dyDescent="0.3">
      <c r="A1148" s="4"/>
      <c r="B1148" s="4"/>
      <c r="C1148" s="4"/>
      <c r="D1148" s="4"/>
      <c r="E1148" s="4"/>
      <c r="F1148" s="4"/>
    </row>
    <row r="1149" spans="1:6" ht="15.75" x14ac:dyDescent="0.3">
      <c r="A1149" s="4"/>
      <c r="B1149" s="4"/>
      <c r="C1149" s="4"/>
      <c r="D1149" s="4"/>
      <c r="E1149" s="4"/>
      <c r="F1149" s="4"/>
    </row>
    <row r="1150" spans="1:6" ht="15.75" x14ac:dyDescent="0.3">
      <c r="A1150" s="4"/>
      <c r="B1150" s="4"/>
      <c r="C1150" s="4"/>
      <c r="D1150" s="4"/>
      <c r="E1150" s="4"/>
      <c r="F1150" s="4"/>
    </row>
    <row r="1151" spans="1:6" ht="15.75" x14ac:dyDescent="0.3">
      <c r="A1151" s="4"/>
      <c r="B1151" s="4"/>
      <c r="C1151" s="4"/>
      <c r="D1151" s="4"/>
      <c r="E1151" s="4"/>
      <c r="F1151" s="4"/>
    </row>
    <row r="1152" spans="1:6" ht="15.75" x14ac:dyDescent="0.3">
      <c r="A1152" s="4"/>
      <c r="B1152" s="4"/>
      <c r="C1152" s="4"/>
      <c r="D1152" s="4"/>
      <c r="E1152" s="4"/>
      <c r="F1152" s="4"/>
    </row>
    <row r="1153" spans="1:6" ht="15.75" x14ac:dyDescent="0.3">
      <c r="A1153" s="4"/>
      <c r="B1153" s="4"/>
      <c r="C1153" s="4"/>
      <c r="D1153" s="4"/>
      <c r="E1153" s="4"/>
      <c r="F1153" s="4"/>
    </row>
    <row r="1154" spans="1:6" ht="15.75" x14ac:dyDescent="0.3">
      <c r="A1154" s="4"/>
      <c r="B1154" s="4"/>
      <c r="C1154" s="4"/>
      <c r="D1154" s="4"/>
      <c r="E1154" s="4"/>
      <c r="F1154" s="4"/>
    </row>
    <row r="1155" spans="1:6" ht="15.75" x14ac:dyDescent="0.3">
      <c r="A1155" s="4"/>
      <c r="B1155" s="4"/>
      <c r="C1155" s="4"/>
      <c r="D1155" s="4"/>
      <c r="E1155" s="4"/>
      <c r="F1155" s="4"/>
    </row>
    <row r="1156" spans="1:6" ht="15.75" x14ac:dyDescent="0.3">
      <c r="A1156" s="4"/>
      <c r="B1156" s="4"/>
      <c r="C1156" s="4"/>
      <c r="D1156" s="4"/>
      <c r="E1156" s="4"/>
      <c r="F1156" s="4"/>
    </row>
    <row r="1157" spans="1:6" ht="15.75" x14ac:dyDescent="0.3">
      <c r="A1157" s="4"/>
      <c r="B1157" s="4"/>
      <c r="C1157" s="4"/>
      <c r="D1157" s="4"/>
      <c r="E1157" s="4"/>
      <c r="F1157" s="4"/>
    </row>
    <row r="1158" spans="1:6" ht="15.75" x14ac:dyDescent="0.3">
      <c r="A1158" s="4"/>
      <c r="B1158" s="4"/>
      <c r="C1158" s="4"/>
      <c r="D1158" s="4"/>
      <c r="E1158" s="4"/>
      <c r="F1158" s="4"/>
    </row>
    <row r="1159" spans="1:6" ht="15.75" x14ac:dyDescent="0.3">
      <c r="A1159" s="4"/>
      <c r="B1159" s="4"/>
      <c r="C1159" s="4"/>
      <c r="D1159" s="4"/>
      <c r="E1159" s="4"/>
      <c r="F1159" s="4"/>
    </row>
    <row r="1160" spans="1:6" ht="15.75" x14ac:dyDescent="0.3">
      <c r="A1160" s="4"/>
      <c r="B1160" s="4"/>
      <c r="C1160" s="4"/>
      <c r="D1160" s="4"/>
      <c r="E1160" s="4"/>
      <c r="F1160" s="4"/>
    </row>
    <row r="1161" spans="1:6" ht="15.75" x14ac:dyDescent="0.3">
      <c r="A1161" s="4"/>
      <c r="B1161" s="4"/>
      <c r="C1161" s="4"/>
      <c r="D1161" s="4"/>
      <c r="E1161" s="4"/>
      <c r="F1161" s="4"/>
    </row>
    <row r="1162" spans="1:6" ht="15.75" x14ac:dyDescent="0.3">
      <c r="A1162" s="4"/>
      <c r="B1162" s="4"/>
      <c r="C1162" s="4"/>
      <c r="D1162" s="4"/>
      <c r="E1162" s="4"/>
      <c r="F1162" s="4"/>
    </row>
    <row r="1163" spans="1:6" ht="15.75" x14ac:dyDescent="0.3">
      <c r="A1163" s="4"/>
      <c r="B1163" s="4"/>
      <c r="C1163" s="4"/>
      <c r="D1163" s="4"/>
      <c r="E1163" s="4"/>
      <c r="F1163" s="4"/>
    </row>
    <row r="1164" spans="1:6" ht="15.75" x14ac:dyDescent="0.3">
      <c r="A1164" s="4"/>
      <c r="B1164" s="4"/>
      <c r="C1164" s="4"/>
      <c r="D1164" s="4"/>
      <c r="E1164" s="4"/>
      <c r="F1164" s="4"/>
    </row>
    <row r="1165" spans="1:6" ht="15.75" x14ac:dyDescent="0.3">
      <c r="A1165" s="4"/>
      <c r="B1165" s="4"/>
      <c r="C1165" s="4"/>
      <c r="D1165" s="4"/>
      <c r="E1165" s="4"/>
      <c r="F1165" s="4"/>
    </row>
    <row r="1166" spans="1:6" ht="15.75" x14ac:dyDescent="0.3">
      <c r="A1166" s="4"/>
      <c r="B1166" s="4"/>
      <c r="C1166" s="4"/>
      <c r="D1166" s="4"/>
      <c r="E1166" s="4"/>
      <c r="F1166" s="4"/>
    </row>
    <row r="1167" spans="1:6" ht="15.75" x14ac:dyDescent="0.3">
      <c r="A1167" s="4"/>
      <c r="B1167" s="4"/>
      <c r="C1167" s="4"/>
      <c r="D1167" s="4"/>
      <c r="E1167" s="4"/>
      <c r="F1167" s="4"/>
    </row>
    <row r="1168" spans="1:6" ht="15.75" x14ac:dyDescent="0.3">
      <c r="A1168" s="4"/>
      <c r="B1168" s="4"/>
      <c r="C1168" s="4"/>
      <c r="D1168" s="4"/>
      <c r="E1168" s="4"/>
      <c r="F1168" s="4"/>
    </row>
    <row r="1169" spans="1:6" ht="15.75" x14ac:dyDescent="0.3">
      <c r="A1169" s="4"/>
      <c r="B1169" s="4"/>
      <c r="C1169" s="4"/>
      <c r="D1169" s="4"/>
      <c r="E1169" s="4"/>
      <c r="F1169" s="4"/>
    </row>
    <row r="1170" spans="1:6" ht="15.75" x14ac:dyDescent="0.3">
      <c r="A1170" s="4"/>
      <c r="B1170" s="4"/>
      <c r="C1170" s="4"/>
      <c r="D1170" s="4"/>
      <c r="E1170" s="4"/>
      <c r="F1170" s="4"/>
    </row>
    <row r="1171" spans="1:6" ht="15.75" x14ac:dyDescent="0.3">
      <c r="A1171" s="4"/>
      <c r="B1171" s="4"/>
      <c r="C1171" s="4"/>
      <c r="D1171" s="4"/>
      <c r="E1171" s="4"/>
      <c r="F1171" s="4"/>
    </row>
    <row r="1172" spans="1:6" ht="15.75" x14ac:dyDescent="0.3">
      <c r="A1172" s="4"/>
      <c r="B1172" s="4"/>
      <c r="C1172" s="4"/>
      <c r="D1172" s="4"/>
      <c r="E1172" s="4"/>
      <c r="F1172" s="4"/>
    </row>
    <row r="1173" spans="1:6" ht="15.75" x14ac:dyDescent="0.3">
      <c r="A1173" s="4"/>
      <c r="B1173" s="4"/>
      <c r="C1173" s="4"/>
      <c r="D1173" s="4"/>
      <c r="E1173" s="4"/>
      <c r="F1173" s="4"/>
    </row>
    <row r="1174" spans="1:6" ht="15.75" x14ac:dyDescent="0.3">
      <c r="A1174" s="4"/>
      <c r="B1174" s="4"/>
      <c r="C1174" s="4"/>
      <c r="D1174" s="4"/>
      <c r="E1174" s="4"/>
      <c r="F1174" s="4"/>
    </row>
    <row r="1175" spans="1:6" ht="15.75" x14ac:dyDescent="0.3">
      <c r="A1175" s="4"/>
      <c r="B1175" s="4"/>
      <c r="C1175" s="4"/>
      <c r="D1175" s="4"/>
      <c r="E1175" s="4"/>
      <c r="F1175" s="4"/>
    </row>
    <row r="1176" spans="1:6" ht="15.75" x14ac:dyDescent="0.3">
      <c r="A1176" s="4"/>
      <c r="B1176" s="4"/>
      <c r="C1176" s="4"/>
      <c r="D1176" s="4"/>
      <c r="E1176" s="4"/>
      <c r="F1176" s="4"/>
    </row>
    <row r="1177" spans="1:6" ht="15.75" x14ac:dyDescent="0.3">
      <c r="A1177" s="4"/>
      <c r="B1177" s="4"/>
      <c r="C1177" s="4"/>
      <c r="D1177" s="4"/>
      <c r="E1177" s="4"/>
      <c r="F1177" s="4"/>
    </row>
    <row r="1178" spans="1:6" ht="15.75" x14ac:dyDescent="0.3">
      <c r="A1178" s="4"/>
      <c r="B1178" s="4"/>
      <c r="C1178" s="4"/>
      <c r="D1178" s="4"/>
      <c r="E1178" s="4"/>
      <c r="F1178" s="4"/>
    </row>
    <row r="1179" spans="1:6" ht="15.75" x14ac:dyDescent="0.3">
      <c r="A1179" s="4"/>
      <c r="B1179" s="4"/>
      <c r="C1179" s="4"/>
      <c r="D1179" s="4"/>
      <c r="E1179" s="4"/>
      <c r="F1179" s="4"/>
    </row>
    <row r="1180" spans="1:6" ht="15.75" x14ac:dyDescent="0.3">
      <c r="A1180" s="4"/>
      <c r="B1180" s="4"/>
      <c r="C1180" s="4"/>
      <c r="D1180" s="4"/>
      <c r="E1180" s="4"/>
      <c r="F1180" s="4"/>
    </row>
    <row r="1181" spans="1:6" ht="15.75" x14ac:dyDescent="0.3">
      <c r="A1181" s="4"/>
      <c r="B1181" s="4"/>
      <c r="C1181" s="4"/>
      <c r="D1181" s="4"/>
      <c r="E1181" s="4"/>
      <c r="F1181" s="4"/>
    </row>
    <row r="1182" spans="1:6" ht="15.75" x14ac:dyDescent="0.3">
      <c r="A1182" s="4"/>
      <c r="B1182" s="4"/>
      <c r="C1182" s="4"/>
      <c r="D1182" s="4"/>
      <c r="E1182" s="4"/>
      <c r="F1182" s="4"/>
    </row>
    <row r="1183" spans="1:6" ht="15.75" x14ac:dyDescent="0.3">
      <c r="A1183" s="4"/>
      <c r="B1183" s="4"/>
      <c r="C1183" s="4"/>
      <c r="D1183" s="4"/>
      <c r="E1183" s="4"/>
      <c r="F1183" s="4"/>
    </row>
    <row r="1184" spans="1:6" ht="15.75" x14ac:dyDescent="0.3">
      <c r="A1184" s="4"/>
      <c r="B1184" s="4"/>
      <c r="C1184" s="4"/>
      <c r="D1184" s="4"/>
      <c r="E1184" s="4"/>
      <c r="F1184" s="4"/>
    </row>
    <row r="1185" spans="1:6" ht="15.75" x14ac:dyDescent="0.3">
      <c r="A1185" s="4"/>
      <c r="B1185" s="4"/>
      <c r="C1185" s="4"/>
      <c r="D1185" s="4"/>
      <c r="E1185" s="4"/>
      <c r="F1185" s="4"/>
    </row>
    <row r="1186" spans="1:6" ht="15.75" x14ac:dyDescent="0.3">
      <c r="A1186" s="4"/>
      <c r="B1186" s="4"/>
      <c r="C1186" s="4"/>
      <c r="D1186" s="4"/>
      <c r="E1186" s="4"/>
      <c r="F1186" s="4"/>
    </row>
    <row r="1187" spans="1:6" ht="15.75" x14ac:dyDescent="0.3">
      <c r="A1187" s="4"/>
      <c r="B1187" s="4"/>
      <c r="C1187" s="4"/>
      <c r="D1187" s="4"/>
      <c r="E1187" s="4"/>
      <c r="F1187" s="4"/>
    </row>
    <row r="1188" spans="1:6" ht="15.75" x14ac:dyDescent="0.3">
      <c r="A1188" s="4"/>
      <c r="B1188" s="4"/>
      <c r="C1188" s="4"/>
      <c r="D1188" s="4"/>
      <c r="E1188" s="4"/>
      <c r="F1188" s="4"/>
    </row>
    <row r="1189" spans="1:6" ht="15.75" x14ac:dyDescent="0.3">
      <c r="A1189" s="4"/>
      <c r="B1189" s="4"/>
      <c r="C1189" s="4"/>
      <c r="D1189" s="4"/>
      <c r="E1189" s="4"/>
      <c r="F1189" s="4"/>
    </row>
    <row r="1190" spans="1:6" ht="15.75" x14ac:dyDescent="0.3">
      <c r="A1190" s="4"/>
      <c r="B1190" s="4"/>
      <c r="C1190" s="4"/>
      <c r="D1190" s="4"/>
      <c r="E1190" s="4"/>
      <c r="F1190" s="4"/>
    </row>
    <row r="1191" spans="1:6" ht="15.75" x14ac:dyDescent="0.3">
      <c r="A1191" s="4"/>
      <c r="B1191" s="4"/>
      <c r="C1191" s="4"/>
      <c r="D1191" s="4"/>
      <c r="E1191" s="4"/>
      <c r="F1191" s="4"/>
    </row>
    <row r="1192" spans="1:6" ht="15.75" x14ac:dyDescent="0.3">
      <c r="A1192" s="4"/>
      <c r="B1192" s="4"/>
      <c r="C1192" s="4"/>
      <c r="D1192" s="4"/>
      <c r="E1192" s="4"/>
      <c r="F1192" s="4"/>
    </row>
    <row r="1193" spans="1:6" ht="15.75" x14ac:dyDescent="0.3">
      <c r="A1193" s="4"/>
      <c r="B1193" s="4"/>
      <c r="C1193" s="4"/>
      <c r="D1193" s="4"/>
      <c r="E1193" s="4"/>
      <c r="F1193" s="4"/>
    </row>
    <row r="1194" spans="1:6" ht="15.75" x14ac:dyDescent="0.3">
      <c r="A1194" s="4"/>
      <c r="B1194" s="4"/>
      <c r="C1194" s="4"/>
      <c r="D1194" s="4"/>
      <c r="E1194" s="4"/>
      <c r="F1194" s="4"/>
    </row>
    <row r="1195" spans="1:6" ht="15.75" x14ac:dyDescent="0.3">
      <c r="A1195" s="4"/>
      <c r="B1195" s="4"/>
      <c r="C1195" s="4"/>
      <c r="D1195" s="4"/>
      <c r="E1195" s="4"/>
      <c r="F1195" s="4"/>
    </row>
    <row r="1196" spans="1:6" ht="15.75" x14ac:dyDescent="0.3">
      <c r="A1196" s="4"/>
      <c r="B1196" s="4"/>
      <c r="C1196" s="4"/>
      <c r="D1196" s="4"/>
      <c r="E1196" s="4"/>
      <c r="F1196" s="4"/>
    </row>
    <row r="1197" spans="1:6" ht="15.75" x14ac:dyDescent="0.3">
      <c r="A1197" s="4"/>
      <c r="B1197" s="4"/>
      <c r="C1197" s="4"/>
      <c r="D1197" s="4"/>
      <c r="E1197" s="4"/>
      <c r="F1197" s="4"/>
    </row>
    <row r="1198" spans="1:6" ht="15.75" x14ac:dyDescent="0.3">
      <c r="A1198" s="4"/>
      <c r="B1198" s="4"/>
      <c r="C1198" s="4"/>
      <c r="D1198" s="4"/>
      <c r="E1198" s="4"/>
      <c r="F1198" s="4"/>
    </row>
    <row r="1199" spans="1:6" ht="15.75" x14ac:dyDescent="0.3">
      <c r="A1199" s="4"/>
      <c r="B1199" s="4"/>
      <c r="C1199" s="4"/>
      <c r="D1199" s="4"/>
      <c r="E1199" s="4"/>
      <c r="F1199" s="4"/>
    </row>
    <row r="1200" spans="1:6" ht="15.75" x14ac:dyDescent="0.3">
      <c r="A1200" s="4"/>
      <c r="B1200" s="4"/>
      <c r="C1200" s="4"/>
      <c r="D1200" s="4"/>
      <c r="E1200" s="4"/>
      <c r="F1200" s="4"/>
    </row>
    <row r="1201" spans="1:6" ht="15.75" x14ac:dyDescent="0.3">
      <c r="A1201" s="4"/>
      <c r="B1201" s="4"/>
      <c r="C1201" s="4"/>
      <c r="D1201" s="4"/>
      <c r="E1201" s="4"/>
      <c r="F1201" s="4"/>
    </row>
    <row r="1202" spans="1:6" ht="15.75" x14ac:dyDescent="0.3">
      <c r="A1202" s="4"/>
      <c r="B1202" s="4"/>
      <c r="C1202" s="4"/>
      <c r="D1202" s="4"/>
      <c r="E1202" s="4"/>
      <c r="F1202" s="4"/>
    </row>
    <row r="1203" spans="1:6" ht="15.75" x14ac:dyDescent="0.3">
      <c r="A1203" s="4"/>
      <c r="B1203" s="4"/>
      <c r="C1203" s="4"/>
      <c r="D1203" s="4"/>
      <c r="E1203" s="4"/>
      <c r="F1203" s="4"/>
    </row>
    <row r="1204" spans="1:6" ht="15.75" x14ac:dyDescent="0.3">
      <c r="A1204" s="4"/>
      <c r="B1204" s="4"/>
      <c r="C1204" s="4"/>
      <c r="D1204" s="4"/>
      <c r="E1204" s="4"/>
      <c r="F1204" s="4"/>
    </row>
    <row r="1205" spans="1:6" ht="15.75" x14ac:dyDescent="0.3">
      <c r="A1205" s="4"/>
      <c r="B1205" s="4"/>
      <c r="C1205" s="4"/>
      <c r="D1205" s="4"/>
      <c r="E1205" s="4"/>
      <c r="F1205" s="4"/>
    </row>
    <row r="1206" spans="1:6" ht="15.75" x14ac:dyDescent="0.3">
      <c r="A1206" s="4"/>
      <c r="B1206" s="4"/>
      <c r="C1206" s="4"/>
      <c r="D1206" s="4"/>
      <c r="E1206" s="4"/>
      <c r="F1206" s="4"/>
    </row>
    <row r="1207" spans="1:6" ht="15.75" x14ac:dyDescent="0.3">
      <c r="A1207" s="4"/>
      <c r="B1207" s="4"/>
      <c r="C1207" s="4"/>
      <c r="D1207" s="4"/>
      <c r="E1207" s="4"/>
      <c r="F1207" s="4"/>
    </row>
    <row r="1208" spans="1:6" ht="15.75" x14ac:dyDescent="0.3">
      <c r="A1208" s="4"/>
      <c r="B1208" s="4"/>
      <c r="C1208" s="4"/>
      <c r="D1208" s="4"/>
      <c r="E1208" s="4"/>
      <c r="F1208" s="4"/>
    </row>
    <row r="1209" spans="1:6" ht="15.75" x14ac:dyDescent="0.3">
      <c r="A1209" s="4"/>
      <c r="B1209" s="4"/>
      <c r="C1209" s="4"/>
      <c r="D1209" s="4"/>
      <c r="E1209" s="4"/>
      <c r="F1209" s="4"/>
    </row>
    <row r="1210" spans="1:6" ht="15.75" x14ac:dyDescent="0.3">
      <c r="A1210" s="4"/>
      <c r="B1210" s="4"/>
      <c r="C1210" s="4"/>
      <c r="D1210" s="4"/>
      <c r="E1210" s="4"/>
      <c r="F1210" s="4"/>
    </row>
    <row r="1211" spans="1:6" ht="15.75" x14ac:dyDescent="0.3">
      <c r="A1211" s="4"/>
      <c r="B1211" s="4"/>
      <c r="C1211" s="4"/>
      <c r="D1211" s="4"/>
      <c r="E1211" s="4"/>
      <c r="F1211" s="4"/>
    </row>
    <row r="1212" spans="1:6" ht="15.75" x14ac:dyDescent="0.3">
      <c r="A1212" s="4"/>
      <c r="B1212" s="4"/>
      <c r="C1212" s="4"/>
      <c r="D1212" s="4"/>
      <c r="E1212" s="4"/>
      <c r="F1212" s="4"/>
    </row>
    <row r="1213" spans="1:6" ht="15.75" x14ac:dyDescent="0.3">
      <c r="A1213" s="4"/>
      <c r="B1213" s="4"/>
      <c r="C1213" s="4"/>
      <c r="D1213" s="4"/>
      <c r="E1213" s="4"/>
      <c r="F1213" s="4"/>
    </row>
    <row r="1214" spans="1:6" ht="15.75" x14ac:dyDescent="0.3">
      <c r="A1214" s="4"/>
      <c r="B1214" s="4"/>
      <c r="C1214" s="4"/>
      <c r="D1214" s="4"/>
      <c r="E1214" s="4"/>
      <c r="F1214" s="4"/>
    </row>
    <row r="1215" spans="1:6" ht="15.75" x14ac:dyDescent="0.3">
      <c r="A1215" s="4"/>
      <c r="B1215" s="4"/>
      <c r="C1215" s="4"/>
      <c r="D1215" s="4"/>
      <c r="E1215" s="4"/>
      <c r="F1215" s="4"/>
    </row>
    <row r="1216" spans="1:6" ht="15.75" x14ac:dyDescent="0.3">
      <c r="A1216" s="4"/>
      <c r="B1216" s="4"/>
      <c r="C1216" s="4"/>
      <c r="D1216" s="4"/>
      <c r="E1216" s="4"/>
      <c r="F1216" s="4"/>
    </row>
    <row r="1217" spans="1:6" ht="15.75" x14ac:dyDescent="0.3">
      <c r="A1217" s="4"/>
      <c r="B1217" s="4"/>
      <c r="C1217" s="4"/>
      <c r="D1217" s="4"/>
      <c r="E1217" s="4"/>
      <c r="F1217" s="4"/>
    </row>
    <row r="1218" spans="1:6" ht="15.75" x14ac:dyDescent="0.3">
      <c r="A1218" s="4"/>
      <c r="B1218" s="4"/>
      <c r="C1218" s="4"/>
      <c r="D1218" s="4"/>
      <c r="E1218" s="4"/>
      <c r="F1218" s="4"/>
    </row>
    <row r="1219" spans="1:6" ht="15.75" x14ac:dyDescent="0.3">
      <c r="A1219" s="4"/>
      <c r="B1219" s="4"/>
      <c r="C1219" s="4"/>
      <c r="D1219" s="4"/>
      <c r="E1219" s="4"/>
      <c r="F1219" s="4"/>
    </row>
    <row r="1220" spans="1:6" ht="15.75" x14ac:dyDescent="0.3">
      <c r="A1220" s="4"/>
      <c r="B1220" s="4"/>
      <c r="C1220" s="4"/>
      <c r="D1220" s="4"/>
      <c r="E1220" s="4"/>
      <c r="F1220" s="4"/>
    </row>
    <row r="1221" spans="1:6" ht="15.75" x14ac:dyDescent="0.3">
      <c r="A1221" s="4"/>
      <c r="B1221" s="4"/>
      <c r="C1221" s="4"/>
      <c r="D1221" s="4"/>
      <c r="E1221" s="4"/>
      <c r="F1221" s="4"/>
    </row>
    <row r="1222" spans="1:6" ht="15.75" x14ac:dyDescent="0.3">
      <c r="A1222" s="4"/>
      <c r="B1222" s="4"/>
      <c r="C1222" s="4"/>
      <c r="D1222" s="4"/>
      <c r="E1222" s="4"/>
      <c r="F1222" s="4"/>
    </row>
    <row r="1223" spans="1:6" ht="15.75" x14ac:dyDescent="0.3">
      <c r="A1223" s="4"/>
      <c r="B1223" s="4"/>
      <c r="C1223" s="4"/>
      <c r="D1223" s="4"/>
      <c r="E1223" s="4"/>
      <c r="F1223" s="4"/>
    </row>
    <row r="1224" spans="1:6" ht="15.75" x14ac:dyDescent="0.3">
      <c r="A1224" s="4"/>
      <c r="B1224" s="4"/>
      <c r="C1224" s="4"/>
      <c r="D1224" s="4"/>
      <c r="E1224" s="4"/>
      <c r="F1224" s="4"/>
    </row>
    <row r="1225" spans="1:6" ht="15.75" x14ac:dyDescent="0.3">
      <c r="A1225" s="4"/>
      <c r="B1225" s="4"/>
      <c r="C1225" s="4"/>
      <c r="D1225" s="4"/>
      <c r="E1225" s="4"/>
      <c r="F1225" s="4"/>
    </row>
    <row r="1226" spans="1:6" ht="15.75" x14ac:dyDescent="0.3">
      <c r="A1226" s="4"/>
      <c r="B1226" s="4"/>
      <c r="C1226" s="4"/>
      <c r="D1226" s="4"/>
      <c r="E1226" s="4"/>
      <c r="F1226" s="4"/>
    </row>
    <row r="1227" spans="1:6" ht="15.75" x14ac:dyDescent="0.3">
      <c r="A1227" s="4"/>
      <c r="B1227" s="4"/>
      <c r="C1227" s="4"/>
      <c r="D1227" s="4"/>
      <c r="E1227" s="4"/>
      <c r="F1227" s="4"/>
    </row>
    <row r="1228" spans="1:6" ht="15.75" x14ac:dyDescent="0.3">
      <c r="A1228" s="4"/>
      <c r="B1228" s="4"/>
      <c r="C1228" s="4"/>
      <c r="D1228" s="4"/>
      <c r="E1228" s="4"/>
      <c r="F1228" s="4"/>
    </row>
    <row r="1229" spans="1:6" ht="15.75" x14ac:dyDescent="0.3">
      <c r="A1229" s="4"/>
      <c r="B1229" s="4"/>
      <c r="C1229" s="4"/>
      <c r="D1229" s="4"/>
      <c r="E1229" s="4"/>
      <c r="F1229" s="4"/>
    </row>
    <row r="1230" spans="1:6" ht="15.75" x14ac:dyDescent="0.3">
      <c r="A1230" s="4"/>
      <c r="B1230" s="4"/>
      <c r="C1230" s="4"/>
      <c r="D1230" s="4"/>
      <c r="E1230" s="4"/>
      <c r="F1230" s="4"/>
    </row>
    <row r="1231" spans="1:6" ht="15.75" x14ac:dyDescent="0.3">
      <c r="A1231" s="4"/>
      <c r="B1231" s="4"/>
      <c r="C1231" s="4"/>
      <c r="D1231" s="4"/>
      <c r="E1231" s="4"/>
      <c r="F1231" s="4"/>
    </row>
    <row r="1232" spans="1:6" ht="15.75" x14ac:dyDescent="0.3">
      <c r="A1232" s="4"/>
      <c r="B1232" s="4"/>
      <c r="C1232" s="4"/>
      <c r="D1232" s="4"/>
      <c r="E1232" s="4"/>
      <c r="F1232" s="4"/>
    </row>
    <row r="1233" spans="1:6" ht="15.75" x14ac:dyDescent="0.3">
      <c r="A1233" s="4"/>
      <c r="B1233" s="4"/>
      <c r="C1233" s="4"/>
      <c r="D1233" s="4"/>
      <c r="E1233" s="4"/>
      <c r="F1233" s="4"/>
    </row>
    <row r="1234" spans="1:6" ht="15.75" x14ac:dyDescent="0.3">
      <c r="A1234" s="4"/>
      <c r="B1234" s="4"/>
      <c r="C1234" s="4"/>
      <c r="D1234" s="4"/>
      <c r="E1234" s="4"/>
      <c r="F1234" s="4"/>
    </row>
    <row r="1235" spans="1:6" ht="15.75" x14ac:dyDescent="0.3">
      <c r="A1235" s="4"/>
      <c r="B1235" s="4"/>
      <c r="C1235" s="4"/>
      <c r="D1235" s="4"/>
      <c r="E1235" s="4"/>
      <c r="F1235" s="4"/>
    </row>
    <row r="1236" spans="1:6" ht="15.75" x14ac:dyDescent="0.3">
      <c r="A1236" s="4"/>
      <c r="B1236" s="4"/>
      <c r="C1236" s="4"/>
      <c r="D1236" s="4"/>
      <c r="E1236" s="4"/>
      <c r="F1236" s="4"/>
    </row>
    <row r="1237" spans="1:6" ht="15.75" x14ac:dyDescent="0.3">
      <c r="A1237" s="4"/>
      <c r="B1237" s="4"/>
      <c r="C1237" s="4"/>
      <c r="D1237" s="4"/>
      <c r="E1237" s="4"/>
      <c r="F1237" s="4"/>
    </row>
    <row r="1238" spans="1:6" ht="15.75" x14ac:dyDescent="0.3">
      <c r="A1238" s="4"/>
      <c r="B1238" s="4"/>
      <c r="C1238" s="4"/>
      <c r="D1238" s="4"/>
      <c r="E1238" s="4"/>
      <c r="F1238" s="4"/>
    </row>
    <row r="1239" spans="1:6" ht="15.75" x14ac:dyDescent="0.3">
      <c r="A1239" s="4"/>
      <c r="B1239" s="4"/>
      <c r="C1239" s="4"/>
      <c r="D1239" s="4"/>
      <c r="E1239" s="4"/>
      <c r="F1239" s="4"/>
    </row>
    <row r="1240" spans="1:6" ht="15.75" x14ac:dyDescent="0.3">
      <c r="A1240" s="4"/>
      <c r="B1240" s="4"/>
      <c r="C1240" s="4"/>
      <c r="D1240" s="4"/>
      <c r="E1240" s="4"/>
      <c r="F1240" s="4"/>
    </row>
    <row r="1241" spans="1:6" ht="15.75" x14ac:dyDescent="0.3">
      <c r="A1241" s="4"/>
      <c r="B1241" s="4"/>
      <c r="C1241" s="4"/>
      <c r="D1241" s="4"/>
      <c r="E1241" s="4"/>
      <c r="F1241" s="4"/>
    </row>
    <row r="1242" spans="1:6" ht="15.75" x14ac:dyDescent="0.3">
      <c r="A1242" s="4"/>
      <c r="B1242" s="4"/>
      <c r="C1242" s="4"/>
      <c r="D1242" s="4"/>
      <c r="E1242" s="4"/>
      <c r="F1242" s="4"/>
    </row>
    <row r="1243" spans="1:6" ht="15.75" x14ac:dyDescent="0.3">
      <c r="A1243" s="4"/>
      <c r="B1243" s="4"/>
      <c r="C1243" s="4"/>
      <c r="D1243" s="4"/>
      <c r="E1243" s="4"/>
      <c r="F1243" s="4"/>
    </row>
    <row r="1244" spans="1:6" ht="15.75" x14ac:dyDescent="0.3">
      <c r="A1244" s="4"/>
      <c r="B1244" s="4"/>
      <c r="C1244" s="4"/>
      <c r="D1244" s="4"/>
      <c r="E1244" s="4"/>
      <c r="F1244" s="4"/>
    </row>
    <row r="1245" spans="1:6" ht="15.75" x14ac:dyDescent="0.3">
      <c r="A1245" s="4"/>
      <c r="B1245" s="4"/>
      <c r="C1245" s="4"/>
      <c r="D1245" s="4"/>
      <c r="E1245" s="4"/>
      <c r="F1245" s="4"/>
    </row>
    <row r="1246" spans="1:6" ht="15.75" x14ac:dyDescent="0.3">
      <c r="A1246" s="4"/>
      <c r="B1246" s="4"/>
      <c r="C1246" s="4"/>
      <c r="D1246" s="4"/>
      <c r="E1246" s="4"/>
      <c r="F1246" s="4"/>
    </row>
    <row r="1247" spans="1:6" ht="15.75" x14ac:dyDescent="0.3">
      <c r="A1247" s="4"/>
      <c r="B1247" s="4"/>
      <c r="C1247" s="4"/>
      <c r="D1247" s="4"/>
      <c r="E1247" s="4"/>
      <c r="F1247" s="4"/>
    </row>
    <row r="1248" spans="1:6" ht="15.75" x14ac:dyDescent="0.3">
      <c r="A1248" s="4"/>
      <c r="B1248" s="4"/>
      <c r="C1248" s="4"/>
      <c r="D1248" s="4"/>
      <c r="E1248" s="4"/>
      <c r="F1248" s="4"/>
    </row>
    <row r="1249" spans="1:6" ht="15.75" x14ac:dyDescent="0.3">
      <c r="A1249" s="4"/>
      <c r="B1249" s="4"/>
      <c r="C1249" s="4"/>
      <c r="D1249" s="4"/>
      <c r="E1249" s="4"/>
      <c r="F1249" s="4"/>
    </row>
    <row r="1250" spans="1:6" ht="15.75" x14ac:dyDescent="0.3">
      <c r="A1250" s="4"/>
      <c r="B1250" s="4"/>
      <c r="C1250" s="4"/>
      <c r="D1250" s="4"/>
      <c r="E1250" s="4"/>
      <c r="F1250" s="4"/>
    </row>
    <row r="1251" spans="1:6" ht="15.75" x14ac:dyDescent="0.3">
      <c r="A1251" s="4"/>
      <c r="B1251" s="4"/>
      <c r="C1251" s="4"/>
      <c r="D1251" s="4"/>
      <c r="E1251" s="4"/>
      <c r="F1251" s="4"/>
    </row>
    <row r="1252" spans="1:6" ht="15.75" x14ac:dyDescent="0.3">
      <c r="A1252" s="4"/>
      <c r="B1252" s="4"/>
      <c r="C1252" s="4"/>
      <c r="D1252" s="4"/>
      <c r="E1252" s="4"/>
      <c r="F1252" s="4"/>
    </row>
    <row r="1253" spans="1:6" ht="15.75" x14ac:dyDescent="0.3">
      <c r="A1253" s="4"/>
      <c r="B1253" s="4"/>
      <c r="C1253" s="4"/>
      <c r="D1253" s="4"/>
      <c r="E1253" s="4"/>
      <c r="F1253" s="4"/>
    </row>
  </sheetData>
  <mergeCells count="1">
    <mergeCell ref="A4:C4"/>
  </mergeCells>
  <pageMargins left="0.70866141732283472" right="0.70866141732283472" top="0.74803149606299213" bottom="0.74803149606299213" header="0.31496062992125984" footer="0.31496062992125984"/>
  <pageSetup paperSize="9" scale="90" orientation="portrait" r:id="rId1"/>
  <headerFooter>
    <oddHeader xml:space="preserve">&amp;C
</oddHeader>
    <oddFooter>Página &amp;P</oddFooter>
  </headerFooter>
  <rowBreaks count="1" manualBreakCount="1">
    <brk id="25" max="5"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1292"/>
  <sheetViews>
    <sheetView view="pageBreakPreview" zoomScale="115" zoomScaleNormal="100" zoomScaleSheetLayoutView="115" workbookViewId="0">
      <selection activeCell="G6" sqref="G6"/>
    </sheetView>
  </sheetViews>
  <sheetFormatPr baseColWidth="10" defaultRowHeight="15" x14ac:dyDescent="0.25"/>
  <cols>
    <col min="1" max="2" width="6.7109375" customWidth="1"/>
    <col min="3" max="3" width="46.7109375" customWidth="1"/>
    <col min="13" max="13" width="64.85546875" customWidth="1"/>
  </cols>
  <sheetData>
    <row r="2" spans="1:11" x14ac:dyDescent="0.25">
      <c r="A2" s="3" t="s">
        <v>305</v>
      </c>
    </row>
    <row r="4" spans="1:11" x14ac:dyDescent="0.25">
      <c r="A4" s="161" t="s">
        <v>87</v>
      </c>
      <c r="B4" s="162"/>
      <c r="C4" s="162"/>
    </row>
    <row r="5" spans="1:11" x14ac:dyDescent="0.25">
      <c r="A5" s="1"/>
    </row>
    <row r="6" spans="1:11" s="23" customFormat="1" x14ac:dyDescent="0.25">
      <c r="A6" s="5" t="s">
        <v>88</v>
      </c>
      <c r="B6" s="24" t="s">
        <v>42</v>
      </c>
      <c r="C6" s="24" t="s">
        <v>43</v>
      </c>
      <c r="D6" s="24" t="s">
        <v>44</v>
      </c>
      <c r="E6" s="5" t="s">
        <v>45</v>
      </c>
      <c r="F6" s="5" t="s">
        <v>64</v>
      </c>
      <c r="G6" s="164" t="s">
        <v>886</v>
      </c>
      <c r="H6" s="165">
        <v>0.97499999999999998</v>
      </c>
      <c r="I6"/>
      <c r="J6"/>
      <c r="K6"/>
    </row>
    <row r="7" spans="1:11" s="23" customFormat="1" x14ac:dyDescent="0.25">
      <c r="A7" s="21"/>
      <c r="B7" s="46"/>
      <c r="C7" s="46"/>
      <c r="D7" s="46"/>
      <c r="E7" s="21"/>
      <c r="F7" s="21"/>
      <c r="H7"/>
      <c r="I7"/>
      <c r="J7"/>
      <c r="K7"/>
    </row>
    <row r="8" spans="1:11" s="23" customFormat="1" ht="15.75" x14ac:dyDescent="0.3">
      <c r="A8" s="99">
        <v>7.1</v>
      </c>
      <c r="B8" s="4" t="s">
        <v>3</v>
      </c>
      <c r="C8" s="12" t="s">
        <v>153</v>
      </c>
      <c r="D8" s="46"/>
      <c r="E8" s="21"/>
      <c r="F8" s="21"/>
      <c r="H8"/>
      <c r="I8"/>
      <c r="J8"/>
      <c r="K8"/>
    </row>
    <row r="9" spans="1:11" s="23" customFormat="1" ht="194.25" customHeight="1" x14ac:dyDescent="0.3">
      <c r="A9" s="21"/>
      <c r="B9" s="4"/>
      <c r="C9" s="72" t="s">
        <v>264</v>
      </c>
      <c r="D9" s="30">
        <v>159.65</v>
      </c>
      <c r="E9" s="30">
        <f>H6*26.15</f>
        <v>25.496249999999996</v>
      </c>
      <c r="F9" s="17">
        <f>D9*E9</f>
        <v>4070.4763124999995</v>
      </c>
      <c r="H9"/>
      <c r="I9"/>
      <c r="J9"/>
      <c r="K9"/>
    </row>
    <row r="10" spans="1:11" s="23" customFormat="1" x14ac:dyDescent="0.25">
      <c r="A10" s="21"/>
      <c r="B10" s="46"/>
      <c r="C10" s="46"/>
      <c r="D10" s="46"/>
      <c r="E10" s="21"/>
      <c r="F10" s="21"/>
      <c r="H10"/>
      <c r="I10"/>
      <c r="J10"/>
      <c r="K10"/>
    </row>
    <row r="11" spans="1:11" s="23" customFormat="1" ht="15.75" x14ac:dyDescent="0.3">
      <c r="A11" s="99">
        <v>7.2</v>
      </c>
      <c r="B11" s="4" t="s">
        <v>3</v>
      </c>
      <c r="C11" s="29" t="s">
        <v>334</v>
      </c>
      <c r="D11" s="46"/>
      <c r="E11" s="30"/>
      <c r="F11" s="21"/>
      <c r="H11"/>
      <c r="I11"/>
      <c r="J11"/>
      <c r="K11"/>
    </row>
    <row r="12" spans="1:11" s="23" customFormat="1" ht="135" x14ac:dyDescent="0.3">
      <c r="A12" s="21"/>
      <c r="B12" s="4"/>
      <c r="C12" s="72" t="s">
        <v>347</v>
      </c>
      <c r="D12" s="30">
        <v>15</v>
      </c>
      <c r="E12" s="30">
        <f>H6*20.76</f>
        <v>20.241</v>
      </c>
      <c r="F12" s="17">
        <f>D12*E12</f>
        <v>303.61500000000001</v>
      </c>
      <c r="H12"/>
      <c r="I12"/>
      <c r="J12"/>
      <c r="K12"/>
    </row>
    <row r="13" spans="1:11" s="23" customFormat="1" x14ac:dyDescent="0.25">
      <c r="A13" s="21"/>
      <c r="B13" s="46"/>
      <c r="C13" s="46"/>
      <c r="D13" s="46"/>
      <c r="E13" s="30"/>
      <c r="F13" s="21"/>
      <c r="H13"/>
      <c r="I13"/>
      <c r="J13"/>
      <c r="K13"/>
    </row>
    <row r="14" spans="1:11" s="23" customFormat="1" ht="15.75" x14ac:dyDescent="0.3">
      <c r="A14" s="99">
        <v>7.3</v>
      </c>
      <c r="B14" s="4" t="s">
        <v>5</v>
      </c>
      <c r="C14" s="29" t="s">
        <v>265</v>
      </c>
      <c r="D14" s="46"/>
      <c r="E14" s="30"/>
      <c r="F14" s="21"/>
      <c r="G14" s="100"/>
      <c r="H14"/>
      <c r="I14"/>
      <c r="J14"/>
      <c r="K14"/>
    </row>
    <row r="15" spans="1:11" s="23" customFormat="1" ht="114" customHeight="1" x14ac:dyDescent="0.3">
      <c r="A15" s="21"/>
      <c r="B15" s="4"/>
      <c r="C15" s="72" t="s">
        <v>416</v>
      </c>
      <c r="D15" s="30">
        <v>21.5</v>
      </c>
      <c r="E15" s="67">
        <f>H6*23.46</f>
        <v>22.8735</v>
      </c>
      <c r="F15" s="17">
        <f>D15*E15</f>
        <v>491.78025000000002</v>
      </c>
      <c r="G15" s="100"/>
      <c r="H15"/>
      <c r="I15"/>
      <c r="J15"/>
      <c r="K15"/>
    </row>
    <row r="16" spans="1:11" s="23" customFormat="1" ht="15.75" x14ac:dyDescent="0.3">
      <c r="A16" s="21"/>
      <c r="B16" s="4"/>
      <c r="C16" s="74"/>
      <c r="D16" s="30"/>
      <c r="E16" s="30"/>
      <c r="F16" s="21"/>
      <c r="G16" s="100"/>
      <c r="H16"/>
      <c r="I16"/>
      <c r="J16"/>
      <c r="K16"/>
    </row>
    <row r="17" spans="1:11" s="23" customFormat="1" ht="15.75" x14ac:dyDescent="0.3">
      <c r="A17" s="99">
        <v>7.4</v>
      </c>
      <c r="B17" s="4" t="s">
        <v>3</v>
      </c>
      <c r="C17" s="29" t="s">
        <v>342</v>
      </c>
      <c r="D17" s="46"/>
      <c r="E17" s="30"/>
      <c r="F17" s="21"/>
      <c r="G17" s="100"/>
      <c r="H17"/>
      <c r="I17"/>
      <c r="J17"/>
      <c r="K17"/>
    </row>
    <row r="18" spans="1:11" s="23" customFormat="1" ht="68.25" customHeight="1" x14ac:dyDescent="0.25">
      <c r="A18" s="21"/>
      <c r="B18" s="46"/>
      <c r="C18" s="72" t="s">
        <v>379</v>
      </c>
      <c r="D18" s="67">
        <v>96</v>
      </c>
      <c r="E18" s="88">
        <f>H6*81.38</f>
        <v>79.345499999999987</v>
      </c>
      <c r="F18" s="17">
        <f>D18*E18</f>
        <v>7617.1679999999988</v>
      </c>
      <c r="G18" s="100"/>
      <c r="H18"/>
      <c r="I18"/>
      <c r="J18"/>
      <c r="K18"/>
    </row>
    <row r="19" spans="1:11" s="23" customFormat="1" x14ac:dyDescent="0.25">
      <c r="A19" s="21"/>
      <c r="B19" s="46"/>
      <c r="C19" s="74"/>
      <c r="D19" s="30"/>
      <c r="E19" s="67"/>
      <c r="F19" s="17"/>
      <c r="G19" s="100"/>
      <c r="H19"/>
      <c r="I19"/>
      <c r="J19"/>
      <c r="K19"/>
    </row>
    <row r="20" spans="1:11" s="23" customFormat="1" x14ac:dyDescent="0.25">
      <c r="A20" s="21"/>
      <c r="B20" s="46"/>
      <c r="C20" s="74"/>
      <c r="D20" s="30"/>
      <c r="E20" s="67"/>
      <c r="F20" s="17"/>
      <c r="G20" s="100"/>
      <c r="H20"/>
      <c r="I20"/>
      <c r="J20"/>
      <c r="K20"/>
    </row>
    <row r="21" spans="1:11" s="23" customFormat="1" x14ac:dyDescent="0.25">
      <c r="A21" s="21"/>
      <c r="B21" s="46"/>
      <c r="C21" s="74"/>
      <c r="D21" s="30"/>
      <c r="E21" s="67"/>
      <c r="F21" s="17"/>
      <c r="G21" s="100"/>
      <c r="H21"/>
      <c r="I21"/>
      <c r="J21"/>
      <c r="K21"/>
    </row>
    <row r="22" spans="1:11" s="23" customFormat="1" x14ac:dyDescent="0.25">
      <c r="A22" s="21"/>
      <c r="B22" s="46"/>
      <c r="C22" s="74"/>
      <c r="D22" s="30"/>
      <c r="E22" s="67"/>
      <c r="F22" s="17"/>
      <c r="G22" s="100"/>
      <c r="H22"/>
      <c r="I22"/>
      <c r="J22"/>
      <c r="K22"/>
    </row>
    <row r="23" spans="1:11" s="23" customFormat="1" x14ac:dyDescent="0.25">
      <c r="A23" s="21"/>
      <c r="B23" s="46"/>
      <c r="C23" s="74"/>
      <c r="D23" s="30"/>
      <c r="E23" s="67"/>
      <c r="F23" s="17"/>
      <c r="G23" s="100"/>
      <c r="H23"/>
      <c r="I23"/>
      <c r="J23"/>
      <c r="K23"/>
    </row>
    <row r="24" spans="1:11" s="23" customFormat="1" x14ac:dyDescent="0.25">
      <c r="A24" s="21"/>
      <c r="B24" s="46"/>
      <c r="C24" s="74"/>
      <c r="D24" s="30"/>
      <c r="E24" s="67"/>
      <c r="F24" s="17"/>
      <c r="G24" s="100"/>
      <c r="H24"/>
      <c r="I24"/>
      <c r="J24"/>
      <c r="K24"/>
    </row>
    <row r="25" spans="1:11" s="23" customFormat="1" x14ac:dyDescent="0.25">
      <c r="A25" s="21"/>
      <c r="B25" s="46"/>
      <c r="C25" s="74"/>
      <c r="D25" s="30"/>
      <c r="E25" s="67"/>
      <c r="F25" s="17"/>
      <c r="G25" s="100"/>
      <c r="H25"/>
      <c r="I25"/>
      <c r="J25"/>
      <c r="K25"/>
    </row>
    <row r="26" spans="1:11" s="23" customFormat="1" x14ac:dyDescent="0.25">
      <c r="A26" s="21"/>
      <c r="B26" s="46"/>
      <c r="C26" s="74"/>
      <c r="D26" s="30"/>
      <c r="E26" s="67"/>
      <c r="F26" s="17"/>
      <c r="G26" s="100"/>
      <c r="H26"/>
      <c r="I26"/>
      <c r="J26"/>
      <c r="K26"/>
    </row>
    <row r="27" spans="1:11" s="23" customFormat="1" ht="15.75" x14ac:dyDescent="0.3">
      <c r="A27" s="99">
        <v>7.5</v>
      </c>
      <c r="B27" s="4" t="s">
        <v>2</v>
      </c>
      <c r="C27" s="29" t="s">
        <v>371</v>
      </c>
      <c r="D27" s="46"/>
      <c r="E27" s="30"/>
      <c r="F27" s="21"/>
      <c r="G27" s="100"/>
      <c r="H27"/>
      <c r="I27"/>
      <c r="J27"/>
      <c r="K27"/>
    </row>
    <row r="28" spans="1:11" s="23" customFormat="1" ht="99" customHeight="1" x14ac:dyDescent="0.25">
      <c r="A28" s="21"/>
      <c r="B28" s="46"/>
      <c r="C28" s="72" t="s">
        <v>378</v>
      </c>
      <c r="D28" s="30">
        <v>8</v>
      </c>
      <c r="E28" s="67">
        <f>H6*387.77</f>
        <v>378.07574999999997</v>
      </c>
      <c r="F28" s="17">
        <f>D28*E28</f>
        <v>3024.6059999999998</v>
      </c>
      <c r="G28" s="100"/>
      <c r="H28"/>
      <c r="I28"/>
      <c r="J28"/>
      <c r="K28"/>
    </row>
    <row r="29" spans="1:11" s="23" customFormat="1" x14ac:dyDescent="0.25">
      <c r="A29" s="21"/>
      <c r="B29" s="46"/>
      <c r="C29" s="74"/>
      <c r="D29" s="30"/>
      <c r="E29" s="67"/>
      <c r="F29" s="17"/>
      <c r="G29" s="100"/>
      <c r="H29"/>
      <c r="I29"/>
      <c r="J29"/>
      <c r="K29"/>
    </row>
    <row r="30" spans="1:11" s="23" customFormat="1" ht="15.75" x14ac:dyDescent="0.3">
      <c r="A30" s="99">
        <v>7.6</v>
      </c>
      <c r="B30" s="4" t="s">
        <v>2</v>
      </c>
      <c r="C30" s="29" t="s">
        <v>372</v>
      </c>
      <c r="D30" s="46"/>
      <c r="E30" s="67"/>
      <c r="F30" s="21"/>
      <c r="G30" s="100"/>
      <c r="H30"/>
      <c r="I30"/>
      <c r="J30"/>
      <c r="K30"/>
    </row>
    <row r="31" spans="1:11" s="23" customFormat="1" ht="54" x14ac:dyDescent="0.25">
      <c r="A31" s="21"/>
      <c r="B31" s="46"/>
      <c r="C31" s="72" t="s">
        <v>375</v>
      </c>
      <c r="D31" s="30">
        <v>4</v>
      </c>
      <c r="E31" s="67">
        <f>H6*387.77</f>
        <v>378.07574999999997</v>
      </c>
      <c r="F31" s="17">
        <f>D31*E31</f>
        <v>1512.3029999999999</v>
      </c>
      <c r="G31" s="100"/>
      <c r="H31"/>
      <c r="I31"/>
      <c r="J31"/>
      <c r="K31"/>
    </row>
    <row r="32" spans="1:11" s="23" customFormat="1" x14ac:dyDescent="0.25">
      <c r="A32" s="21"/>
      <c r="B32" s="46"/>
      <c r="C32" s="74"/>
      <c r="D32" s="30"/>
      <c r="E32" s="67"/>
      <c r="F32" s="17"/>
      <c r="G32" s="100"/>
      <c r="H32"/>
      <c r="I32"/>
      <c r="J32"/>
      <c r="K32"/>
    </row>
    <row r="33" spans="1:11" s="23" customFormat="1" ht="15.75" x14ac:dyDescent="0.3">
      <c r="A33" s="99">
        <v>7.7</v>
      </c>
      <c r="B33" s="4" t="s">
        <v>2</v>
      </c>
      <c r="C33" s="29" t="s">
        <v>373</v>
      </c>
      <c r="D33" s="46"/>
      <c r="E33" s="67"/>
      <c r="F33" s="21"/>
      <c r="G33" s="100"/>
      <c r="H33"/>
      <c r="I33"/>
      <c r="J33"/>
      <c r="K33"/>
    </row>
    <row r="34" spans="1:11" s="23" customFormat="1" ht="54" x14ac:dyDescent="0.25">
      <c r="A34" s="21"/>
      <c r="B34" s="46"/>
      <c r="C34" s="72" t="s">
        <v>376</v>
      </c>
      <c r="D34" s="30">
        <v>20</v>
      </c>
      <c r="E34" s="67">
        <f>H6*118.09</f>
        <v>115.13775</v>
      </c>
      <c r="F34" s="17">
        <f>D34*E34</f>
        <v>2302.7550000000001</v>
      </c>
      <c r="G34" s="100"/>
      <c r="H34"/>
      <c r="I34"/>
      <c r="J34"/>
      <c r="K34"/>
    </row>
    <row r="35" spans="1:11" s="23" customFormat="1" x14ac:dyDescent="0.25">
      <c r="A35" s="21"/>
      <c r="B35" s="46"/>
      <c r="C35" s="74"/>
      <c r="D35" s="30"/>
      <c r="E35" s="67"/>
      <c r="F35" s="17"/>
      <c r="G35" s="100"/>
      <c r="H35"/>
      <c r="I35"/>
      <c r="J35"/>
      <c r="K35"/>
    </row>
    <row r="36" spans="1:11" s="23" customFormat="1" ht="15.75" x14ac:dyDescent="0.3">
      <c r="A36" s="99">
        <v>7.8</v>
      </c>
      <c r="B36" s="4" t="s">
        <v>2</v>
      </c>
      <c r="C36" s="29" t="s">
        <v>374</v>
      </c>
      <c r="D36" s="46"/>
      <c r="E36" s="67"/>
      <c r="F36" s="21"/>
      <c r="G36" s="100"/>
      <c r="H36"/>
      <c r="I36"/>
      <c r="J36"/>
      <c r="K36"/>
    </row>
    <row r="37" spans="1:11" s="23" customFormat="1" ht="60.75" customHeight="1" x14ac:dyDescent="0.25">
      <c r="A37" s="21"/>
      <c r="B37" s="46"/>
      <c r="C37" s="72" t="s">
        <v>377</v>
      </c>
      <c r="D37" s="30">
        <v>3</v>
      </c>
      <c r="E37" s="67">
        <f>H6*128.09</f>
        <v>124.88775</v>
      </c>
      <c r="F37" s="17">
        <f>D37*E37</f>
        <v>374.66325000000001</v>
      </c>
      <c r="G37" s="100"/>
      <c r="H37"/>
      <c r="I37"/>
      <c r="J37"/>
      <c r="K37"/>
    </row>
    <row r="38" spans="1:11" s="23" customFormat="1" x14ac:dyDescent="0.25">
      <c r="A38" s="21"/>
      <c r="B38" s="46"/>
      <c r="C38" s="72"/>
      <c r="D38" s="30"/>
      <c r="E38" s="67"/>
      <c r="F38" s="17"/>
      <c r="G38" s="100"/>
      <c r="H38"/>
      <c r="I38"/>
      <c r="J38"/>
      <c r="K38"/>
    </row>
    <row r="39" spans="1:11" s="23" customFormat="1" ht="15.75" x14ac:dyDescent="0.3">
      <c r="A39" s="99">
        <v>7.9</v>
      </c>
      <c r="B39" s="4" t="s">
        <v>3</v>
      </c>
      <c r="C39" s="29" t="s">
        <v>411</v>
      </c>
      <c r="D39" s="46"/>
      <c r="E39" s="67"/>
      <c r="F39" s="21"/>
      <c r="G39" s="100"/>
      <c r="H39"/>
      <c r="I39"/>
      <c r="J39"/>
      <c r="K39"/>
    </row>
    <row r="40" spans="1:11" s="23" customFormat="1" ht="67.5" x14ac:dyDescent="0.25">
      <c r="A40" s="21"/>
      <c r="B40" s="46"/>
      <c r="C40" s="72" t="s">
        <v>412</v>
      </c>
      <c r="D40" s="67">
        <v>24</v>
      </c>
      <c r="E40" s="67">
        <f>H6*7.92</f>
        <v>7.7219999999999995</v>
      </c>
      <c r="F40" s="17">
        <f>D40*E40</f>
        <v>185.32799999999997</v>
      </c>
      <c r="G40" s="100"/>
      <c r="H40"/>
      <c r="I40"/>
      <c r="J40"/>
      <c r="K40"/>
    </row>
    <row r="41" spans="1:11" s="23" customFormat="1" x14ac:dyDescent="0.25">
      <c r="A41" s="21"/>
      <c r="B41" s="46"/>
      <c r="C41" s="72"/>
      <c r="D41" s="67"/>
      <c r="E41" s="67"/>
      <c r="F41" s="17"/>
      <c r="G41" s="100"/>
      <c r="H41"/>
      <c r="I41"/>
      <c r="J41"/>
      <c r="K41"/>
    </row>
    <row r="42" spans="1:11" s="23" customFormat="1" ht="15.75" x14ac:dyDescent="0.3">
      <c r="A42" s="105">
        <v>7.1</v>
      </c>
      <c r="B42" s="4" t="s">
        <v>3</v>
      </c>
      <c r="C42" s="29" t="s">
        <v>806</v>
      </c>
      <c r="D42" s="46"/>
      <c r="E42" s="67"/>
      <c r="F42" s="21"/>
      <c r="G42" s="100"/>
      <c r="H42"/>
      <c r="I42"/>
      <c r="J42"/>
      <c r="K42"/>
    </row>
    <row r="43" spans="1:11" s="23" customFormat="1" ht="67.5" x14ac:dyDescent="0.25">
      <c r="A43" s="21"/>
      <c r="B43" s="46"/>
      <c r="C43" s="72" t="s">
        <v>807</v>
      </c>
      <c r="D43" s="67">
        <v>6.6</v>
      </c>
      <c r="E43" s="67">
        <f>H6*40.3</f>
        <v>39.292499999999997</v>
      </c>
      <c r="F43" s="17">
        <f>D43*E43</f>
        <v>259.33049999999997</v>
      </c>
      <c r="G43" s="100"/>
      <c r="H43"/>
      <c r="I43"/>
      <c r="J43"/>
      <c r="K43"/>
    </row>
    <row r="44" spans="1:11" s="23" customFormat="1" ht="15.75" x14ac:dyDescent="0.3">
      <c r="A44" s="21"/>
      <c r="B44" s="4"/>
      <c r="C44" s="74"/>
      <c r="D44" s="30"/>
      <c r="E44" s="21"/>
      <c r="F44" s="21"/>
      <c r="G44" s="100"/>
      <c r="H44"/>
      <c r="I44"/>
      <c r="J44"/>
      <c r="K44"/>
    </row>
    <row r="45" spans="1:11" s="23" customFormat="1" ht="15.75" x14ac:dyDescent="0.3">
      <c r="A45" s="21"/>
      <c r="B45" s="4"/>
      <c r="C45" s="74"/>
      <c r="D45" s="30"/>
      <c r="E45" s="21"/>
      <c r="F45" s="21"/>
      <c r="G45" s="100"/>
      <c r="H45"/>
      <c r="I45"/>
      <c r="J45"/>
      <c r="K45"/>
    </row>
    <row r="46" spans="1:11" s="23" customFormat="1" ht="15.75" x14ac:dyDescent="0.3">
      <c r="A46" s="21"/>
      <c r="B46" s="4"/>
      <c r="C46" s="74"/>
      <c r="D46" s="30"/>
      <c r="E46" s="21"/>
      <c r="F46" s="21"/>
      <c r="G46" s="100"/>
      <c r="H46"/>
      <c r="I46"/>
      <c r="J46"/>
      <c r="K46"/>
    </row>
    <row r="47" spans="1:11" s="23" customFormat="1" ht="15.75" x14ac:dyDescent="0.3">
      <c r="A47" s="21"/>
      <c r="B47" s="4"/>
      <c r="C47" s="74"/>
      <c r="D47" s="30"/>
      <c r="E47" s="21"/>
      <c r="F47" s="21"/>
      <c r="G47" s="100"/>
      <c r="H47"/>
      <c r="I47"/>
      <c r="J47"/>
      <c r="K47"/>
    </row>
    <row r="48" spans="1:11" s="23" customFormat="1" ht="15.75" x14ac:dyDescent="0.3">
      <c r="A48" s="21"/>
      <c r="B48" s="4"/>
      <c r="C48" s="74"/>
      <c r="D48" s="30"/>
      <c r="E48" s="21"/>
      <c r="F48" s="21"/>
      <c r="G48" s="100"/>
      <c r="H48"/>
      <c r="I48"/>
      <c r="J48"/>
      <c r="K48"/>
    </row>
    <row r="49" spans="1:13" s="23" customFormat="1" ht="15.75" x14ac:dyDescent="0.3">
      <c r="A49" s="21"/>
      <c r="B49" s="4"/>
      <c r="C49" s="74"/>
      <c r="D49" s="30"/>
      <c r="E49" s="21"/>
      <c r="F49" s="21"/>
      <c r="G49" s="100"/>
      <c r="H49"/>
      <c r="I49"/>
      <c r="J49"/>
      <c r="K49"/>
    </row>
    <row r="50" spans="1:13" s="23" customFormat="1" ht="15.75" x14ac:dyDescent="0.3">
      <c r="A50" s="21"/>
      <c r="B50" s="4"/>
      <c r="C50" s="74"/>
      <c r="D50" s="30"/>
      <c r="E50" s="21"/>
      <c r="F50" s="21"/>
      <c r="G50" s="100"/>
      <c r="H50"/>
      <c r="I50"/>
      <c r="J50"/>
      <c r="K50"/>
    </row>
    <row r="51" spans="1:13" s="23" customFormat="1" ht="15.75" x14ac:dyDescent="0.3">
      <c r="A51" s="21"/>
      <c r="B51" s="4"/>
      <c r="C51" s="74"/>
      <c r="D51" s="30"/>
      <c r="E51" s="21"/>
      <c r="F51" s="21"/>
      <c r="G51" s="100"/>
      <c r="H51"/>
      <c r="I51"/>
      <c r="J51"/>
      <c r="K51"/>
    </row>
    <row r="52" spans="1:13" s="23" customFormat="1" ht="15.75" x14ac:dyDescent="0.3">
      <c r="A52" s="21"/>
      <c r="B52" s="4"/>
      <c r="C52" s="74"/>
      <c r="D52" s="30"/>
      <c r="E52" s="21"/>
      <c r="F52" s="21"/>
      <c r="G52" s="100"/>
      <c r="H52"/>
      <c r="I52"/>
      <c r="J52"/>
      <c r="K52"/>
    </row>
    <row r="53" spans="1:13" s="23" customFormat="1" ht="15.75" x14ac:dyDescent="0.3">
      <c r="A53" s="21"/>
      <c r="B53" s="4"/>
      <c r="C53" s="74"/>
      <c r="D53" s="30"/>
      <c r="E53" s="21"/>
      <c r="F53" s="21"/>
      <c r="G53" s="100"/>
      <c r="H53"/>
      <c r="I53"/>
      <c r="J53"/>
      <c r="K53"/>
    </row>
    <row r="54" spans="1:13" s="23" customFormat="1" ht="15.75" x14ac:dyDescent="0.3">
      <c r="A54" s="21"/>
      <c r="B54" s="4"/>
      <c r="C54" s="74"/>
      <c r="D54" s="30"/>
      <c r="E54" s="21"/>
      <c r="F54" s="21"/>
      <c r="G54" s="100"/>
      <c r="H54"/>
      <c r="I54"/>
      <c r="J54"/>
      <c r="K54"/>
    </row>
    <row r="55" spans="1:13" s="23" customFormat="1" ht="15.75" x14ac:dyDescent="0.3">
      <c r="A55" s="21"/>
      <c r="B55" s="4"/>
      <c r="C55" s="74"/>
      <c r="D55" s="30"/>
      <c r="E55" s="21"/>
      <c r="F55" s="21"/>
      <c r="G55" s="100"/>
      <c r="H55"/>
      <c r="I55"/>
      <c r="J55"/>
      <c r="K55"/>
    </row>
    <row r="56" spans="1:13" s="23" customFormat="1" ht="15.75" x14ac:dyDescent="0.3">
      <c r="A56" s="21"/>
      <c r="B56" s="4"/>
      <c r="C56" s="74"/>
      <c r="D56" s="30"/>
      <c r="E56" s="21"/>
      <c r="F56" s="21"/>
      <c r="G56" s="100"/>
      <c r="H56"/>
      <c r="I56"/>
      <c r="J56"/>
      <c r="K56"/>
    </row>
    <row r="57" spans="1:13" s="23" customFormat="1" ht="15.75" x14ac:dyDescent="0.3">
      <c r="A57" s="99">
        <v>7.11</v>
      </c>
      <c r="B57" s="4" t="s">
        <v>3</v>
      </c>
      <c r="C57" s="12" t="s">
        <v>882</v>
      </c>
      <c r="D57" s="46"/>
      <c r="E57" s="21"/>
      <c r="F57" s="21"/>
      <c r="G57" s="100"/>
      <c r="H57"/>
      <c r="I57"/>
      <c r="J57"/>
      <c r="K57"/>
    </row>
    <row r="58" spans="1:13" s="23" customFormat="1" ht="270" x14ac:dyDescent="0.3">
      <c r="A58" s="21"/>
      <c r="B58" s="4"/>
      <c r="C58" s="72" t="s">
        <v>883</v>
      </c>
      <c r="D58" s="30">
        <v>90.22</v>
      </c>
      <c r="E58" s="67">
        <f>H6*31.75</f>
        <v>30.956250000000001</v>
      </c>
      <c r="F58" s="17">
        <f>D58*E58</f>
        <v>2792.872875</v>
      </c>
      <c r="G58" s="100"/>
      <c r="H58"/>
      <c r="I58"/>
      <c r="J58"/>
      <c r="K58"/>
    </row>
    <row r="59" spans="1:13" s="23" customFormat="1" ht="15.75" x14ac:dyDescent="0.3">
      <c r="A59" s="21"/>
      <c r="B59" s="4"/>
      <c r="C59" s="72"/>
      <c r="D59" s="30"/>
      <c r="E59" s="67"/>
      <c r="F59" s="17"/>
      <c r="G59" s="100"/>
      <c r="H59"/>
      <c r="I59"/>
      <c r="J59"/>
      <c r="K59"/>
    </row>
    <row r="60" spans="1:13" s="23" customFormat="1" ht="15.75" x14ac:dyDescent="0.3">
      <c r="A60" s="99">
        <v>7.12</v>
      </c>
      <c r="B60" s="4" t="s">
        <v>3</v>
      </c>
      <c r="C60" s="12" t="s">
        <v>885</v>
      </c>
      <c r="D60" s="46"/>
      <c r="E60" s="21"/>
      <c r="F60" s="21"/>
      <c r="G60" s="100"/>
      <c r="H60"/>
      <c r="I60"/>
      <c r="J60"/>
      <c r="K60"/>
    </row>
    <row r="61" spans="1:13" s="23" customFormat="1" ht="324" x14ac:dyDescent="0.3">
      <c r="A61" s="21"/>
      <c r="B61" s="4"/>
      <c r="C61" s="72" t="s">
        <v>884</v>
      </c>
      <c r="D61" s="30">
        <f>1.75*6</f>
        <v>10.5</v>
      </c>
      <c r="E61" s="67">
        <f>H6*31.75</f>
        <v>30.956250000000001</v>
      </c>
      <c r="F61" s="17">
        <f>D61*E61</f>
        <v>325.04062500000003</v>
      </c>
      <c r="G61" s="100"/>
      <c r="H61"/>
      <c r="I61"/>
      <c r="J61"/>
      <c r="K61"/>
    </row>
    <row r="62" spans="1:13" s="23" customFormat="1" ht="15.75" x14ac:dyDescent="0.3">
      <c r="A62" s="21"/>
      <c r="B62" s="4"/>
      <c r="C62" s="74"/>
      <c r="D62" s="30"/>
      <c r="E62" s="21"/>
      <c r="F62" s="21"/>
      <c r="G62" s="100"/>
      <c r="H62"/>
      <c r="I62"/>
      <c r="J62"/>
      <c r="K62"/>
    </row>
    <row r="63" spans="1:13" ht="15.75" thickBot="1" x14ac:dyDescent="0.3">
      <c r="A63" s="13"/>
      <c r="B63" s="13"/>
      <c r="C63" s="13" t="s">
        <v>17</v>
      </c>
      <c r="D63" s="13"/>
      <c r="E63" s="18"/>
      <c r="F63" s="18">
        <f>SUM(F9:F61)</f>
        <v>23259.938812500004</v>
      </c>
      <c r="M63" s="9"/>
    </row>
    <row r="64" spans="1:13" ht="15.75" x14ac:dyDescent="0.3">
      <c r="A64" s="4"/>
      <c r="B64" s="4"/>
      <c r="C64" s="9"/>
      <c r="D64" s="4"/>
      <c r="E64" s="4"/>
      <c r="F64" s="4"/>
      <c r="M64" s="9"/>
    </row>
    <row r="65" spans="1:13" ht="15.75" x14ac:dyDescent="0.3">
      <c r="A65" s="4"/>
      <c r="B65" s="4"/>
      <c r="C65" s="9"/>
      <c r="D65" s="4"/>
      <c r="E65" s="4"/>
      <c r="F65" s="4"/>
      <c r="M65" s="9"/>
    </row>
    <row r="66" spans="1:13" ht="15.75" x14ac:dyDescent="0.3">
      <c r="A66" s="4"/>
      <c r="B66" s="4"/>
      <c r="C66" s="9"/>
      <c r="D66" s="7"/>
      <c r="E66" s="4"/>
      <c r="F66" s="4"/>
      <c r="M66" s="9"/>
    </row>
    <row r="67" spans="1:13" ht="15.75" x14ac:dyDescent="0.3">
      <c r="A67" s="4"/>
      <c r="B67" s="4"/>
      <c r="C67" s="9"/>
      <c r="D67" s="4"/>
      <c r="E67" s="4"/>
      <c r="F67" s="4"/>
      <c r="M67" s="9"/>
    </row>
    <row r="68" spans="1:13" ht="15.75" x14ac:dyDescent="0.3">
      <c r="A68" s="4"/>
      <c r="B68" s="4"/>
      <c r="C68" s="9"/>
      <c r="D68" s="4"/>
      <c r="E68" s="4"/>
      <c r="F68" s="4"/>
      <c r="M68" s="9"/>
    </row>
    <row r="69" spans="1:13" ht="15.75" x14ac:dyDescent="0.3">
      <c r="A69" s="4"/>
      <c r="B69" s="4"/>
      <c r="C69" s="9"/>
      <c r="D69" s="7"/>
      <c r="E69" s="4"/>
      <c r="F69" s="4"/>
    </row>
    <row r="70" spans="1:13" ht="15.75" x14ac:dyDescent="0.3">
      <c r="A70" s="4"/>
      <c r="B70" s="4"/>
      <c r="C70" s="9"/>
      <c r="D70" s="4"/>
      <c r="E70" s="4"/>
      <c r="F70" s="4"/>
    </row>
    <row r="71" spans="1:13" ht="15.75" x14ac:dyDescent="0.3">
      <c r="A71" s="4"/>
      <c r="B71" s="4"/>
      <c r="C71" s="9"/>
      <c r="D71" s="4"/>
      <c r="E71" s="4"/>
      <c r="F71" s="4"/>
    </row>
    <row r="72" spans="1:13" ht="15.75" x14ac:dyDescent="0.3">
      <c r="A72" s="4"/>
      <c r="B72" s="4"/>
      <c r="C72" s="9"/>
      <c r="D72" s="4"/>
      <c r="E72" s="4"/>
      <c r="F72" s="4"/>
    </row>
    <row r="73" spans="1:13" ht="15.75" x14ac:dyDescent="0.3">
      <c r="A73" s="4"/>
      <c r="B73" s="4"/>
      <c r="C73" s="9"/>
      <c r="D73" s="4"/>
      <c r="E73" s="4"/>
      <c r="F73" s="4"/>
    </row>
    <row r="74" spans="1:13" ht="15.75" x14ac:dyDescent="0.3">
      <c r="A74" s="4"/>
      <c r="B74" s="4"/>
      <c r="C74" s="9"/>
      <c r="D74" s="4"/>
      <c r="E74" s="4"/>
      <c r="F74" s="4"/>
    </row>
    <row r="75" spans="1:13" ht="15.75" x14ac:dyDescent="0.3">
      <c r="A75" s="4"/>
      <c r="B75" s="4"/>
      <c r="C75" s="9"/>
      <c r="D75" s="4"/>
      <c r="E75" s="4"/>
      <c r="F75" s="4"/>
    </row>
    <row r="76" spans="1:13" ht="15.75" x14ac:dyDescent="0.3">
      <c r="A76" s="4"/>
      <c r="B76" s="4"/>
      <c r="C76" s="9"/>
      <c r="D76" s="4"/>
      <c r="E76" s="4"/>
      <c r="F76" s="4"/>
    </row>
    <row r="77" spans="1:13" ht="15.75" x14ac:dyDescent="0.3">
      <c r="A77" s="4"/>
      <c r="B77" s="4"/>
      <c r="C77" s="9"/>
      <c r="D77" s="4"/>
      <c r="E77" s="4"/>
      <c r="F77" s="4"/>
    </row>
    <row r="78" spans="1:13" ht="15.75" x14ac:dyDescent="0.3">
      <c r="A78" s="4"/>
      <c r="B78" s="4"/>
      <c r="C78" s="9"/>
      <c r="D78" s="4"/>
      <c r="E78" s="4"/>
      <c r="F78" s="4"/>
    </row>
    <row r="79" spans="1:13" ht="15.75" x14ac:dyDescent="0.3">
      <c r="A79" s="4"/>
      <c r="B79" s="4"/>
      <c r="C79" s="9"/>
      <c r="D79" s="4"/>
      <c r="E79" s="4"/>
      <c r="F79" s="4"/>
    </row>
    <row r="80" spans="1:13" ht="15.75" x14ac:dyDescent="0.3">
      <c r="A80" s="4"/>
      <c r="B80" s="4"/>
      <c r="C80" s="9"/>
      <c r="D80" s="4"/>
      <c r="E80" s="4"/>
      <c r="F80" s="4"/>
    </row>
    <row r="81" spans="1:6" ht="15.75" x14ac:dyDescent="0.3">
      <c r="A81" s="4"/>
      <c r="B81" s="4"/>
      <c r="C81" s="9"/>
      <c r="D81" s="4"/>
      <c r="E81" s="4"/>
      <c r="F81" s="4"/>
    </row>
    <row r="82" spans="1:6" ht="15.75" x14ac:dyDescent="0.3">
      <c r="A82" s="4"/>
      <c r="B82" s="4"/>
      <c r="C82" s="9"/>
      <c r="D82" s="4"/>
      <c r="E82" s="4"/>
      <c r="F82" s="4"/>
    </row>
    <row r="83" spans="1:6" ht="15.75" x14ac:dyDescent="0.3">
      <c r="A83" s="4"/>
      <c r="B83" s="4"/>
      <c r="C83" s="9"/>
      <c r="D83" s="4"/>
      <c r="E83" s="4"/>
      <c r="F83" s="4"/>
    </row>
    <row r="84" spans="1:6" ht="15.75" x14ac:dyDescent="0.3">
      <c r="A84" s="4"/>
      <c r="B84" s="4"/>
      <c r="C84" s="9"/>
      <c r="D84" s="4"/>
      <c r="E84" s="4"/>
      <c r="F84" s="4"/>
    </row>
    <row r="85" spans="1:6" ht="15.75" x14ac:dyDescent="0.3">
      <c r="A85" s="4"/>
      <c r="B85" s="4"/>
      <c r="C85" s="9"/>
      <c r="D85" s="4"/>
      <c r="E85" s="4"/>
      <c r="F85" s="4"/>
    </row>
    <row r="86" spans="1:6" ht="15.75" x14ac:dyDescent="0.3">
      <c r="A86" s="4"/>
      <c r="B86" s="4"/>
      <c r="C86" s="9"/>
      <c r="D86" s="4"/>
      <c r="E86" s="4"/>
      <c r="F86" s="4"/>
    </row>
    <row r="87" spans="1:6" ht="15.75" x14ac:dyDescent="0.3">
      <c r="A87" s="4"/>
      <c r="B87" s="4"/>
      <c r="C87" s="9"/>
      <c r="D87" s="4"/>
      <c r="E87" s="4"/>
      <c r="F87" s="4"/>
    </row>
    <row r="88" spans="1:6" ht="15.75" x14ac:dyDescent="0.3">
      <c r="A88" s="4"/>
      <c r="B88" s="4"/>
      <c r="C88" s="9"/>
      <c r="D88" s="4"/>
      <c r="E88" s="4"/>
      <c r="F88" s="4"/>
    </row>
    <row r="89" spans="1:6" ht="15.75" x14ac:dyDescent="0.3">
      <c r="A89" s="4"/>
      <c r="B89" s="4"/>
      <c r="C89" s="9"/>
      <c r="D89" s="4"/>
      <c r="E89" s="4"/>
      <c r="F89" s="4"/>
    </row>
    <row r="90" spans="1:6" ht="15.75" x14ac:dyDescent="0.3">
      <c r="A90" s="4"/>
      <c r="B90" s="4"/>
      <c r="C90" s="9"/>
      <c r="D90" s="4"/>
      <c r="E90" s="4"/>
      <c r="F90" s="4"/>
    </row>
    <row r="91" spans="1:6" ht="15.75" x14ac:dyDescent="0.3">
      <c r="A91" s="4"/>
      <c r="B91" s="4"/>
      <c r="C91" s="9"/>
      <c r="D91" s="4"/>
      <c r="E91" s="4"/>
      <c r="F91" s="4"/>
    </row>
    <row r="92" spans="1:6" ht="15.75" x14ac:dyDescent="0.3">
      <c r="A92" s="4"/>
      <c r="B92" s="4"/>
      <c r="C92" s="9"/>
      <c r="D92" s="4"/>
      <c r="E92" s="4"/>
      <c r="F92" s="4"/>
    </row>
    <row r="93" spans="1:6" ht="15.75" x14ac:dyDescent="0.3">
      <c r="A93" s="4"/>
      <c r="B93" s="4"/>
      <c r="C93" s="9"/>
      <c r="D93" s="4"/>
      <c r="E93" s="4"/>
      <c r="F93" s="4"/>
    </row>
    <row r="94" spans="1:6" ht="15.75" x14ac:dyDescent="0.3">
      <c r="A94" s="4"/>
      <c r="B94" s="4"/>
      <c r="C94" s="9"/>
      <c r="D94" s="4"/>
      <c r="E94" s="4"/>
      <c r="F94" s="4"/>
    </row>
    <row r="95" spans="1:6" ht="15.75" x14ac:dyDescent="0.3">
      <c r="A95" s="4"/>
      <c r="B95" s="4"/>
      <c r="C95" s="9"/>
      <c r="D95" s="4"/>
      <c r="E95" s="4"/>
      <c r="F95" s="4"/>
    </row>
    <row r="96" spans="1:6" ht="15.75" x14ac:dyDescent="0.3">
      <c r="A96" s="4"/>
      <c r="B96" s="4"/>
      <c r="C96" s="9"/>
      <c r="D96" s="4"/>
      <c r="E96" s="4"/>
      <c r="F96" s="4"/>
    </row>
    <row r="97" spans="1:6" ht="15.75" x14ac:dyDescent="0.3">
      <c r="A97" s="4"/>
      <c r="B97" s="4"/>
      <c r="C97" s="9"/>
      <c r="D97" s="4"/>
      <c r="E97" s="4"/>
      <c r="F97" s="4"/>
    </row>
    <row r="98" spans="1:6" ht="15.75" x14ac:dyDescent="0.3">
      <c r="A98" s="4"/>
      <c r="B98" s="4"/>
      <c r="C98" s="9"/>
      <c r="D98" s="4"/>
      <c r="E98" s="4"/>
      <c r="F98" s="4"/>
    </row>
    <row r="99" spans="1:6" ht="15.75" x14ac:dyDescent="0.3">
      <c r="A99" s="4"/>
      <c r="B99" s="4"/>
      <c r="C99" s="9"/>
      <c r="D99" s="4"/>
      <c r="E99" s="4"/>
      <c r="F99" s="4"/>
    </row>
    <row r="100" spans="1:6" ht="15.75" x14ac:dyDescent="0.3">
      <c r="A100" s="4"/>
      <c r="B100" s="4"/>
      <c r="C100" s="9"/>
      <c r="D100" s="4"/>
      <c r="E100" s="4"/>
      <c r="F100" s="4"/>
    </row>
    <row r="101" spans="1:6" ht="15.75" x14ac:dyDescent="0.3">
      <c r="A101" s="4"/>
      <c r="B101" s="4"/>
      <c r="C101" s="9"/>
      <c r="D101" s="4"/>
      <c r="E101" s="4"/>
      <c r="F101" s="4"/>
    </row>
    <row r="102" spans="1:6" ht="15.75" x14ac:dyDescent="0.3">
      <c r="A102" s="4"/>
      <c r="B102" s="4"/>
      <c r="C102" s="9"/>
      <c r="D102" s="4"/>
      <c r="E102" s="4"/>
      <c r="F102" s="4"/>
    </row>
    <row r="103" spans="1:6" ht="15.75" x14ac:dyDescent="0.3">
      <c r="A103" s="4"/>
      <c r="B103" s="4"/>
      <c r="C103" s="9"/>
      <c r="D103" s="4"/>
      <c r="E103" s="4"/>
      <c r="F103" s="4"/>
    </row>
    <row r="104" spans="1:6" ht="15.75" x14ac:dyDescent="0.3">
      <c r="A104" s="4"/>
      <c r="B104" s="4"/>
      <c r="C104" s="9"/>
      <c r="D104" s="4"/>
      <c r="E104" s="4"/>
      <c r="F104" s="4"/>
    </row>
    <row r="105" spans="1:6" ht="15.75" x14ac:dyDescent="0.3">
      <c r="A105" s="4"/>
      <c r="B105" s="4"/>
      <c r="C105" s="9"/>
      <c r="D105" s="4"/>
      <c r="E105" s="4"/>
      <c r="F105" s="4"/>
    </row>
    <row r="106" spans="1:6" ht="15.75" x14ac:dyDescent="0.3">
      <c r="A106" s="4"/>
      <c r="B106" s="4"/>
      <c r="C106" s="9"/>
      <c r="D106" s="4"/>
      <c r="E106" s="4"/>
      <c r="F106" s="4"/>
    </row>
    <row r="107" spans="1:6" ht="15.75" x14ac:dyDescent="0.3">
      <c r="A107" s="4"/>
      <c r="B107" s="4"/>
      <c r="C107" s="9"/>
      <c r="D107" s="4"/>
      <c r="E107" s="4"/>
      <c r="F107" s="4"/>
    </row>
    <row r="108" spans="1:6" ht="15.75" x14ac:dyDescent="0.3">
      <c r="A108" s="4"/>
      <c r="B108" s="4"/>
      <c r="C108" s="9"/>
      <c r="D108" s="4"/>
      <c r="E108" s="4"/>
      <c r="F108" s="4"/>
    </row>
    <row r="109" spans="1:6" ht="15.75" x14ac:dyDescent="0.3">
      <c r="A109" s="4"/>
      <c r="B109" s="4"/>
      <c r="C109" s="9"/>
      <c r="D109" s="4"/>
      <c r="E109" s="4"/>
      <c r="F109" s="4"/>
    </row>
    <row r="110" spans="1:6" ht="15.75" x14ac:dyDescent="0.3">
      <c r="A110" s="4"/>
      <c r="B110" s="4"/>
      <c r="C110" s="9"/>
      <c r="D110" s="4"/>
      <c r="E110" s="4"/>
      <c r="F110" s="4"/>
    </row>
    <row r="111" spans="1:6" ht="15.75" x14ac:dyDescent="0.3">
      <c r="A111" s="4"/>
      <c r="B111" s="4"/>
      <c r="C111" s="9"/>
      <c r="D111" s="4"/>
      <c r="E111" s="4"/>
      <c r="F111" s="4"/>
    </row>
    <row r="112" spans="1:6" ht="15.75" x14ac:dyDescent="0.3">
      <c r="A112" s="4"/>
      <c r="B112" s="4"/>
      <c r="C112" s="9"/>
      <c r="D112" s="4"/>
      <c r="E112" s="4"/>
      <c r="F112" s="4"/>
    </row>
    <row r="113" spans="1:6" ht="15.75" x14ac:dyDescent="0.3">
      <c r="A113" s="4"/>
      <c r="B113" s="4"/>
      <c r="C113" s="9"/>
      <c r="D113" s="4"/>
      <c r="E113" s="4"/>
      <c r="F113" s="4"/>
    </row>
    <row r="114" spans="1:6" ht="15.75" x14ac:dyDescent="0.3">
      <c r="A114" s="4"/>
      <c r="B114" s="4"/>
      <c r="C114" s="9"/>
      <c r="D114" s="4"/>
      <c r="E114" s="4"/>
      <c r="F114" s="4"/>
    </row>
    <row r="115" spans="1:6" ht="15.75" x14ac:dyDescent="0.3">
      <c r="A115" s="4"/>
      <c r="B115" s="4"/>
      <c r="C115" s="9"/>
      <c r="D115" s="4"/>
      <c r="E115" s="4"/>
      <c r="F115" s="4"/>
    </row>
    <row r="116" spans="1:6" ht="15.75" x14ac:dyDescent="0.3">
      <c r="A116" s="4"/>
      <c r="B116" s="4"/>
      <c r="C116" s="9"/>
      <c r="D116" s="4"/>
      <c r="E116" s="4"/>
      <c r="F116" s="4"/>
    </row>
    <row r="117" spans="1:6" ht="15.75" x14ac:dyDescent="0.3">
      <c r="A117" s="4"/>
      <c r="B117" s="4"/>
      <c r="C117" s="4"/>
      <c r="D117" s="4"/>
      <c r="E117" s="4"/>
      <c r="F117" s="4"/>
    </row>
    <row r="118" spans="1:6" ht="15.75" x14ac:dyDescent="0.3">
      <c r="A118" s="4"/>
      <c r="B118" s="4"/>
      <c r="C118" s="4"/>
      <c r="D118" s="4"/>
      <c r="E118" s="4"/>
      <c r="F118" s="4"/>
    </row>
    <row r="119" spans="1:6" ht="15.75" x14ac:dyDescent="0.3">
      <c r="A119" s="4"/>
      <c r="B119" s="4"/>
      <c r="C119" s="4"/>
      <c r="D119" s="4"/>
      <c r="E119" s="4"/>
      <c r="F119" s="4"/>
    </row>
    <row r="120" spans="1:6" ht="15.75" x14ac:dyDescent="0.3">
      <c r="A120" s="4"/>
      <c r="B120" s="4"/>
      <c r="C120" s="4"/>
      <c r="D120" s="4"/>
      <c r="E120" s="4"/>
      <c r="F120" s="4"/>
    </row>
    <row r="121" spans="1:6" ht="15.75" x14ac:dyDescent="0.3">
      <c r="A121" s="4"/>
      <c r="B121" s="4"/>
      <c r="C121" s="4"/>
      <c r="D121" s="4"/>
      <c r="E121" s="4"/>
      <c r="F121" s="4"/>
    </row>
    <row r="122" spans="1:6" ht="15.75" x14ac:dyDescent="0.3">
      <c r="A122" s="4"/>
      <c r="B122" s="4"/>
      <c r="C122" s="4"/>
      <c r="D122" s="4"/>
      <c r="E122" s="4"/>
      <c r="F122" s="4"/>
    </row>
    <row r="123" spans="1:6" ht="15.75" x14ac:dyDescent="0.3">
      <c r="A123" s="4"/>
      <c r="B123" s="4"/>
      <c r="C123" s="4"/>
      <c r="D123" s="4"/>
      <c r="E123" s="4"/>
      <c r="F123" s="4"/>
    </row>
    <row r="124" spans="1:6" ht="15.75" x14ac:dyDescent="0.3">
      <c r="A124" s="4"/>
      <c r="B124" s="4"/>
      <c r="C124" s="4"/>
      <c r="D124" s="4"/>
      <c r="E124" s="4"/>
      <c r="F124" s="4"/>
    </row>
    <row r="125" spans="1:6" ht="15.75" x14ac:dyDescent="0.3">
      <c r="A125" s="4"/>
      <c r="B125" s="4"/>
      <c r="C125" s="4"/>
      <c r="D125" s="4"/>
      <c r="E125" s="4"/>
      <c r="F125" s="4"/>
    </row>
    <row r="126" spans="1:6" ht="15.75" x14ac:dyDescent="0.3">
      <c r="A126" s="4"/>
      <c r="B126" s="4"/>
      <c r="C126" s="4"/>
      <c r="D126" s="4"/>
      <c r="E126" s="4"/>
      <c r="F126" s="4"/>
    </row>
    <row r="127" spans="1:6" ht="15.75" x14ac:dyDescent="0.3">
      <c r="A127" s="4"/>
      <c r="B127" s="4"/>
      <c r="C127" s="4"/>
      <c r="D127" s="4"/>
      <c r="E127" s="4"/>
      <c r="F127" s="4"/>
    </row>
    <row r="128" spans="1:6" ht="15.75" x14ac:dyDescent="0.3">
      <c r="A128" s="4"/>
      <c r="B128" s="4"/>
      <c r="C128" s="4"/>
      <c r="D128" s="4"/>
      <c r="E128" s="4"/>
      <c r="F128" s="4"/>
    </row>
    <row r="129" spans="1:6" ht="15.75" x14ac:dyDescent="0.3">
      <c r="A129" s="4"/>
      <c r="B129" s="4"/>
      <c r="C129" s="4"/>
      <c r="D129" s="4"/>
      <c r="E129" s="4"/>
      <c r="F129" s="4"/>
    </row>
    <row r="130" spans="1:6" ht="15.75" x14ac:dyDescent="0.3">
      <c r="A130" s="4"/>
      <c r="B130" s="4"/>
      <c r="C130" s="4"/>
      <c r="D130" s="4"/>
      <c r="E130" s="4"/>
      <c r="F130" s="4"/>
    </row>
    <row r="131" spans="1:6" ht="15.75" x14ac:dyDescent="0.3">
      <c r="A131" s="4"/>
      <c r="B131" s="4"/>
      <c r="C131" s="4"/>
      <c r="D131" s="4"/>
      <c r="E131" s="4"/>
      <c r="F131" s="4"/>
    </row>
    <row r="132" spans="1:6" ht="15.75" x14ac:dyDescent="0.3">
      <c r="A132" s="4"/>
      <c r="B132" s="4"/>
      <c r="C132" s="4"/>
      <c r="D132" s="4"/>
      <c r="E132" s="4"/>
      <c r="F132" s="4"/>
    </row>
    <row r="133" spans="1:6" ht="15.75" x14ac:dyDescent="0.3">
      <c r="A133" s="4"/>
      <c r="B133" s="4"/>
      <c r="C133" s="4"/>
      <c r="D133" s="4"/>
      <c r="E133" s="4"/>
      <c r="F133" s="4"/>
    </row>
    <row r="134" spans="1:6" ht="15.75" x14ac:dyDescent="0.3">
      <c r="A134" s="4"/>
      <c r="B134" s="4"/>
      <c r="C134" s="4"/>
      <c r="D134" s="4"/>
      <c r="E134" s="4"/>
      <c r="F134" s="4"/>
    </row>
    <row r="135" spans="1:6" ht="15.75" x14ac:dyDescent="0.3">
      <c r="A135" s="4"/>
      <c r="B135" s="4"/>
      <c r="C135" s="4"/>
      <c r="D135" s="4"/>
      <c r="E135" s="4"/>
      <c r="F135" s="4"/>
    </row>
    <row r="136" spans="1:6" ht="15.75" x14ac:dyDescent="0.3">
      <c r="A136" s="4"/>
      <c r="B136" s="4"/>
      <c r="C136" s="4"/>
      <c r="D136" s="4"/>
      <c r="E136" s="4"/>
      <c r="F136" s="4"/>
    </row>
    <row r="137" spans="1:6" ht="15.75" x14ac:dyDescent="0.3">
      <c r="A137" s="4"/>
      <c r="B137" s="4"/>
      <c r="C137" s="4"/>
      <c r="D137" s="4"/>
      <c r="E137" s="4"/>
      <c r="F137" s="4"/>
    </row>
    <row r="138" spans="1:6" ht="15.75" x14ac:dyDescent="0.3">
      <c r="A138" s="4"/>
      <c r="B138" s="4"/>
      <c r="C138" s="4"/>
      <c r="D138" s="4"/>
      <c r="E138" s="4"/>
      <c r="F138" s="4"/>
    </row>
    <row r="139" spans="1:6" ht="15.75" x14ac:dyDescent="0.3">
      <c r="A139" s="4"/>
      <c r="B139" s="4"/>
      <c r="C139" s="4"/>
      <c r="D139" s="4"/>
      <c r="E139" s="4"/>
      <c r="F139" s="4"/>
    </row>
    <row r="140" spans="1:6" ht="15.75" x14ac:dyDescent="0.3">
      <c r="A140" s="4"/>
      <c r="B140" s="4"/>
      <c r="C140" s="4"/>
      <c r="D140" s="4"/>
      <c r="E140" s="4"/>
      <c r="F140" s="4"/>
    </row>
    <row r="141" spans="1:6" ht="15.75" x14ac:dyDescent="0.3">
      <c r="A141" s="4"/>
      <c r="B141" s="4"/>
      <c r="C141" s="4"/>
      <c r="D141" s="4"/>
      <c r="E141" s="4"/>
      <c r="F141" s="4"/>
    </row>
    <row r="142" spans="1:6" ht="15.75" x14ac:dyDescent="0.3">
      <c r="A142" s="4"/>
      <c r="B142" s="4"/>
      <c r="C142" s="4"/>
      <c r="D142" s="4"/>
      <c r="E142" s="4"/>
      <c r="F142" s="4"/>
    </row>
    <row r="143" spans="1:6" ht="15.75" x14ac:dyDescent="0.3">
      <c r="A143" s="4"/>
      <c r="B143" s="4"/>
      <c r="C143" s="4"/>
      <c r="D143" s="4"/>
      <c r="E143" s="4"/>
      <c r="F143" s="4"/>
    </row>
    <row r="144" spans="1:6" ht="15.75" x14ac:dyDescent="0.3">
      <c r="A144" s="4"/>
      <c r="B144" s="4"/>
      <c r="C144" s="4"/>
      <c r="D144" s="4"/>
      <c r="E144" s="4"/>
      <c r="F144" s="4"/>
    </row>
    <row r="145" spans="1:6" ht="15.75" x14ac:dyDescent="0.3">
      <c r="A145" s="4"/>
      <c r="B145" s="4"/>
      <c r="C145" s="4"/>
      <c r="D145" s="4"/>
      <c r="E145" s="4"/>
      <c r="F145" s="4"/>
    </row>
    <row r="146" spans="1:6" ht="15.75" x14ac:dyDescent="0.3">
      <c r="A146" s="4"/>
      <c r="B146" s="4"/>
      <c r="C146" s="4"/>
      <c r="D146" s="4"/>
      <c r="E146" s="4"/>
      <c r="F146" s="4"/>
    </row>
    <row r="147" spans="1:6" ht="15.75" x14ac:dyDescent="0.3">
      <c r="A147" s="4"/>
      <c r="B147" s="4"/>
      <c r="C147" s="4"/>
      <c r="D147" s="4"/>
      <c r="E147" s="4"/>
      <c r="F147" s="4"/>
    </row>
    <row r="148" spans="1:6" ht="15.75" x14ac:dyDescent="0.3">
      <c r="A148" s="4"/>
      <c r="B148" s="4"/>
      <c r="C148" s="4"/>
      <c r="D148" s="4"/>
      <c r="E148" s="4"/>
      <c r="F148" s="4"/>
    </row>
    <row r="149" spans="1:6" ht="15.75" x14ac:dyDescent="0.3">
      <c r="A149" s="4"/>
      <c r="B149" s="4"/>
      <c r="C149" s="4"/>
      <c r="D149" s="4"/>
      <c r="E149" s="4"/>
      <c r="F149" s="4"/>
    </row>
    <row r="150" spans="1:6" ht="15.75" x14ac:dyDescent="0.3">
      <c r="A150" s="4"/>
      <c r="B150" s="4"/>
      <c r="C150" s="4"/>
      <c r="D150" s="4"/>
      <c r="E150" s="4"/>
      <c r="F150" s="4"/>
    </row>
    <row r="151" spans="1:6" ht="15.75" x14ac:dyDescent="0.3">
      <c r="A151" s="4"/>
      <c r="B151" s="4"/>
      <c r="C151" s="4"/>
      <c r="D151" s="4"/>
      <c r="E151" s="4"/>
      <c r="F151" s="4"/>
    </row>
    <row r="152" spans="1:6" ht="15.75" x14ac:dyDescent="0.3">
      <c r="A152" s="4"/>
      <c r="B152" s="4"/>
      <c r="C152" s="4"/>
      <c r="D152" s="4"/>
      <c r="E152" s="4"/>
      <c r="F152" s="4"/>
    </row>
    <row r="153" spans="1:6" ht="15.75" x14ac:dyDescent="0.3">
      <c r="A153" s="4"/>
      <c r="B153" s="4"/>
      <c r="C153" s="4"/>
      <c r="D153" s="4"/>
      <c r="E153" s="4"/>
      <c r="F153" s="4"/>
    </row>
    <row r="154" spans="1:6" ht="15.75" x14ac:dyDescent="0.3">
      <c r="A154" s="4"/>
      <c r="B154" s="4"/>
      <c r="C154" s="4"/>
      <c r="D154" s="4"/>
      <c r="E154" s="4"/>
      <c r="F154" s="4"/>
    </row>
    <row r="155" spans="1:6" ht="15.75" x14ac:dyDescent="0.3">
      <c r="A155" s="4"/>
      <c r="B155" s="4"/>
      <c r="C155" s="4"/>
      <c r="D155" s="4"/>
      <c r="E155" s="4"/>
      <c r="F155" s="4"/>
    </row>
    <row r="156" spans="1:6" ht="15.75" x14ac:dyDescent="0.3">
      <c r="A156" s="4"/>
      <c r="B156" s="4"/>
      <c r="C156" s="4"/>
      <c r="D156" s="4"/>
      <c r="E156" s="4"/>
      <c r="F156" s="4"/>
    </row>
    <row r="157" spans="1:6" ht="15.75" x14ac:dyDescent="0.3">
      <c r="A157" s="4"/>
      <c r="B157" s="4"/>
      <c r="C157" s="4"/>
      <c r="D157" s="4"/>
      <c r="E157" s="4"/>
      <c r="F157" s="4"/>
    </row>
    <row r="158" spans="1:6" ht="15.75" x14ac:dyDescent="0.3">
      <c r="A158" s="4"/>
      <c r="B158" s="4"/>
      <c r="C158" s="4"/>
      <c r="D158" s="4"/>
      <c r="E158" s="4"/>
      <c r="F158" s="4"/>
    </row>
    <row r="159" spans="1:6" ht="15.75" x14ac:dyDescent="0.3">
      <c r="A159" s="4"/>
      <c r="B159" s="4"/>
      <c r="C159" s="4"/>
      <c r="D159" s="4"/>
      <c r="E159" s="4"/>
      <c r="F159" s="4"/>
    </row>
    <row r="160" spans="1:6" ht="15.75" x14ac:dyDescent="0.3">
      <c r="A160" s="4"/>
      <c r="B160" s="4"/>
      <c r="C160" s="4"/>
      <c r="D160" s="4"/>
      <c r="E160" s="4"/>
      <c r="F160" s="4"/>
    </row>
    <row r="161" spans="1:6" ht="15.75" x14ac:dyDescent="0.3">
      <c r="A161" s="4"/>
      <c r="B161" s="4"/>
      <c r="C161" s="4"/>
      <c r="D161" s="4"/>
      <c r="E161" s="4"/>
      <c r="F161" s="4"/>
    </row>
    <row r="162" spans="1:6" ht="15.75" x14ac:dyDescent="0.3">
      <c r="A162" s="4"/>
      <c r="B162" s="4"/>
      <c r="C162" s="4"/>
      <c r="D162" s="4"/>
      <c r="E162" s="4"/>
      <c r="F162" s="4"/>
    </row>
    <row r="163" spans="1:6" ht="15.75" x14ac:dyDescent="0.3">
      <c r="A163" s="4"/>
      <c r="B163" s="4"/>
      <c r="C163" s="4"/>
      <c r="D163" s="4"/>
      <c r="E163" s="4"/>
      <c r="F163" s="4"/>
    </row>
    <row r="164" spans="1:6" ht="15.75" x14ac:dyDescent="0.3">
      <c r="A164" s="4"/>
      <c r="B164" s="4"/>
      <c r="C164" s="4"/>
      <c r="D164" s="4"/>
      <c r="E164" s="4"/>
      <c r="F164" s="4"/>
    </row>
    <row r="165" spans="1:6" ht="15.75" x14ac:dyDescent="0.3">
      <c r="A165" s="4"/>
      <c r="B165" s="4"/>
      <c r="C165" s="4"/>
      <c r="D165" s="4"/>
      <c r="E165" s="4"/>
      <c r="F165" s="4"/>
    </row>
    <row r="166" spans="1:6" ht="15.75" x14ac:dyDescent="0.3">
      <c r="A166" s="4"/>
      <c r="B166" s="4"/>
      <c r="C166" s="4"/>
      <c r="D166" s="4"/>
      <c r="E166" s="4"/>
      <c r="F166" s="4"/>
    </row>
    <row r="167" spans="1:6" ht="15.75" x14ac:dyDescent="0.3">
      <c r="A167" s="4"/>
      <c r="B167" s="4"/>
      <c r="C167" s="4"/>
      <c r="D167" s="4"/>
      <c r="E167" s="4"/>
      <c r="F167" s="4"/>
    </row>
    <row r="168" spans="1:6" ht="15.75" x14ac:dyDescent="0.3">
      <c r="A168" s="4"/>
      <c r="B168" s="4"/>
      <c r="C168" s="4"/>
      <c r="D168" s="4"/>
      <c r="E168" s="4"/>
      <c r="F168" s="4"/>
    </row>
    <row r="169" spans="1:6" ht="15.75" x14ac:dyDescent="0.3">
      <c r="A169" s="4"/>
      <c r="B169" s="4"/>
      <c r="C169" s="4"/>
      <c r="D169" s="4"/>
      <c r="E169" s="4"/>
      <c r="F169" s="4"/>
    </row>
    <row r="170" spans="1:6" ht="15.75" x14ac:dyDescent="0.3">
      <c r="A170" s="4"/>
      <c r="B170" s="4"/>
      <c r="C170" s="4"/>
      <c r="D170" s="4"/>
      <c r="E170" s="4"/>
      <c r="F170" s="4"/>
    </row>
    <row r="171" spans="1:6" ht="15.75" x14ac:dyDescent="0.3">
      <c r="A171" s="4"/>
      <c r="B171" s="4"/>
      <c r="C171" s="4"/>
      <c r="D171" s="4"/>
      <c r="E171" s="4"/>
      <c r="F171" s="4"/>
    </row>
    <row r="172" spans="1:6" ht="15.75" x14ac:dyDescent="0.3">
      <c r="A172" s="4"/>
      <c r="B172" s="4"/>
      <c r="C172" s="4"/>
      <c r="D172" s="4"/>
      <c r="E172" s="4"/>
      <c r="F172" s="4"/>
    </row>
    <row r="173" spans="1:6" ht="15.75" x14ac:dyDescent="0.3">
      <c r="A173" s="4"/>
      <c r="B173" s="4"/>
      <c r="C173" s="4"/>
      <c r="D173" s="4"/>
      <c r="E173" s="4"/>
      <c r="F173" s="4"/>
    </row>
    <row r="174" spans="1:6" ht="15.75" x14ac:dyDescent="0.3">
      <c r="A174" s="4"/>
      <c r="B174" s="4"/>
      <c r="C174" s="4"/>
      <c r="D174" s="4"/>
      <c r="E174" s="4"/>
      <c r="F174" s="4"/>
    </row>
    <row r="175" spans="1:6" ht="15.75" x14ac:dyDescent="0.3">
      <c r="A175" s="4"/>
      <c r="B175" s="4"/>
      <c r="C175" s="4"/>
      <c r="D175" s="4"/>
      <c r="E175" s="4"/>
      <c r="F175" s="4"/>
    </row>
    <row r="176" spans="1:6" ht="15.75" x14ac:dyDescent="0.3">
      <c r="A176" s="4"/>
      <c r="B176" s="4"/>
      <c r="C176" s="4"/>
      <c r="D176" s="4"/>
      <c r="E176" s="4"/>
      <c r="F176" s="4"/>
    </row>
    <row r="177" spans="1:6" ht="15.75" x14ac:dyDescent="0.3">
      <c r="A177" s="4"/>
      <c r="B177" s="4"/>
      <c r="C177" s="4"/>
      <c r="D177" s="4"/>
      <c r="E177" s="4"/>
      <c r="F177" s="4"/>
    </row>
    <row r="178" spans="1:6" ht="15.75" x14ac:dyDescent="0.3">
      <c r="A178" s="4"/>
      <c r="B178" s="4"/>
      <c r="C178" s="4"/>
      <c r="D178" s="4"/>
      <c r="E178" s="4"/>
      <c r="F178" s="4"/>
    </row>
    <row r="179" spans="1:6" ht="15.75" x14ac:dyDescent="0.3">
      <c r="A179" s="4"/>
      <c r="B179" s="4"/>
      <c r="C179" s="4"/>
      <c r="D179" s="4"/>
      <c r="E179" s="4"/>
      <c r="F179" s="4"/>
    </row>
    <row r="180" spans="1:6" ht="15.75" x14ac:dyDescent="0.3">
      <c r="A180" s="4"/>
      <c r="B180" s="4"/>
      <c r="C180" s="4"/>
      <c r="D180" s="4"/>
      <c r="E180" s="4"/>
      <c r="F180" s="4"/>
    </row>
    <row r="181" spans="1:6" ht="15.75" x14ac:dyDescent="0.3">
      <c r="A181" s="4"/>
      <c r="B181" s="4"/>
      <c r="C181" s="4"/>
      <c r="D181" s="4"/>
      <c r="E181" s="4"/>
      <c r="F181" s="4"/>
    </row>
    <row r="182" spans="1:6" ht="15.75" x14ac:dyDescent="0.3">
      <c r="A182" s="4"/>
      <c r="B182" s="4"/>
      <c r="C182" s="4"/>
      <c r="D182" s="4"/>
      <c r="E182" s="4"/>
      <c r="F182" s="4"/>
    </row>
    <row r="183" spans="1:6" ht="15.75" x14ac:dyDescent="0.3">
      <c r="A183" s="4"/>
      <c r="B183" s="4"/>
      <c r="C183" s="4"/>
      <c r="D183" s="4"/>
      <c r="E183" s="4"/>
      <c r="F183" s="4"/>
    </row>
    <row r="184" spans="1:6" ht="15.75" x14ac:dyDescent="0.3">
      <c r="A184" s="4"/>
      <c r="B184" s="4"/>
      <c r="C184" s="4"/>
      <c r="D184" s="4"/>
      <c r="E184" s="4"/>
      <c r="F184" s="4"/>
    </row>
    <row r="185" spans="1:6" ht="15.75" x14ac:dyDescent="0.3">
      <c r="A185" s="4"/>
      <c r="B185" s="4"/>
      <c r="C185" s="4"/>
      <c r="D185" s="4"/>
      <c r="E185" s="4"/>
      <c r="F185" s="4"/>
    </row>
    <row r="186" spans="1:6" ht="15.75" x14ac:dyDescent="0.3">
      <c r="A186" s="4"/>
      <c r="B186" s="4"/>
      <c r="C186" s="4"/>
      <c r="D186" s="4"/>
      <c r="E186" s="4"/>
      <c r="F186" s="4"/>
    </row>
    <row r="187" spans="1:6" ht="15.75" x14ac:dyDescent="0.3">
      <c r="A187" s="4"/>
      <c r="B187" s="4"/>
      <c r="C187" s="4"/>
      <c r="D187" s="4"/>
      <c r="E187" s="4"/>
      <c r="F187" s="4"/>
    </row>
    <row r="188" spans="1:6" ht="15.75" x14ac:dyDescent="0.3">
      <c r="A188" s="4"/>
      <c r="B188" s="4"/>
      <c r="C188" s="4"/>
      <c r="D188" s="4"/>
      <c r="E188" s="4"/>
      <c r="F188" s="4"/>
    </row>
    <row r="189" spans="1:6" ht="15.75" x14ac:dyDescent="0.3">
      <c r="A189" s="4"/>
      <c r="B189" s="4"/>
      <c r="C189" s="4"/>
      <c r="D189" s="4"/>
      <c r="E189" s="4"/>
      <c r="F189" s="4"/>
    </row>
    <row r="190" spans="1:6" ht="15.75" x14ac:dyDescent="0.3">
      <c r="A190" s="4"/>
      <c r="B190" s="4"/>
      <c r="C190" s="4"/>
      <c r="D190" s="4"/>
      <c r="E190" s="4"/>
      <c r="F190" s="4"/>
    </row>
    <row r="191" spans="1:6" ht="15.75" x14ac:dyDescent="0.3">
      <c r="A191" s="4"/>
      <c r="B191" s="4"/>
      <c r="C191" s="4"/>
      <c r="D191" s="4"/>
      <c r="E191" s="4"/>
      <c r="F191" s="4"/>
    </row>
    <row r="192" spans="1:6" ht="15.75" x14ac:dyDescent="0.3">
      <c r="A192" s="4"/>
      <c r="B192" s="4"/>
      <c r="C192" s="4"/>
      <c r="D192" s="4"/>
      <c r="E192" s="4"/>
      <c r="F192" s="4"/>
    </row>
    <row r="193" spans="1:6" ht="15.75" x14ac:dyDescent="0.3">
      <c r="A193" s="4"/>
      <c r="B193" s="4"/>
      <c r="C193" s="4"/>
      <c r="D193" s="4"/>
      <c r="E193" s="4"/>
      <c r="F193" s="4"/>
    </row>
    <row r="194" spans="1:6" ht="15.75" x14ac:dyDescent="0.3">
      <c r="A194" s="4"/>
      <c r="B194" s="4"/>
      <c r="C194" s="4"/>
      <c r="D194" s="4"/>
      <c r="E194" s="4"/>
      <c r="F194" s="4"/>
    </row>
    <row r="195" spans="1:6" ht="15.75" x14ac:dyDescent="0.3">
      <c r="A195" s="4"/>
      <c r="B195" s="4"/>
      <c r="C195" s="4"/>
      <c r="D195" s="4"/>
      <c r="E195" s="4"/>
      <c r="F195" s="4"/>
    </row>
    <row r="196" spans="1:6" ht="15.75" x14ac:dyDescent="0.3">
      <c r="A196" s="4"/>
      <c r="B196" s="4"/>
      <c r="C196" s="4"/>
      <c r="D196" s="4"/>
      <c r="E196" s="4"/>
      <c r="F196" s="4"/>
    </row>
    <row r="197" spans="1:6" ht="15.75" x14ac:dyDescent="0.3">
      <c r="A197" s="4"/>
      <c r="B197" s="4"/>
      <c r="C197" s="4"/>
      <c r="D197" s="4"/>
      <c r="E197" s="4"/>
      <c r="F197" s="4"/>
    </row>
    <row r="198" spans="1:6" ht="15.75" x14ac:dyDescent="0.3">
      <c r="A198" s="4"/>
      <c r="B198" s="4"/>
      <c r="C198" s="4"/>
      <c r="D198" s="4"/>
      <c r="E198" s="4"/>
      <c r="F198" s="4"/>
    </row>
    <row r="199" spans="1:6" ht="15.75" x14ac:dyDescent="0.3">
      <c r="A199" s="4"/>
      <c r="B199" s="4"/>
      <c r="C199" s="4"/>
      <c r="D199" s="4"/>
      <c r="E199" s="4"/>
      <c r="F199" s="4"/>
    </row>
    <row r="200" spans="1:6" ht="15.75" x14ac:dyDescent="0.3">
      <c r="A200" s="4"/>
      <c r="B200" s="4"/>
      <c r="C200" s="4"/>
      <c r="D200" s="4"/>
      <c r="E200" s="4"/>
      <c r="F200" s="4"/>
    </row>
    <row r="201" spans="1:6" ht="15.75" x14ac:dyDescent="0.3">
      <c r="A201" s="4"/>
      <c r="B201" s="4"/>
      <c r="C201" s="4"/>
      <c r="D201" s="4"/>
      <c r="E201" s="4"/>
      <c r="F201" s="4"/>
    </row>
    <row r="202" spans="1:6" ht="15.75" x14ac:dyDescent="0.3">
      <c r="A202" s="4"/>
      <c r="B202" s="4"/>
      <c r="C202" s="4"/>
      <c r="D202" s="4"/>
      <c r="E202" s="4"/>
      <c r="F202" s="4"/>
    </row>
    <row r="203" spans="1:6" ht="15.75" x14ac:dyDescent="0.3">
      <c r="A203" s="4"/>
      <c r="B203" s="4"/>
      <c r="C203" s="4"/>
      <c r="D203" s="4"/>
      <c r="E203" s="4"/>
      <c r="F203" s="4"/>
    </row>
    <row r="204" spans="1:6" ht="15.75" x14ac:dyDescent="0.3">
      <c r="A204" s="4"/>
      <c r="B204" s="4"/>
      <c r="C204" s="4"/>
      <c r="D204" s="4"/>
      <c r="E204" s="4"/>
      <c r="F204" s="4"/>
    </row>
    <row r="205" spans="1:6" ht="15.75" x14ac:dyDescent="0.3">
      <c r="A205" s="4"/>
      <c r="B205" s="4"/>
      <c r="C205" s="4"/>
      <c r="D205" s="4"/>
      <c r="E205" s="4"/>
      <c r="F205" s="4"/>
    </row>
    <row r="206" spans="1:6" ht="15.75" x14ac:dyDescent="0.3">
      <c r="A206" s="4"/>
      <c r="B206" s="4"/>
      <c r="C206" s="4"/>
      <c r="D206" s="4"/>
      <c r="E206" s="4"/>
      <c r="F206" s="4"/>
    </row>
    <row r="207" spans="1:6" ht="15.75" x14ac:dyDescent="0.3">
      <c r="A207" s="4"/>
      <c r="B207" s="4"/>
      <c r="C207" s="4"/>
      <c r="D207" s="4"/>
      <c r="E207" s="4"/>
      <c r="F207" s="4"/>
    </row>
    <row r="208" spans="1:6" ht="15.75" x14ac:dyDescent="0.3">
      <c r="A208" s="4"/>
      <c r="B208" s="4"/>
      <c r="C208" s="4"/>
      <c r="D208" s="4"/>
      <c r="E208" s="4"/>
      <c r="F208" s="4"/>
    </row>
    <row r="209" spans="1:6" ht="15.75" x14ac:dyDescent="0.3">
      <c r="A209" s="4"/>
      <c r="B209" s="4"/>
      <c r="C209" s="4"/>
      <c r="D209" s="4"/>
      <c r="E209" s="4"/>
      <c r="F209" s="4"/>
    </row>
    <row r="210" spans="1:6" ht="15.75" x14ac:dyDescent="0.3">
      <c r="A210" s="4"/>
      <c r="B210" s="4"/>
      <c r="C210" s="4"/>
      <c r="D210" s="4"/>
      <c r="E210" s="4"/>
      <c r="F210" s="4"/>
    </row>
    <row r="211" spans="1:6" ht="15.75" x14ac:dyDescent="0.3">
      <c r="A211" s="4"/>
      <c r="B211" s="4"/>
      <c r="C211" s="4"/>
      <c r="D211" s="4"/>
      <c r="E211" s="4"/>
      <c r="F211" s="4"/>
    </row>
    <row r="212" spans="1:6" ht="15.75" x14ac:dyDescent="0.3">
      <c r="A212" s="4"/>
      <c r="B212" s="4"/>
      <c r="C212" s="4"/>
      <c r="D212" s="4"/>
      <c r="E212" s="4"/>
      <c r="F212" s="4"/>
    </row>
    <row r="213" spans="1:6" ht="15.75" x14ac:dyDescent="0.3">
      <c r="A213" s="4"/>
      <c r="B213" s="4"/>
      <c r="C213" s="4"/>
      <c r="D213" s="4"/>
      <c r="E213" s="4"/>
      <c r="F213" s="4"/>
    </row>
    <row r="214" spans="1:6" ht="15.75" x14ac:dyDescent="0.3">
      <c r="A214" s="4"/>
      <c r="B214" s="4"/>
      <c r="C214" s="4"/>
      <c r="D214" s="4"/>
      <c r="E214" s="4"/>
      <c r="F214" s="4"/>
    </row>
    <row r="215" spans="1:6" ht="15.75" x14ac:dyDescent="0.3">
      <c r="A215" s="4"/>
      <c r="B215" s="4"/>
      <c r="C215" s="4"/>
      <c r="D215" s="4"/>
      <c r="E215" s="4"/>
      <c r="F215" s="4"/>
    </row>
    <row r="216" spans="1:6" ht="15.75" x14ac:dyDescent="0.3">
      <c r="A216" s="4"/>
      <c r="B216" s="4"/>
      <c r="C216" s="4"/>
      <c r="D216" s="4"/>
      <c r="E216" s="4"/>
      <c r="F216" s="4"/>
    </row>
    <row r="217" spans="1:6" ht="15.75" x14ac:dyDescent="0.3">
      <c r="A217" s="4"/>
      <c r="B217" s="4"/>
      <c r="C217" s="4"/>
      <c r="D217" s="4"/>
      <c r="E217" s="4"/>
      <c r="F217" s="4"/>
    </row>
    <row r="218" spans="1:6" ht="15.75" x14ac:dyDescent="0.3">
      <c r="A218" s="4"/>
      <c r="B218" s="4"/>
      <c r="C218" s="4"/>
      <c r="D218" s="4"/>
      <c r="E218" s="4"/>
      <c r="F218" s="4"/>
    </row>
    <row r="219" spans="1:6" ht="15.75" x14ac:dyDescent="0.3">
      <c r="A219" s="4"/>
      <c r="B219" s="4"/>
      <c r="C219" s="4"/>
      <c r="D219" s="4"/>
      <c r="E219" s="4"/>
      <c r="F219" s="4"/>
    </row>
    <row r="220" spans="1:6" ht="15.75" x14ac:dyDescent="0.3">
      <c r="A220" s="4"/>
      <c r="B220" s="4"/>
      <c r="C220" s="4"/>
      <c r="D220" s="4"/>
      <c r="E220" s="4"/>
      <c r="F220" s="4"/>
    </row>
    <row r="221" spans="1:6" ht="15.75" x14ac:dyDescent="0.3">
      <c r="A221" s="4"/>
      <c r="B221" s="4"/>
      <c r="C221" s="4"/>
      <c r="D221" s="4"/>
      <c r="E221" s="4"/>
      <c r="F221" s="4"/>
    </row>
    <row r="222" spans="1:6" ht="15.75" x14ac:dyDescent="0.3">
      <c r="A222" s="4"/>
      <c r="B222" s="4"/>
      <c r="C222" s="4"/>
      <c r="D222" s="4"/>
      <c r="E222" s="4"/>
      <c r="F222" s="4"/>
    </row>
    <row r="223" spans="1:6" ht="15.75" x14ac:dyDescent="0.3">
      <c r="A223" s="4"/>
      <c r="B223" s="4"/>
      <c r="C223" s="4"/>
      <c r="D223" s="4"/>
      <c r="E223" s="4"/>
      <c r="F223" s="4"/>
    </row>
    <row r="224" spans="1:6" ht="15.75" x14ac:dyDescent="0.3">
      <c r="A224" s="4"/>
      <c r="B224" s="4"/>
      <c r="C224" s="4"/>
      <c r="D224" s="4"/>
      <c r="E224" s="4"/>
      <c r="F224" s="4"/>
    </row>
    <row r="225" spans="1:6" ht="15.75" x14ac:dyDescent="0.3">
      <c r="A225" s="4"/>
      <c r="B225" s="4"/>
      <c r="C225" s="4"/>
      <c r="D225" s="4"/>
      <c r="E225" s="4"/>
      <c r="F225" s="4"/>
    </row>
    <row r="226" spans="1:6" ht="15.75" x14ac:dyDescent="0.3">
      <c r="A226" s="4"/>
      <c r="B226" s="4"/>
      <c r="C226" s="4"/>
      <c r="D226" s="4"/>
      <c r="E226" s="4"/>
      <c r="F226" s="4"/>
    </row>
    <row r="227" spans="1:6" ht="15.75" x14ac:dyDescent="0.3">
      <c r="A227" s="4"/>
      <c r="B227" s="4"/>
      <c r="C227" s="4"/>
      <c r="D227" s="4"/>
      <c r="E227" s="4"/>
      <c r="F227" s="4"/>
    </row>
    <row r="228" spans="1:6" ht="15.75" x14ac:dyDescent="0.3">
      <c r="A228" s="4"/>
      <c r="B228" s="4"/>
      <c r="C228" s="4"/>
      <c r="D228" s="4"/>
      <c r="E228" s="4"/>
      <c r="F228" s="4"/>
    </row>
    <row r="229" spans="1:6" ht="15.75" x14ac:dyDescent="0.3">
      <c r="A229" s="4"/>
      <c r="B229" s="4"/>
      <c r="C229" s="4"/>
      <c r="D229" s="4"/>
      <c r="E229" s="4"/>
      <c r="F229" s="4"/>
    </row>
    <row r="230" spans="1:6" ht="15.75" x14ac:dyDescent="0.3">
      <c r="A230" s="4"/>
      <c r="B230" s="4"/>
      <c r="C230" s="4"/>
      <c r="D230" s="4"/>
      <c r="E230" s="4"/>
      <c r="F230" s="4"/>
    </row>
    <row r="231" spans="1:6" ht="15.75" x14ac:dyDescent="0.3">
      <c r="A231" s="4"/>
      <c r="B231" s="4"/>
      <c r="C231" s="4"/>
      <c r="D231" s="4"/>
      <c r="E231" s="4"/>
      <c r="F231" s="4"/>
    </row>
    <row r="232" spans="1:6" ht="15.75" x14ac:dyDescent="0.3">
      <c r="A232" s="4"/>
      <c r="B232" s="4"/>
      <c r="C232" s="4"/>
      <c r="D232" s="4"/>
      <c r="E232" s="4"/>
      <c r="F232" s="4"/>
    </row>
    <row r="233" spans="1:6" ht="15.75" x14ac:dyDescent="0.3">
      <c r="A233" s="4"/>
      <c r="B233" s="4"/>
      <c r="C233" s="4"/>
      <c r="D233" s="4"/>
      <c r="E233" s="4"/>
      <c r="F233" s="4"/>
    </row>
    <row r="234" spans="1:6" ht="15.75" x14ac:dyDescent="0.3">
      <c r="A234" s="4"/>
      <c r="B234" s="4"/>
      <c r="C234" s="4"/>
      <c r="D234" s="4"/>
      <c r="E234" s="4"/>
      <c r="F234" s="4"/>
    </row>
    <row r="235" spans="1:6" ht="15.75" x14ac:dyDescent="0.3">
      <c r="A235" s="4"/>
      <c r="B235" s="4"/>
      <c r="C235" s="4"/>
      <c r="D235" s="4"/>
      <c r="E235" s="4"/>
      <c r="F235" s="4"/>
    </row>
    <row r="236" spans="1:6" ht="15.75" x14ac:dyDescent="0.3">
      <c r="A236" s="4"/>
      <c r="B236" s="4"/>
      <c r="C236" s="4"/>
      <c r="D236" s="4"/>
      <c r="E236" s="4"/>
      <c r="F236" s="4"/>
    </row>
    <row r="237" spans="1:6" ht="15.75" x14ac:dyDescent="0.3">
      <c r="A237" s="4"/>
      <c r="B237" s="4"/>
      <c r="C237" s="4"/>
      <c r="D237" s="4"/>
      <c r="E237" s="4"/>
      <c r="F237" s="4"/>
    </row>
    <row r="238" spans="1:6" ht="15.75" x14ac:dyDescent="0.3">
      <c r="A238" s="4"/>
      <c r="B238" s="4"/>
      <c r="C238" s="4"/>
      <c r="D238" s="4"/>
      <c r="E238" s="4"/>
      <c r="F238" s="4"/>
    </row>
    <row r="239" spans="1:6" ht="15.75" x14ac:dyDescent="0.3">
      <c r="A239" s="4"/>
      <c r="B239" s="4"/>
      <c r="C239" s="4"/>
      <c r="D239" s="4"/>
      <c r="E239" s="4"/>
      <c r="F239" s="4"/>
    </row>
    <row r="240" spans="1:6" ht="15.75" x14ac:dyDescent="0.3">
      <c r="A240" s="4"/>
      <c r="B240" s="4"/>
      <c r="C240" s="4"/>
      <c r="D240" s="4"/>
      <c r="E240" s="4"/>
      <c r="F240" s="4"/>
    </row>
    <row r="241" spans="1:6" ht="15.75" x14ac:dyDescent="0.3">
      <c r="A241" s="4"/>
      <c r="B241" s="4"/>
      <c r="C241" s="4"/>
      <c r="D241" s="4"/>
      <c r="E241" s="4"/>
      <c r="F241" s="4"/>
    </row>
    <row r="242" spans="1:6" ht="15.75" x14ac:dyDescent="0.3">
      <c r="A242" s="4"/>
      <c r="B242" s="4"/>
      <c r="C242" s="4"/>
      <c r="D242" s="4"/>
      <c r="E242" s="4"/>
      <c r="F242" s="4"/>
    </row>
    <row r="243" spans="1:6" ht="15.75" x14ac:dyDescent="0.3">
      <c r="A243" s="4"/>
      <c r="B243" s="4"/>
      <c r="C243" s="4"/>
      <c r="D243" s="4"/>
      <c r="E243" s="4"/>
      <c r="F243" s="4"/>
    </row>
    <row r="244" spans="1:6" ht="15.75" x14ac:dyDescent="0.3">
      <c r="A244" s="4"/>
      <c r="B244" s="4"/>
      <c r="C244" s="4"/>
      <c r="D244" s="4"/>
      <c r="E244" s="4"/>
      <c r="F244" s="4"/>
    </row>
    <row r="245" spans="1:6" ht="15.75" x14ac:dyDescent="0.3">
      <c r="A245" s="4"/>
      <c r="B245" s="4"/>
      <c r="C245" s="4"/>
      <c r="D245" s="4"/>
      <c r="E245" s="4"/>
      <c r="F245" s="4"/>
    </row>
    <row r="246" spans="1:6" ht="15.75" x14ac:dyDescent="0.3">
      <c r="A246" s="4"/>
      <c r="B246" s="4"/>
      <c r="C246" s="4"/>
      <c r="D246" s="4"/>
      <c r="E246" s="4"/>
      <c r="F246" s="4"/>
    </row>
    <row r="247" spans="1:6" ht="15.75" x14ac:dyDescent="0.3">
      <c r="A247" s="4"/>
      <c r="B247" s="4"/>
      <c r="C247" s="4"/>
      <c r="D247" s="4"/>
      <c r="E247" s="4"/>
      <c r="F247" s="4"/>
    </row>
    <row r="248" spans="1:6" ht="15.75" x14ac:dyDescent="0.3">
      <c r="A248" s="4"/>
      <c r="B248" s="4"/>
      <c r="C248" s="4"/>
      <c r="D248" s="4"/>
      <c r="E248" s="4"/>
      <c r="F248" s="4"/>
    </row>
    <row r="249" spans="1:6" ht="15.75" x14ac:dyDescent="0.3">
      <c r="A249" s="4"/>
      <c r="B249" s="4"/>
      <c r="C249" s="4"/>
      <c r="D249" s="4"/>
      <c r="E249" s="4"/>
      <c r="F249" s="4"/>
    </row>
    <row r="250" spans="1:6" ht="15.75" x14ac:dyDescent="0.3">
      <c r="A250" s="4"/>
      <c r="B250" s="4"/>
      <c r="C250" s="4"/>
      <c r="D250" s="4"/>
      <c r="E250" s="4"/>
      <c r="F250" s="4"/>
    </row>
    <row r="251" spans="1:6" ht="15.75" x14ac:dyDescent="0.3">
      <c r="A251" s="4"/>
      <c r="B251" s="4"/>
      <c r="C251" s="4"/>
      <c r="D251" s="4"/>
      <c r="E251" s="4"/>
      <c r="F251" s="4"/>
    </row>
    <row r="252" spans="1:6" ht="15.75" x14ac:dyDescent="0.3">
      <c r="A252" s="4"/>
      <c r="B252" s="4"/>
      <c r="C252" s="4"/>
      <c r="D252" s="4"/>
      <c r="E252" s="4"/>
      <c r="F252" s="4"/>
    </row>
    <row r="253" spans="1:6" ht="15.75" x14ac:dyDescent="0.3">
      <c r="A253" s="4"/>
      <c r="B253" s="4"/>
      <c r="C253" s="4"/>
      <c r="D253" s="4"/>
      <c r="E253" s="4"/>
      <c r="F253" s="4"/>
    </row>
    <row r="254" spans="1:6" ht="15.75" x14ac:dyDescent="0.3">
      <c r="A254" s="4"/>
      <c r="B254" s="4"/>
      <c r="C254" s="4"/>
      <c r="D254" s="4"/>
      <c r="E254" s="4"/>
      <c r="F254" s="4"/>
    </row>
    <row r="255" spans="1:6" ht="15.75" x14ac:dyDescent="0.3">
      <c r="A255" s="4"/>
      <c r="B255" s="4"/>
      <c r="C255" s="4"/>
      <c r="D255" s="4"/>
      <c r="E255" s="4"/>
      <c r="F255" s="4"/>
    </row>
    <row r="256" spans="1:6" ht="15.75" x14ac:dyDescent="0.3">
      <c r="A256" s="4"/>
      <c r="B256" s="4"/>
      <c r="C256" s="4"/>
      <c r="D256" s="4"/>
      <c r="E256" s="4"/>
      <c r="F256" s="4"/>
    </row>
    <row r="257" spans="1:6" ht="15.75" x14ac:dyDescent="0.3">
      <c r="A257" s="4"/>
      <c r="B257" s="4"/>
      <c r="C257" s="4"/>
      <c r="D257" s="4"/>
      <c r="E257" s="4"/>
      <c r="F257" s="4"/>
    </row>
    <row r="258" spans="1:6" ht="15.75" x14ac:dyDescent="0.3">
      <c r="A258" s="4"/>
      <c r="B258" s="4"/>
      <c r="C258" s="4"/>
      <c r="D258" s="4"/>
      <c r="E258" s="4"/>
      <c r="F258" s="4"/>
    </row>
    <row r="259" spans="1:6" ht="15.75" x14ac:dyDescent="0.3">
      <c r="A259" s="4"/>
      <c r="B259" s="4"/>
      <c r="C259" s="4"/>
      <c r="D259" s="4"/>
      <c r="E259" s="4"/>
      <c r="F259" s="4"/>
    </row>
    <row r="260" spans="1:6" ht="15.75" x14ac:dyDescent="0.3">
      <c r="A260" s="4"/>
      <c r="B260" s="4"/>
      <c r="C260" s="4"/>
      <c r="D260" s="4"/>
      <c r="E260" s="4"/>
      <c r="F260" s="4"/>
    </row>
    <row r="261" spans="1:6" ht="15.75" x14ac:dyDescent="0.3">
      <c r="A261" s="4"/>
      <c r="B261" s="4"/>
      <c r="C261" s="4"/>
      <c r="D261" s="4"/>
      <c r="E261" s="4"/>
      <c r="F261" s="4"/>
    </row>
    <row r="262" spans="1:6" ht="15.75" x14ac:dyDescent="0.3">
      <c r="A262" s="4"/>
      <c r="B262" s="4"/>
      <c r="C262" s="4"/>
      <c r="D262" s="4"/>
      <c r="E262" s="4"/>
      <c r="F262" s="4"/>
    </row>
    <row r="263" spans="1:6" ht="15.75" x14ac:dyDescent="0.3">
      <c r="A263" s="4"/>
      <c r="B263" s="4"/>
      <c r="C263" s="4"/>
      <c r="D263" s="4"/>
      <c r="E263" s="4"/>
      <c r="F263" s="4"/>
    </row>
    <row r="264" spans="1:6" ht="15.75" x14ac:dyDescent="0.3">
      <c r="A264" s="4"/>
      <c r="B264" s="4"/>
      <c r="C264" s="4"/>
      <c r="D264" s="4"/>
      <c r="E264" s="4"/>
      <c r="F264" s="4"/>
    </row>
    <row r="265" spans="1:6" ht="15.75" x14ac:dyDescent="0.3">
      <c r="A265" s="4"/>
      <c r="B265" s="4"/>
      <c r="C265" s="4"/>
      <c r="D265" s="4"/>
      <c r="E265" s="4"/>
      <c r="F265" s="4"/>
    </row>
    <row r="266" spans="1:6" ht="15.75" x14ac:dyDescent="0.3">
      <c r="A266" s="4"/>
      <c r="B266" s="4"/>
      <c r="C266" s="4"/>
      <c r="D266" s="4"/>
      <c r="E266" s="4"/>
      <c r="F266" s="4"/>
    </row>
    <row r="267" spans="1:6" ht="15.75" x14ac:dyDescent="0.3">
      <c r="A267" s="4"/>
      <c r="B267" s="4"/>
      <c r="C267" s="4"/>
      <c r="D267" s="4"/>
      <c r="E267" s="4"/>
      <c r="F267" s="4"/>
    </row>
    <row r="268" spans="1:6" ht="15.75" x14ac:dyDescent="0.3">
      <c r="A268" s="4"/>
      <c r="B268" s="4"/>
      <c r="C268" s="4"/>
      <c r="D268" s="4"/>
      <c r="E268" s="4"/>
      <c r="F268" s="4"/>
    </row>
    <row r="269" spans="1:6" ht="15.75" x14ac:dyDescent="0.3">
      <c r="A269" s="4"/>
      <c r="B269" s="4"/>
      <c r="C269" s="4"/>
      <c r="D269" s="4"/>
      <c r="E269" s="4"/>
      <c r="F269" s="4"/>
    </row>
    <row r="270" spans="1:6" ht="15.75" x14ac:dyDescent="0.3">
      <c r="A270" s="4"/>
      <c r="B270" s="4"/>
      <c r="C270" s="4"/>
      <c r="D270" s="4"/>
      <c r="E270" s="4"/>
      <c r="F270" s="4"/>
    </row>
    <row r="271" spans="1:6" ht="15.75" x14ac:dyDescent="0.3">
      <c r="A271" s="4"/>
      <c r="B271" s="4"/>
      <c r="C271" s="4"/>
      <c r="D271" s="4"/>
      <c r="E271" s="4"/>
      <c r="F271" s="4"/>
    </row>
    <row r="272" spans="1:6" ht="15.75" x14ac:dyDescent="0.3">
      <c r="A272" s="4"/>
      <c r="B272" s="4"/>
      <c r="C272" s="4"/>
      <c r="D272" s="4"/>
      <c r="E272" s="4"/>
      <c r="F272" s="4"/>
    </row>
    <row r="273" spans="1:6" ht="15.75" x14ac:dyDescent="0.3">
      <c r="A273" s="4"/>
      <c r="B273" s="4"/>
      <c r="C273" s="4"/>
      <c r="D273" s="4"/>
      <c r="E273" s="4"/>
      <c r="F273" s="4"/>
    </row>
    <row r="274" spans="1:6" ht="15.75" x14ac:dyDescent="0.3">
      <c r="A274" s="4"/>
      <c r="B274" s="4"/>
      <c r="C274" s="4"/>
      <c r="D274" s="4"/>
      <c r="E274" s="4"/>
      <c r="F274" s="4"/>
    </row>
    <row r="275" spans="1:6" ht="15.75" x14ac:dyDescent="0.3">
      <c r="A275" s="4"/>
      <c r="B275" s="4"/>
      <c r="C275" s="4"/>
      <c r="D275" s="4"/>
      <c r="E275" s="4"/>
      <c r="F275" s="4"/>
    </row>
    <row r="276" spans="1:6" ht="15.75" x14ac:dyDescent="0.3">
      <c r="A276" s="4"/>
      <c r="B276" s="4"/>
      <c r="C276" s="4"/>
      <c r="D276" s="4"/>
      <c r="E276" s="4"/>
      <c r="F276" s="4"/>
    </row>
    <row r="277" spans="1:6" ht="15.75" x14ac:dyDescent="0.3">
      <c r="A277" s="4"/>
      <c r="B277" s="4"/>
      <c r="C277" s="4"/>
      <c r="D277" s="4"/>
      <c r="E277" s="4"/>
      <c r="F277" s="4"/>
    </row>
    <row r="278" spans="1:6" ht="15.75" x14ac:dyDescent="0.3">
      <c r="A278" s="4"/>
      <c r="B278" s="4"/>
      <c r="C278" s="4"/>
      <c r="D278" s="4"/>
      <c r="E278" s="4"/>
      <c r="F278" s="4"/>
    </row>
    <row r="279" spans="1:6" ht="15.75" x14ac:dyDescent="0.3">
      <c r="A279" s="4"/>
      <c r="B279" s="4"/>
      <c r="C279" s="4"/>
      <c r="D279" s="4"/>
      <c r="E279" s="4"/>
      <c r="F279" s="4"/>
    </row>
    <row r="280" spans="1:6" ht="15.75" x14ac:dyDescent="0.3">
      <c r="A280" s="4"/>
      <c r="B280" s="4"/>
      <c r="C280" s="4"/>
      <c r="D280" s="4"/>
      <c r="E280" s="4"/>
      <c r="F280" s="4"/>
    </row>
    <row r="281" spans="1:6" ht="15.75" x14ac:dyDescent="0.3">
      <c r="A281" s="4"/>
      <c r="B281" s="4"/>
      <c r="C281" s="4"/>
      <c r="D281" s="4"/>
      <c r="E281" s="4"/>
      <c r="F281" s="4"/>
    </row>
    <row r="282" spans="1:6" ht="15.75" x14ac:dyDescent="0.3">
      <c r="A282" s="4"/>
      <c r="B282" s="4"/>
      <c r="C282" s="4"/>
      <c r="D282" s="4"/>
      <c r="E282" s="4"/>
      <c r="F282" s="4"/>
    </row>
    <row r="283" spans="1:6" ht="15.75" x14ac:dyDescent="0.3">
      <c r="A283" s="4"/>
      <c r="B283" s="4"/>
      <c r="C283" s="4"/>
      <c r="D283" s="4"/>
      <c r="E283" s="4"/>
      <c r="F283" s="4"/>
    </row>
    <row r="284" spans="1:6" ht="15.75" x14ac:dyDescent="0.3">
      <c r="A284" s="4"/>
      <c r="B284" s="4"/>
      <c r="C284" s="4"/>
      <c r="D284" s="4"/>
      <c r="E284" s="4"/>
      <c r="F284" s="4"/>
    </row>
    <row r="285" spans="1:6" ht="15.75" x14ac:dyDescent="0.3">
      <c r="A285" s="4"/>
      <c r="B285" s="4"/>
      <c r="C285" s="4"/>
      <c r="D285" s="4"/>
      <c r="E285" s="4"/>
      <c r="F285" s="4"/>
    </row>
    <row r="286" spans="1:6" ht="15.75" x14ac:dyDescent="0.3">
      <c r="A286" s="4"/>
      <c r="B286" s="4"/>
      <c r="C286" s="4"/>
      <c r="D286" s="4"/>
      <c r="E286" s="4"/>
      <c r="F286" s="4"/>
    </row>
    <row r="287" spans="1:6" ht="15.75" x14ac:dyDescent="0.3">
      <c r="A287" s="4"/>
      <c r="B287" s="4"/>
      <c r="C287" s="4"/>
      <c r="D287" s="4"/>
      <c r="E287" s="4"/>
      <c r="F287" s="4"/>
    </row>
    <row r="288" spans="1:6" ht="15.75" x14ac:dyDescent="0.3">
      <c r="A288" s="4"/>
      <c r="B288" s="4"/>
      <c r="C288" s="4"/>
      <c r="D288" s="4"/>
      <c r="E288" s="4"/>
      <c r="F288" s="4"/>
    </row>
    <row r="289" spans="1:6" ht="15.75" x14ac:dyDescent="0.3">
      <c r="A289" s="4"/>
      <c r="B289" s="4"/>
      <c r="C289" s="4"/>
      <c r="D289" s="4"/>
      <c r="E289" s="4"/>
      <c r="F289" s="4"/>
    </row>
    <row r="290" spans="1:6" ht="15.75" x14ac:dyDescent="0.3">
      <c r="A290" s="4"/>
      <c r="B290" s="4"/>
      <c r="C290" s="4"/>
      <c r="D290" s="4"/>
      <c r="E290" s="4"/>
      <c r="F290" s="4"/>
    </row>
    <row r="291" spans="1:6" ht="15.75" x14ac:dyDescent="0.3">
      <c r="A291" s="4"/>
      <c r="B291" s="4"/>
      <c r="C291" s="4"/>
      <c r="D291" s="4"/>
      <c r="E291" s="4"/>
      <c r="F291" s="4"/>
    </row>
    <row r="292" spans="1:6" ht="15.75" x14ac:dyDescent="0.3">
      <c r="A292" s="4"/>
      <c r="B292" s="4"/>
      <c r="C292" s="4"/>
      <c r="D292" s="4"/>
      <c r="E292" s="4"/>
      <c r="F292" s="4"/>
    </row>
    <row r="293" spans="1:6" ht="15.75" x14ac:dyDescent="0.3">
      <c r="A293" s="4"/>
      <c r="B293" s="4"/>
      <c r="C293" s="4"/>
      <c r="D293" s="4"/>
      <c r="E293" s="4"/>
      <c r="F293" s="4"/>
    </row>
    <row r="294" spans="1:6" ht="15.75" x14ac:dyDescent="0.3">
      <c r="A294" s="4"/>
      <c r="B294" s="4"/>
      <c r="C294" s="4"/>
      <c r="D294" s="4"/>
      <c r="E294" s="4"/>
      <c r="F294" s="4"/>
    </row>
    <row r="295" spans="1:6" ht="15.75" x14ac:dyDescent="0.3">
      <c r="A295" s="4"/>
      <c r="B295" s="4"/>
      <c r="C295" s="4"/>
      <c r="D295" s="4"/>
      <c r="E295" s="4"/>
      <c r="F295" s="4"/>
    </row>
    <row r="296" spans="1:6" ht="15.75" x14ac:dyDescent="0.3">
      <c r="A296" s="4"/>
      <c r="B296" s="4"/>
      <c r="C296" s="4"/>
      <c r="D296" s="4"/>
      <c r="E296" s="4"/>
      <c r="F296" s="4"/>
    </row>
    <row r="297" spans="1:6" ht="15.75" x14ac:dyDescent="0.3">
      <c r="A297" s="4"/>
      <c r="B297" s="4"/>
      <c r="C297" s="4"/>
      <c r="D297" s="4"/>
      <c r="E297" s="4"/>
      <c r="F297" s="4"/>
    </row>
    <row r="298" spans="1:6" ht="15.75" x14ac:dyDescent="0.3">
      <c r="A298" s="4"/>
      <c r="B298" s="4"/>
      <c r="C298" s="4"/>
      <c r="D298" s="4"/>
      <c r="E298" s="4"/>
      <c r="F298" s="4"/>
    </row>
    <row r="299" spans="1:6" ht="15.75" x14ac:dyDescent="0.3">
      <c r="A299" s="4"/>
      <c r="B299" s="4"/>
      <c r="C299" s="4"/>
      <c r="D299" s="4"/>
      <c r="E299" s="4"/>
      <c r="F299" s="4"/>
    </row>
    <row r="300" spans="1:6" ht="15.75" x14ac:dyDescent="0.3">
      <c r="A300" s="4"/>
      <c r="B300" s="4"/>
      <c r="C300" s="4"/>
      <c r="D300" s="4"/>
      <c r="E300" s="4"/>
      <c r="F300" s="4"/>
    </row>
    <row r="301" spans="1:6" ht="15.75" x14ac:dyDescent="0.3">
      <c r="A301" s="4"/>
      <c r="B301" s="4"/>
      <c r="C301" s="4"/>
      <c r="D301" s="4"/>
      <c r="E301" s="4"/>
      <c r="F301" s="4"/>
    </row>
    <row r="302" spans="1:6" ht="15.75" x14ac:dyDescent="0.3">
      <c r="A302" s="4"/>
      <c r="B302" s="4"/>
      <c r="C302" s="4"/>
      <c r="D302" s="4"/>
      <c r="E302" s="4"/>
      <c r="F302" s="4"/>
    </row>
    <row r="303" spans="1:6" ht="15.75" x14ac:dyDescent="0.3">
      <c r="A303" s="4"/>
      <c r="B303" s="4"/>
      <c r="C303" s="4"/>
      <c r="D303" s="4"/>
      <c r="E303" s="4"/>
      <c r="F303" s="4"/>
    </row>
    <row r="304" spans="1:6" ht="15.75" x14ac:dyDescent="0.3">
      <c r="A304" s="4"/>
      <c r="B304" s="4"/>
      <c r="C304" s="4"/>
      <c r="D304" s="4"/>
      <c r="E304" s="4"/>
      <c r="F304" s="4"/>
    </row>
    <row r="305" spans="1:6" ht="15.75" x14ac:dyDescent="0.3">
      <c r="A305" s="4"/>
      <c r="B305" s="4"/>
      <c r="C305" s="4"/>
      <c r="D305" s="4"/>
      <c r="E305" s="4"/>
      <c r="F305" s="4"/>
    </row>
    <row r="306" spans="1:6" ht="15.75" x14ac:dyDescent="0.3">
      <c r="A306" s="4"/>
      <c r="B306" s="4"/>
      <c r="C306" s="4"/>
      <c r="D306" s="4"/>
      <c r="E306" s="4"/>
      <c r="F306" s="4"/>
    </row>
    <row r="307" spans="1:6" ht="15.75" x14ac:dyDescent="0.3">
      <c r="A307" s="4"/>
      <c r="B307" s="4"/>
      <c r="C307" s="4"/>
      <c r="D307" s="4"/>
      <c r="E307" s="4"/>
      <c r="F307" s="4"/>
    </row>
    <row r="308" spans="1:6" ht="15.75" x14ac:dyDescent="0.3">
      <c r="A308" s="4"/>
      <c r="B308" s="4"/>
      <c r="C308" s="4"/>
      <c r="D308" s="4"/>
      <c r="E308" s="4"/>
      <c r="F308" s="4"/>
    </row>
    <row r="309" spans="1:6" ht="15.75" x14ac:dyDescent="0.3">
      <c r="A309" s="4"/>
      <c r="B309" s="4"/>
      <c r="C309" s="4"/>
      <c r="D309" s="4"/>
      <c r="E309" s="4"/>
      <c r="F309" s="4"/>
    </row>
    <row r="310" spans="1:6" ht="15.75" x14ac:dyDescent="0.3">
      <c r="A310" s="4"/>
      <c r="B310" s="4"/>
      <c r="C310" s="4"/>
      <c r="D310" s="4"/>
      <c r="E310" s="4"/>
      <c r="F310" s="4"/>
    </row>
    <row r="311" spans="1:6" ht="15.75" x14ac:dyDescent="0.3">
      <c r="A311" s="4"/>
      <c r="B311" s="4"/>
      <c r="C311" s="4"/>
      <c r="D311" s="4"/>
      <c r="E311" s="4"/>
      <c r="F311" s="4"/>
    </row>
    <row r="312" spans="1:6" ht="15.75" x14ac:dyDescent="0.3">
      <c r="A312" s="4"/>
      <c r="B312" s="4"/>
      <c r="C312" s="4"/>
      <c r="D312" s="4"/>
      <c r="E312" s="4"/>
      <c r="F312" s="4"/>
    </row>
    <row r="313" spans="1:6" ht="15.75" x14ac:dyDescent="0.3">
      <c r="A313" s="4"/>
      <c r="B313" s="4"/>
      <c r="C313" s="4"/>
      <c r="D313" s="4"/>
      <c r="E313" s="4"/>
      <c r="F313" s="4"/>
    </row>
    <row r="314" spans="1:6" ht="15.75" x14ac:dyDescent="0.3">
      <c r="A314" s="4"/>
      <c r="B314" s="4"/>
      <c r="C314" s="4"/>
      <c r="D314" s="4"/>
      <c r="E314" s="4"/>
      <c r="F314" s="4"/>
    </row>
    <row r="315" spans="1:6" ht="15.75" x14ac:dyDescent="0.3">
      <c r="A315" s="4"/>
      <c r="B315" s="4"/>
      <c r="C315" s="4"/>
      <c r="D315" s="4"/>
      <c r="E315" s="4"/>
      <c r="F315" s="4"/>
    </row>
    <row r="316" spans="1:6" ht="15.75" x14ac:dyDescent="0.3">
      <c r="A316" s="4"/>
      <c r="B316" s="4"/>
      <c r="C316" s="4"/>
      <c r="D316" s="4"/>
      <c r="E316" s="4"/>
      <c r="F316" s="4"/>
    </row>
    <row r="317" spans="1:6" ht="15.75" x14ac:dyDescent="0.3">
      <c r="A317" s="4"/>
      <c r="B317" s="4"/>
      <c r="C317" s="4"/>
      <c r="D317" s="4"/>
      <c r="E317" s="4"/>
      <c r="F317" s="4"/>
    </row>
    <row r="318" spans="1:6" ht="15.75" x14ac:dyDescent="0.3">
      <c r="A318" s="4"/>
      <c r="B318" s="4"/>
      <c r="C318" s="4"/>
      <c r="D318" s="4"/>
      <c r="E318" s="4"/>
      <c r="F318" s="4"/>
    </row>
    <row r="319" spans="1:6" ht="15.75" x14ac:dyDescent="0.3">
      <c r="A319" s="4"/>
      <c r="B319" s="4"/>
      <c r="C319" s="4"/>
      <c r="D319" s="4"/>
      <c r="E319" s="4"/>
      <c r="F319" s="4"/>
    </row>
    <row r="320" spans="1:6" ht="15.75" x14ac:dyDescent="0.3">
      <c r="A320" s="4"/>
      <c r="B320" s="4"/>
      <c r="C320" s="4"/>
      <c r="D320" s="4"/>
      <c r="E320" s="4"/>
      <c r="F320" s="4"/>
    </row>
    <row r="321" spans="1:6" ht="15.75" x14ac:dyDescent="0.3">
      <c r="A321" s="4"/>
      <c r="B321" s="4"/>
      <c r="C321" s="4"/>
      <c r="D321" s="4"/>
      <c r="E321" s="4"/>
      <c r="F321" s="4"/>
    </row>
    <row r="322" spans="1:6" ht="15.75" x14ac:dyDescent="0.3">
      <c r="A322" s="4"/>
      <c r="B322" s="4"/>
      <c r="C322" s="4"/>
      <c r="D322" s="4"/>
      <c r="E322" s="4"/>
      <c r="F322" s="4"/>
    </row>
    <row r="323" spans="1:6" ht="15.75" x14ac:dyDescent="0.3">
      <c r="A323" s="4"/>
      <c r="B323" s="4"/>
      <c r="C323" s="4"/>
      <c r="D323" s="4"/>
      <c r="E323" s="4"/>
      <c r="F323" s="4"/>
    </row>
    <row r="324" spans="1:6" ht="15.75" x14ac:dyDescent="0.3">
      <c r="A324" s="4"/>
      <c r="B324" s="4"/>
      <c r="C324" s="4"/>
      <c r="D324" s="4"/>
      <c r="E324" s="4"/>
      <c r="F324" s="4"/>
    </row>
    <row r="325" spans="1:6" ht="15.75" x14ac:dyDescent="0.3">
      <c r="A325" s="4"/>
      <c r="B325" s="4"/>
      <c r="C325" s="4"/>
      <c r="D325" s="4"/>
      <c r="E325" s="4"/>
      <c r="F325" s="4"/>
    </row>
    <row r="326" spans="1:6" ht="15.75" x14ac:dyDescent="0.3">
      <c r="A326" s="4"/>
      <c r="B326" s="4"/>
      <c r="C326" s="4"/>
      <c r="D326" s="4"/>
      <c r="E326" s="4"/>
      <c r="F326" s="4"/>
    </row>
    <row r="327" spans="1:6" ht="15.75" x14ac:dyDescent="0.3">
      <c r="A327" s="4"/>
      <c r="B327" s="4"/>
      <c r="C327" s="4"/>
      <c r="D327" s="4"/>
      <c r="E327" s="4"/>
      <c r="F327" s="4"/>
    </row>
    <row r="328" spans="1:6" ht="15.75" x14ac:dyDescent="0.3">
      <c r="A328" s="4"/>
      <c r="B328" s="4"/>
      <c r="C328" s="4"/>
      <c r="D328" s="4"/>
      <c r="E328" s="4"/>
      <c r="F328" s="4"/>
    </row>
    <row r="329" spans="1:6" ht="15.75" x14ac:dyDescent="0.3">
      <c r="A329" s="4"/>
      <c r="B329" s="4"/>
      <c r="C329" s="4"/>
      <c r="D329" s="4"/>
      <c r="E329" s="4"/>
      <c r="F329" s="4"/>
    </row>
    <row r="330" spans="1:6" ht="15.75" x14ac:dyDescent="0.3">
      <c r="A330" s="4"/>
      <c r="B330" s="4"/>
      <c r="C330" s="4"/>
      <c r="D330" s="4"/>
      <c r="E330" s="4"/>
      <c r="F330" s="4"/>
    </row>
    <row r="331" spans="1:6" ht="15.75" x14ac:dyDescent="0.3">
      <c r="A331" s="4"/>
      <c r="B331" s="4"/>
      <c r="C331" s="4"/>
      <c r="D331" s="4"/>
      <c r="E331" s="4"/>
      <c r="F331" s="4"/>
    </row>
    <row r="332" spans="1:6" ht="15.75" x14ac:dyDescent="0.3">
      <c r="A332" s="4"/>
      <c r="B332" s="4"/>
      <c r="C332" s="4"/>
      <c r="D332" s="4"/>
      <c r="E332" s="4"/>
      <c r="F332" s="4"/>
    </row>
    <row r="333" spans="1:6" ht="15.75" x14ac:dyDescent="0.3">
      <c r="A333" s="4"/>
      <c r="B333" s="4"/>
      <c r="C333" s="4"/>
      <c r="D333" s="4"/>
      <c r="E333" s="4"/>
      <c r="F333" s="4"/>
    </row>
    <row r="334" spans="1:6" ht="15.75" x14ac:dyDescent="0.3">
      <c r="A334" s="4"/>
      <c r="B334" s="4"/>
      <c r="C334" s="4"/>
      <c r="D334" s="4"/>
      <c r="E334" s="4"/>
      <c r="F334" s="4"/>
    </row>
    <row r="335" spans="1:6" ht="15.75" x14ac:dyDescent="0.3">
      <c r="A335" s="4"/>
      <c r="B335" s="4"/>
      <c r="C335" s="4"/>
      <c r="D335" s="4"/>
      <c r="E335" s="4"/>
      <c r="F335" s="4"/>
    </row>
    <row r="336" spans="1:6" ht="15.75" x14ac:dyDescent="0.3">
      <c r="A336" s="4"/>
      <c r="B336" s="4"/>
      <c r="C336" s="4"/>
      <c r="D336" s="4"/>
      <c r="E336" s="4"/>
      <c r="F336" s="4"/>
    </row>
    <row r="337" spans="1:6" ht="15.75" x14ac:dyDescent="0.3">
      <c r="A337" s="4"/>
      <c r="B337" s="4"/>
      <c r="C337" s="4"/>
      <c r="D337" s="4"/>
      <c r="E337" s="4"/>
      <c r="F337" s="4"/>
    </row>
    <row r="338" spans="1:6" ht="15.75" x14ac:dyDescent="0.3">
      <c r="A338" s="4"/>
      <c r="B338" s="4"/>
      <c r="C338" s="4"/>
      <c r="D338" s="4"/>
      <c r="E338" s="4"/>
      <c r="F338" s="4"/>
    </row>
    <row r="339" spans="1:6" ht="15.75" x14ac:dyDescent="0.3">
      <c r="A339" s="4"/>
      <c r="B339" s="4"/>
      <c r="C339" s="4"/>
      <c r="D339" s="4"/>
      <c r="E339" s="4"/>
      <c r="F339" s="4"/>
    </row>
    <row r="340" spans="1:6" ht="15.75" x14ac:dyDescent="0.3">
      <c r="A340" s="4"/>
      <c r="B340" s="4"/>
      <c r="C340" s="4"/>
      <c r="D340" s="4"/>
      <c r="E340" s="4"/>
      <c r="F340" s="4"/>
    </row>
    <row r="341" spans="1:6" ht="15.75" x14ac:dyDescent="0.3">
      <c r="A341" s="4"/>
      <c r="B341" s="4"/>
      <c r="C341" s="4"/>
      <c r="D341" s="4"/>
      <c r="E341" s="4"/>
      <c r="F341" s="4"/>
    </row>
    <row r="342" spans="1:6" ht="15.75" x14ac:dyDescent="0.3">
      <c r="A342" s="4"/>
      <c r="B342" s="4"/>
      <c r="C342" s="4"/>
      <c r="D342" s="4"/>
      <c r="E342" s="4"/>
      <c r="F342" s="4"/>
    </row>
    <row r="343" spans="1:6" ht="15.75" x14ac:dyDescent="0.3">
      <c r="A343" s="4"/>
      <c r="B343" s="4"/>
      <c r="C343" s="4"/>
      <c r="D343" s="4"/>
      <c r="E343" s="4"/>
      <c r="F343" s="4"/>
    </row>
    <row r="344" spans="1:6" ht="15.75" x14ac:dyDescent="0.3">
      <c r="A344" s="4"/>
      <c r="B344" s="4"/>
      <c r="C344" s="4"/>
      <c r="D344" s="4"/>
      <c r="E344" s="4"/>
      <c r="F344" s="4"/>
    </row>
    <row r="345" spans="1:6" ht="15.75" x14ac:dyDescent="0.3">
      <c r="A345" s="4"/>
      <c r="B345" s="4"/>
      <c r="C345" s="4"/>
      <c r="D345" s="4"/>
      <c r="E345" s="4"/>
      <c r="F345" s="4"/>
    </row>
    <row r="346" spans="1:6" ht="15.75" x14ac:dyDescent="0.3">
      <c r="A346" s="4"/>
      <c r="B346" s="4"/>
      <c r="C346" s="4"/>
      <c r="D346" s="4"/>
      <c r="E346" s="4"/>
      <c r="F346" s="4"/>
    </row>
    <row r="347" spans="1:6" ht="15.75" x14ac:dyDescent="0.3">
      <c r="A347" s="4"/>
      <c r="B347" s="4"/>
      <c r="C347" s="4"/>
      <c r="D347" s="4"/>
      <c r="E347" s="4"/>
      <c r="F347" s="4"/>
    </row>
    <row r="348" spans="1:6" ht="15.75" x14ac:dyDescent="0.3">
      <c r="A348" s="4"/>
      <c r="B348" s="4"/>
      <c r="C348" s="4"/>
      <c r="D348" s="4"/>
      <c r="E348" s="4"/>
      <c r="F348" s="4"/>
    </row>
    <row r="349" spans="1:6" ht="15.75" x14ac:dyDescent="0.3">
      <c r="A349" s="4"/>
      <c r="B349" s="4"/>
      <c r="C349" s="4"/>
      <c r="D349" s="4"/>
      <c r="E349" s="4"/>
      <c r="F349" s="4"/>
    </row>
    <row r="350" spans="1:6" ht="15.75" x14ac:dyDescent="0.3">
      <c r="A350" s="4"/>
      <c r="B350" s="4"/>
      <c r="C350" s="4"/>
      <c r="D350" s="4"/>
      <c r="E350" s="4"/>
      <c r="F350" s="4"/>
    </row>
    <row r="351" spans="1:6" ht="15.75" x14ac:dyDescent="0.3">
      <c r="A351" s="4"/>
      <c r="B351" s="4"/>
      <c r="C351" s="4"/>
      <c r="D351" s="4"/>
      <c r="E351" s="4"/>
      <c r="F351" s="4"/>
    </row>
    <row r="352" spans="1:6" ht="15.75" x14ac:dyDescent="0.3">
      <c r="A352" s="4"/>
      <c r="B352" s="4"/>
      <c r="C352" s="4"/>
      <c r="D352" s="4"/>
      <c r="E352" s="4"/>
      <c r="F352" s="4"/>
    </row>
    <row r="353" spans="1:6" ht="15.75" x14ac:dyDescent="0.3">
      <c r="A353" s="4"/>
      <c r="B353" s="4"/>
      <c r="C353" s="4"/>
      <c r="D353" s="4"/>
      <c r="E353" s="4"/>
      <c r="F353" s="4"/>
    </row>
    <row r="354" spans="1:6" ht="15.75" x14ac:dyDescent="0.3">
      <c r="A354" s="4"/>
      <c r="B354" s="4"/>
      <c r="C354" s="4"/>
      <c r="D354" s="4"/>
      <c r="E354" s="4"/>
      <c r="F354" s="4"/>
    </row>
    <row r="355" spans="1:6" ht="15.75" x14ac:dyDescent="0.3">
      <c r="A355" s="4"/>
      <c r="B355" s="4"/>
      <c r="C355" s="4"/>
      <c r="D355" s="4"/>
      <c r="E355" s="4"/>
      <c r="F355" s="4"/>
    </row>
    <row r="356" spans="1:6" ht="15.75" x14ac:dyDescent="0.3">
      <c r="A356" s="4"/>
      <c r="B356" s="4"/>
      <c r="C356" s="4"/>
      <c r="D356" s="4"/>
      <c r="E356" s="4"/>
      <c r="F356" s="4"/>
    </row>
    <row r="357" spans="1:6" ht="15.75" x14ac:dyDescent="0.3">
      <c r="A357" s="4"/>
      <c r="B357" s="4"/>
      <c r="C357" s="4"/>
      <c r="D357" s="4"/>
      <c r="E357" s="4"/>
      <c r="F357" s="4"/>
    </row>
    <row r="358" spans="1:6" ht="15.75" x14ac:dyDescent="0.3">
      <c r="A358" s="4"/>
      <c r="B358" s="4"/>
      <c r="C358" s="4"/>
      <c r="D358" s="4"/>
      <c r="E358" s="4"/>
      <c r="F358" s="4"/>
    </row>
    <row r="359" spans="1:6" ht="15.75" x14ac:dyDescent="0.3">
      <c r="A359" s="4"/>
      <c r="B359" s="4"/>
      <c r="C359" s="4"/>
      <c r="D359" s="4"/>
      <c r="E359" s="4"/>
      <c r="F359" s="4"/>
    </row>
    <row r="360" spans="1:6" ht="15.75" x14ac:dyDescent="0.3">
      <c r="A360" s="4"/>
      <c r="B360" s="4"/>
      <c r="C360" s="4"/>
      <c r="D360" s="4"/>
      <c r="E360" s="4"/>
      <c r="F360" s="4"/>
    </row>
    <row r="361" spans="1:6" ht="15.75" x14ac:dyDescent="0.3">
      <c r="A361" s="4"/>
      <c r="B361" s="4"/>
      <c r="C361" s="4"/>
      <c r="D361" s="4"/>
      <c r="E361" s="4"/>
      <c r="F361" s="4"/>
    </row>
    <row r="362" spans="1:6" ht="15.75" x14ac:dyDescent="0.3">
      <c r="A362" s="4"/>
      <c r="B362" s="4"/>
      <c r="C362" s="4"/>
      <c r="D362" s="4"/>
      <c r="E362" s="4"/>
      <c r="F362" s="4"/>
    </row>
    <row r="363" spans="1:6" ht="15.75" x14ac:dyDescent="0.3">
      <c r="A363" s="4"/>
      <c r="B363" s="4"/>
      <c r="C363" s="4"/>
      <c r="D363" s="4"/>
      <c r="E363" s="4"/>
      <c r="F363" s="4"/>
    </row>
    <row r="364" spans="1:6" ht="15.75" x14ac:dyDescent="0.3">
      <c r="A364" s="4"/>
      <c r="B364" s="4"/>
      <c r="C364" s="4"/>
      <c r="D364" s="4"/>
      <c r="E364" s="4"/>
      <c r="F364" s="4"/>
    </row>
    <row r="365" spans="1:6" ht="15.75" x14ac:dyDescent="0.3">
      <c r="A365" s="4"/>
      <c r="B365" s="4"/>
      <c r="C365" s="4"/>
      <c r="D365" s="4"/>
      <c r="E365" s="4"/>
      <c r="F365" s="4"/>
    </row>
    <row r="366" spans="1:6" ht="15.75" x14ac:dyDescent="0.3">
      <c r="A366" s="4"/>
      <c r="B366" s="4"/>
      <c r="C366" s="4"/>
      <c r="D366" s="4"/>
      <c r="E366" s="4"/>
      <c r="F366" s="4"/>
    </row>
    <row r="367" spans="1:6" ht="15.75" x14ac:dyDescent="0.3">
      <c r="A367" s="4"/>
      <c r="B367" s="4"/>
      <c r="C367" s="4"/>
      <c r="D367" s="4"/>
      <c r="E367" s="4"/>
      <c r="F367" s="4"/>
    </row>
    <row r="368" spans="1:6" ht="15.75" x14ac:dyDescent="0.3">
      <c r="A368" s="4"/>
      <c r="B368" s="4"/>
      <c r="C368" s="4"/>
      <c r="D368" s="4"/>
      <c r="E368" s="4"/>
      <c r="F368" s="4"/>
    </row>
    <row r="369" spans="1:6" ht="15.75" x14ac:dyDescent="0.3">
      <c r="A369" s="4"/>
      <c r="B369" s="4"/>
      <c r="C369" s="4"/>
      <c r="D369" s="4"/>
      <c r="E369" s="4"/>
      <c r="F369" s="4"/>
    </row>
    <row r="370" spans="1:6" ht="15.75" x14ac:dyDescent="0.3">
      <c r="A370" s="4"/>
      <c r="B370" s="4"/>
      <c r="C370" s="4"/>
      <c r="D370" s="4"/>
      <c r="E370" s="4"/>
      <c r="F370" s="4"/>
    </row>
    <row r="371" spans="1:6" ht="15.75" x14ac:dyDescent="0.3">
      <c r="A371" s="4"/>
      <c r="B371" s="4"/>
      <c r="C371" s="4"/>
      <c r="D371" s="4"/>
      <c r="E371" s="4"/>
      <c r="F371" s="4"/>
    </row>
    <row r="372" spans="1:6" ht="15.75" x14ac:dyDescent="0.3">
      <c r="A372" s="4"/>
      <c r="B372" s="4"/>
      <c r="C372" s="4"/>
      <c r="D372" s="4"/>
      <c r="E372" s="4"/>
      <c r="F372" s="4"/>
    </row>
    <row r="373" spans="1:6" ht="15.75" x14ac:dyDescent="0.3">
      <c r="A373" s="4"/>
      <c r="B373" s="4"/>
      <c r="C373" s="4"/>
      <c r="D373" s="4"/>
      <c r="E373" s="4"/>
      <c r="F373" s="4"/>
    </row>
    <row r="374" spans="1:6" ht="15.75" x14ac:dyDescent="0.3">
      <c r="A374" s="4"/>
      <c r="B374" s="4"/>
      <c r="C374" s="4"/>
      <c r="D374" s="4"/>
      <c r="E374" s="4"/>
      <c r="F374" s="4"/>
    </row>
    <row r="375" spans="1:6" ht="15.75" x14ac:dyDescent="0.3">
      <c r="A375" s="4"/>
      <c r="B375" s="4"/>
      <c r="C375" s="4"/>
      <c r="D375" s="4"/>
      <c r="E375" s="4"/>
      <c r="F375" s="4"/>
    </row>
    <row r="376" spans="1:6" ht="15.75" x14ac:dyDescent="0.3">
      <c r="A376" s="4"/>
      <c r="B376" s="4"/>
      <c r="C376" s="4"/>
      <c r="D376" s="4"/>
      <c r="E376" s="4"/>
      <c r="F376" s="4"/>
    </row>
    <row r="377" spans="1:6" ht="15.75" x14ac:dyDescent="0.3">
      <c r="A377" s="4"/>
      <c r="B377" s="4"/>
      <c r="C377" s="4"/>
      <c r="D377" s="4"/>
      <c r="E377" s="4"/>
      <c r="F377" s="4"/>
    </row>
    <row r="378" spans="1:6" ht="15.75" x14ac:dyDescent="0.3">
      <c r="A378" s="4"/>
      <c r="B378" s="4"/>
      <c r="C378" s="4"/>
      <c r="D378" s="4"/>
      <c r="E378" s="4"/>
      <c r="F378" s="4"/>
    </row>
    <row r="379" spans="1:6" ht="15.75" x14ac:dyDescent="0.3">
      <c r="A379" s="4"/>
      <c r="B379" s="4"/>
      <c r="C379" s="4"/>
      <c r="D379" s="4"/>
      <c r="E379" s="4"/>
      <c r="F379" s="4"/>
    </row>
    <row r="380" spans="1:6" ht="15.75" x14ac:dyDescent="0.3">
      <c r="A380" s="4"/>
      <c r="B380" s="4"/>
      <c r="C380" s="4"/>
      <c r="D380" s="4"/>
      <c r="E380" s="4"/>
      <c r="F380" s="4"/>
    </row>
    <row r="381" spans="1:6" ht="15.75" x14ac:dyDescent="0.3">
      <c r="A381" s="4"/>
      <c r="B381" s="4"/>
      <c r="C381" s="4"/>
      <c r="D381" s="4"/>
      <c r="E381" s="4"/>
      <c r="F381" s="4"/>
    </row>
    <row r="382" spans="1:6" ht="15.75" x14ac:dyDescent="0.3">
      <c r="A382" s="4"/>
      <c r="B382" s="4"/>
      <c r="C382" s="4"/>
      <c r="D382" s="4"/>
      <c r="E382" s="4"/>
      <c r="F382" s="4"/>
    </row>
    <row r="383" spans="1:6" ht="15.75" x14ac:dyDescent="0.3">
      <c r="A383" s="4"/>
      <c r="B383" s="4"/>
      <c r="C383" s="4"/>
      <c r="D383" s="4"/>
      <c r="E383" s="4"/>
      <c r="F383" s="4"/>
    </row>
    <row r="384" spans="1:6" ht="15.75" x14ac:dyDescent="0.3">
      <c r="A384" s="4"/>
      <c r="B384" s="4"/>
      <c r="C384" s="4"/>
      <c r="D384" s="4"/>
      <c r="E384" s="4"/>
      <c r="F384" s="4"/>
    </row>
    <row r="385" spans="1:6" ht="15.75" x14ac:dyDescent="0.3">
      <c r="A385" s="4"/>
      <c r="B385" s="4"/>
      <c r="C385" s="4"/>
      <c r="D385" s="4"/>
      <c r="E385" s="4"/>
      <c r="F385" s="4"/>
    </row>
    <row r="386" spans="1:6" ht="15.75" x14ac:dyDescent="0.3">
      <c r="A386" s="4"/>
      <c r="B386" s="4"/>
      <c r="C386" s="4"/>
      <c r="D386" s="4"/>
      <c r="E386" s="4"/>
      <c r="F386" s="4"/>
    </row>
    <row r="387" spans="1:6" ht="15.75" x14ac:dyDescent="0.3">
      <c r="A387" s="4"/>
      <c r="B387" s="4"/>
      <c r="C387" s="4"/>
      <c r="D387" s="4"/>
      <c r="E387" s="4"/>
      <c r="F387" s="4"/>
    </row>
    <row r="388" spans="1:6" ht="15.75" x14ac:dyDescent="0.3">
      <c r="A388" s="4"/>
      <c r="B388" s="4"/>
      <c r="C388" s="4"/>
      <c r="D388" s="4"/>
      <c r="E388" s="4"/>
      <c r="F388" s="4"/>
    </row>
    <row r="389" spans="1:6" ht="15.75" x14ac:dyDescent="0.3">
      <c r="A389" s="4"/>
      <c r="B389" s="4"/>
      <c r="C389" s="4"/>
      <c r="D389" s="4"/>
      <c r="E389" s="4"/>
      <c r="F389" s="4"/>
    </row>
    <row r="390" spans="1:6" ht="15.75" x14ac:dyDescent="0.3">
      <c r="A390" s="4"/>
      <c r="B390" s="4"/>
      <c r="C390" s="4"/>
      <c r="D390" s="4"/>
      <c r="E390" s="4"/>
      <c r="F390" s="4"/>
    </row>
    <row r="391" spans="1:6" ht="15.75" x14ac:dyDescent="0.3">
      <c r="A391" s="4"/>
      <c r="B391" s="4"/>
      <c r="C391" s="4"/>
      <c r="D391" s="4"/>
      <c r="E391" s="4"/>
      <c r="F391" s="4"/>
    </row>
    <row r="392" spans="1:6" ht="15.75" x14ac:dyDescent="0.3">
      <c r="A392" s="4"/>
      <c r="B392" s="4"/>
      <c r="C392" s="4"/>
      <c r="D392" s="4"/>
      <c r="E392" s="4"/>
      <c r="F392" s="4"/>
    </row>
    <row r="393" spans="1:6" ht="15.75" x14ac:dyDescent="0.3">
      <c r="A393" s="4"/>
      <c r="B393" s="4"/>
      <c r="C393" s="4"/>
      <c r="D393" s="4"/>
      <c r="E393" s="4"/>
      <c r="F393" s="4"/>
    </row>
    <row r="394" spans="1:6" ht="15.75" x14ac:dyDescent="0.3">
      <c r="A394" s="4"/>
      <c r="B394" s="4"/>
      <c r="C394" s="4"/>
      <c r="D394" s="4"/>
      <c r="E394" s="4"/>
      <c r="F394" s="4"/>
    </row>
    <row r="395" spans="1:6" ht="15.75" x14ac:dyDescent="0.3">
      <c r="A395" s="4"/>
      <c r="B395" s="4"/>
      <c r="C395" s="4"/>
      <c r="D395" s="4"/>
      <c r="E395" s="4"/>
      <c r="F395" s="4"/>
    </row>
    <row r="396" spans="1:6" ht="15.75" x14ac:dyDescent="0.3">
      <c r="A396" s="4"/>
      <c r="B396" s="4"/>
      <c r="C396" s="4"/>
      <c r="D396" s="4"/>
      <c r="E396" s="4"/>
      <c r="F396" s="4"/>
    </row>
    <row r="397" spans="1:6" ht="15.75" x14ac:dyDescent="0.3">
      <c r="A397" s="4"/>
      <c r="B397" s="4"/>
      <c r="C397" s="4"/>
      <c r="D397" s="4"/>
      <c r="E397" s="4"/>
      <c r="F397" s="4"/>
    </row>
    <row r="398" spans="1:6" ht="15.75" x14ac:dyDescent="0.3">
      <c r="A398" s="4"/>
      <c r="B398" s="4"/>
      <c r="C398" s="4"/>
      <c r="D398" s="4"/>
      <c r="E398" s="4"/>
      <c r="F398" s="4"/>
    </row>
    <row r="399" spans="1:6" ht="15.75" x14ac:dyDescent="0.3">
      <c r="A399" s="4"/>
      <c r="B399" s="4"/>
      <c r="C399" s="4"/>
      <c r="D399" s="4"/>
      <c r="E399" s="4"/>
      <c r="F399" s="4"/>
    </row>
    <row r="400" spans="1:6" ht="15.75" x14ac:dyDescent="0.3">
      <c r="A400" s="4"/>
      <c r="B400" s="4"/>
      <c r="C400" s="4"/>
      <c r="D400" s="4"/>
      <c r="E400" s="4"/>
      <c r="F400" s="4"/>
    </row>
    <row r="401" spans="1:6" ht="15.75" x14ac:dyDescent="0.3">
      <c r="A401" s="4"/>
      <c r="B401" s="4"/>
      <c r="C401" s="4"/>
      <c r="D401" s="4"/>
      <c r="E401" s="4"/>
      <c r="F401" s="4"/>
    </row>
    <row r="402" spans="1:6" ht="15.75" x14ac:dyDescent="0.3">
      <c r="A402" s="4"/>
      <c r="B402" s="4"/>
      <c r="C402" s="4"/>
      <c r="D402" s="4"/>
      <c r="E402" s="4"/>
      <c r="F402" s="4"/>
    </row>
    <row r="403" spans="1:6" ht="15.75" x14ac:dyDescent="0.3">
      <c r="A403" s="4"/>
      <c r="B403" s="4"/>
      <c r="C403" s="4"/>
      <c r="D403" s="4"/>
      <c r="E403" s="4"/>
      <c r="F403" s="4"/>
    </row>
    <row r="404" spans="1:6" ht="15.75" x14ac:dyDescent="0.3">
      <c r="A404" s="4"/>
      <c r="B404" s="4"/>
      <c r="C404" s="4"/>
      <c r="D404" s="4"/>
      <c r="E404" s="4"/>
      <c r="F404" s="4"/>
    </row>
    <row r="405" spans="1:6" ht="15.75" x14ac:dyDescent="0.3">
      <c r="A405" s="4"/>
      <c r="B405" s="4"/>
      <c r="C405" s="4"/>
      <c r="D405" s="4"/>
      <c r="E405" s="4"/>
      <c r="F405" s="4"/>
    </row>
    <row r="406" spans="1:6" ht="15.75" x14ac:dyDescent="0.3">
      <c r="A406" s="4"/>
      <c r="B406" s="4"/>
      <c r="C406" s="4"/>
      <c r="D406" s="4"/>
      <c r="E406" s="4"/>
      <c r="F406" s="4"/>
    </row>
    <row r="407" spans="1:6" ht="15.75" x14ac:dyDescent="0.3">
      <c r="A407" s="4"/>
      <c r="B407" s="4"/>
      <c r="C407" s="4"/>
      <c r="D407" s="4"/>
      <c r="E407" s="4"/>
      <c r="F407" s="4"/>
    </row>
    <row r="408" spans="1:6" ht="15.75" x14ac:dyDescent="0.3">
      <c r="A408" s="4"/>
      <c r="B408" s="4"/>
      <c r="C408" s="4"/>
      <c r="D408" s="4"/>
      <c r="E408" s="4"/>
      <c r="F408" s="4"/>
    </row>
    <row r="409" spans="1:6" ht="15.75" x14ac:dyDescent="0.3">
      <c r="A409" s="4"/>
      <c r="B409" s="4"/>
      <c r="C409" s="4"/>
      <c r="D409" s="4"/>
      <c r="E409" s="4"/>
      <c r="F409" s="4"/>
    </row>
    <row r="410" spans="1:6" ht="15.75" x14ac:dyDescent="0.3">
      <c r="A410" s="4"/>
      <c r="B410" s="4"/>
      <c r="C410" s="4"/>
      <c r="D410" s="4"/>
      <c r="E410" s="4"/>
      <c r="F410" s="4"/>
    </row>
    <row r="411" spans="1:6" ht="15.75" x14ac:dyDescent="0.3">
      <c r="A411" s="4"/>
      <c r="B411" s="4"/>
      <c r="C411" s="4"/>
      <c r="D411" s="4"/>
      <c r="E411" s="4"/>
      <c r="F411" s="4"/>
    </row>
    <row r="412" spans="1:6" ht="15.75" x14ac:dyDescent="0.3">
      <c r="A412" s="4"/>
      <c r="B412" s="4"/>
      <c r="C412" s="4"/>
      <c r="D412" s="4"/>
      <c r="E412" s="4"/>
      <c r="F412" s="4"/>
    </row>
    <row r="413" spans="1:6" ht="15.75" x14ac:dyDescent="0.3">
      <c r="A413" s="4"/>
      <c r="B413" s="4"/>
      <c r="C413" s="4"/>
      <c r="D413" s="4"/>
      <c r="E413" s="4"/>
      <c r="F413" s="4"/>
    </row>
    <row r="414" spans="1:6" ht="15.75" x14ac:dyDescent="0.3">
      <c r="A414" s="4"/>
      <c r="B414" s="4"/>
      <c r="C414" s="4"/>
      <c r="D414" s="4"/>
      <c r="E414" s="4"/>
      <c r="F414" s="4"/>
    </row>
    <row r="415" spans="1:6" ht="15.75" x14ac:dyDescent="0.3">
      <c r="A415" s="4"/>
      <c r="B415" s="4"/>
      <c r="C415" s="4"/>
      <c r="D415" s="4"/>
      <c r="E415" s="4"/>
      <c r="F415" s="4"/>
    </row>
    <row r="416" spans="1:6" ht="15.75" x14ac:dyDescent="0.3">
      <c r="A416" s="4"/>
      <c r="B416" s="4"/>
      <c r="C416" s="4"/>
      <c r="D416" s="4"/>
      <c r="E416" s="4"/>
      <c r="F416" s="4"/>
    </row>
    <row r="417" spans="1:6" ht="15.75" x14ac:dyDescent="0.3">
      <c r="A417" s="4"/>
      <c r="B417" s="4"/>
      <c r="C417" s="4"/>
      <c r="D417" s="4"/>
      <c r="E417" s="4"/>
      <c r="F417" s="4"/>
    </row>
    <row r="418" spans="1:6" ht="15.75" x14ac:dyDescent="0.3">
      <c r="A418" s="4"/>
      <c r="B418" s="4"/>
      <c r="C418" s="4"/>
      <c r="D418" s="4"/>
      <c r="E418" s="4"/>
      <c r="F418" s="4"/>
    </row>
    <row r="419" spans="1:6" ht="15.75" x14ac:dyDescent="0.3">
      <c r="A419" s="4"/>
      <c r="B419" s="4"/>
      <c r="C419" s="4"/>
      <c r="D419" s="4"/>
      <c r="E419" s="4"/>
      <c r="F419" s="4"/>
    </row>
    <row r="420" spans="1:6" ht="15.75" x14ac:dyDescent="0.3">
      <c r="A420" s="4"/>
      <c r="B420" s="4"/>
      <c r="C420" s="4"/>
      <c r="D420" s="4"/>
      <c r="E420" s="4"/>
      <c r="F420" s="4"/>
    </row>
    <row r="421" spans="1:6" ht="15.75" x14ac:dyDescent="0.3">
      <c r="A421" s="4"/>
      <c r="B421" s="4"/>
      <c r="C421" s="4"/>
      <c r="D421" s="4"/>
      <c r="E421" s="4"/>
      <c r="F421" s="4"/>
    </row>
    <row r="422" spans="1:6" ht="15.75" x14ac:dyDescent="0.3">
      <c r="A422" s="4"/>
      <c r="B422" s="4"/>
      <c r="C422" s="4"/>
      <c r="D422" s="4"/>
      <c r="E422" s="4"/>
      <c r="F422" s="4"/>
    </row>
    <row r="423" spans="1:6" ht="15.75" x14ac:dyDescent="0.3">
      <c r="A423" s="4"/>
      <c r="B423" s="4"/>
      <c r="C423" s="4"/>
      <c r="D423" s="4"/>
      <c r="E423" s="4"/>
      <c r="F423" s="4"/>
    </row>
    <row r="424" spans="1:6" ht="15.75" x14ac:dyDescent="0.3">
      <c r="A424" s="4"/>
      <c r="B424" s="4"/>
      <c r="C424" s="4"/>
      <c r="D424" s="4"/>
      <c r="E424" s="4"/>
      <c r="F424" s="4"/>
    </row>
    <row r="425" spans="1:6" ht="15.75" x14ac:dyDescent="0.3">
      <c r="A425" s="4"/>
      <c r="B425" s="4"/>
      <c r="C425" s="4"/>
      <c r="D425" s="4"/>
      <c r="E425" s="4"/>
      <c r="F425" s="4"/>
    </row>
    <row r="426" spans="1:6" ht="15.75" x14ac:dyDescent="0.3">
      <c r="A426" s="4"/>
      <c r="B426" s="4"/>
      <c r="C426" s="4"/>
      <c r="D426" s="4"/>
      <c r="E426" s="4"/>
      <c r="F426" s="4"/>
    </row>
    <row r="427" spans="1:6" ht="15.75" x14ac:dyDescent="0.3">
      <c r="A427" s="4"/>
      <c r="B427" s="4"/>
      <c r="C427" s="4"/>
      <c r="D427" s="4"/>
      <c r="E427" s="4"/>
      <c r="F427" s="4"/>
    </row>
    <row r="428" spans="1:6" ht="15.75" x14ac:dyDescent="0.3">
      <c r="A428" s="4"/>
      <c r="B428" s="4"/>
      <c r="C428" s="4"/>
      <c r="D428" s="4"/>
      <c r="E428" s="4"/>
      <c r="F428" s="4"/>
    </row>
    <row r="429" spans="1:6" ht="15.75" x14ac:dyDescent="0.3">
      <c r="A429" s="4"/>
      <c r="B429" s="4"/>
      <c r="C429" s="4"/>
      <c r="D429" s="4"/>
      <c r="E429" s="4"/>
      <c r="F429" s="4"/>
    </row>
    <row r="430" spans="1:6" ht="15.75" x14ac:dyDescent="0.3">
      <c r="A430" s="4"/>
      <c r="B430" s="4"/>
      <c r="C430" s="4"/>
      <c r="D430" s="4"/>
      <c r="E430" s="4"/>
      <c r="F430" s="4"/>
    </row>
    <row r="431" spans="1:6" ht="15.75" x14ac:dyDescent="0.3">
      <c r="A431" s="4"/>
      <c r="B431" s="4"/>
      <c r="C431" s="4"/>
      <c r="D431" s="4"/>
      <c r="E431" s="4"/>
      <c r="F431" s="4"/>
    </row>
    <row r="432" spans="1:6" ht="15.75" x14ac:dyDescent="0.3">
      <c r="A432" s="4"/>
      <c r="B432" s="4"/>
      <c r="C432" s="4"/>
      <c r="D432" s="4"/>
      <c r="E432" s="4"/>
      <c r="F432" s="4"/>
    </row>
    <row r="433" spans="1:6" ht="15.75" x14ac:dyDescent="0.3">
      <c r="A433" s="4"/>
      <c r="B433" s="4"/>
      <c r="C433" s="4"/>
      <c r="D433" s="4"/>
      <c r="E433" s="4"/>
      <c r="F433" s="4"/>
    </row>
    <row r="434" spans="1:6" ht="15.75" x14ac:dyDescent="0.3">
      <c r="A434" s="4"/>
      <c r="B434" s="4"/>
      <c r="C434" s="4"/>
      <c r="D434" s="4"/>
      <c r="E434" s="4"/>
      <c r="F434" s="4"/>
    </row>
    <row r="435" spans="1:6" ht="15.75" x14ac:dyDescent="0.3">
      <c r="A435" s="4"/>
      <c r="B435" s="4"/>
      <c r="C435" s="4"/>
      <c r="D435" s="4"/>
      <c r="E435" s="4"/>
      <c r="F435" s="4"/>
    </row>
    <row r="436" spans="1:6" ht="15.75" x14ac:dyDescent="0.3">
      <c r="A436" s="4"/>
      <c r="B436" s="4"/>
      <c r="C436" s="4"/>
      <c r="D436" s="4"/>
      <c r="E436" s="4"/>
      <c r="F436" s="4"/>
    </row>
    <row r="437" spans="1:6" ht="15.75" x14ac:dyDescent="0.3">
      <c r="A437" s="4"/>
      <c r="B437" s="4"/>
      <c r="C437" s="4"/>
      <c r="D437" s="4"/>
      <c r="E437" s="4"/>
      <c r="F437" s="4"/>
    </row>
    <row r="438" spans="1:6" ht="15.75" x14ac:dyDescent="0.3">
      <c r="A438" s="4"/>
      <c r="B438" s="4"/>
      <c r="C438" s="4"/>
      <c r="D438" s="4"/>
      <c r="E438" s="4"/>
      <c r="F438" s="4"/>
    </row>
    <row r="439" spans="1:6" ht="15.75" x14ac:dyDescent="0.3">
      <c r="A439" s="4"/>
      <c r="B439" s="4"/>
      <c r="C439" s="4"/>
      <c r="D439" s="4"/>
      <c r="E439" s="4"/>
      <c r="F439" s="4"/>
    </row>
    <row r="440" spans="1:6" ht="15.75" x14ac:dyDescent="0.3">
      <c r="A440" s="4"/>
      <c r="B440" s="4"/>
      <c r="C440" s="4"/>
      <c r="D440" s="4"/>
      <c r="E440" s="4"/>
      <c r="F440" s="4"/>
    </row>
    <row r="441" spans="1:6" ht="15.75" x14ac:dyDescent="0.3">
      <c r="A441" s="4"/>
      <c r="B441" s="4"/>
      <c r="C441" s="4"/>
      <c r="D441" s="4"/>
      <c r="E441" s="4"/>
      <c r="F441" s="4"/>
    </row>
    <row r="442" spans="1:6" ht="15.75" x14ac:dyDescent="0.3">
      <c r="A442" s="4"/>
      <c r="B442" s="4"/>
      <c r="C442" s="4"/>
      <c r="D442" s="4"/>
      <c r="E442" s="4"/>
      <c r="F442" s="4"/>
    </row>
    <row r="443" spans="1:6" ht="15.75" x14ac:dyDescent="0.3">
      <c r="A443" s="4"/>
      <c r="B443" s="4"/>
      <c r="C443" s="4"/>
      <c r="D443" s="4"/>
      <c r="E443" s="4"/>
      <c r="F443" s="4"/>
    </row>
    <row r="444" spans="1:6" ht="15.75" x14ac:dyDescent="0.3">
      <c r="A444" s="4"/>
      <c r="B444" s="4"/>
      <c r="C444" s="4"/>
      <c r="D444" s="4"/>
      <c r="E444" s="4"/>
      <c r="F444" s="4"/>
    </row>
    <row r="445" spans="1:6" ht="15.75" x14ac:dyDescent="0.3">
      <c r="A445" s="4"/>
      <c r="B445" s="4"/>
      <c r="C445" s="4"/>
      <c r="D445" s="4"/>
      <c r="E445" s="4"/>
      <c r="F445" s="4"/>
    </row>
    <row r="446" spans="1:6" ht="15.75" x14ac:dyDescent="0.3">
      <c r="A446" s="4"/>
      <c r="B446" s="4"/>
      <c r="C446" s="4"/>
      <c r="D446" s="4"/>
      <c r="E446" s="4"/>
      <c r="F446" s="4"/>
    </row>
    <row r="447" spans="1:6" ht="15.75" x14ac:dyDescent="0.3">
      <c r="A447" s="4"/>
      <c r="B447" s="4"/>
      <c r="C447" s="4"/>
      <c r="D447" s="4"/>
      <c r="E447" s="4"/>
      <c r="F447" s="4"/>
    </row>
    <row r="448" spans="1:6" ht="15.75" x14ac:dyDescent="0.3">
      <c r="A448" s="4"/>
      <c r="B448" s="4"/>
      <c r="C448" s="4"/>
      <c r="D448" s="4"/>
      <c r="E448" s="4"/>
      <c r="F448" s="4"/>
    </row>
    <row r="449" spans="1:6" ht="15.75" x14ac:dyDescent="0.3">
      <c r="A449" s="4"/>
      <c r="B449" s="4"/>
      <c r="C449" s="4"/>
      <c r="D449" s="4"/>
      <c r="E449" s="4"/>
      <c r="F449" s="4"/>
    </row>
    <row r="450" spans="1:6" ht="15.75" x14ac:dyDescent="0.3">
      <c r="A450" s="4"/>
      <c r="B450" s="4"/>
      <c r="C450" s="4"/>
      <c r="D450" s="4"/>
      <c r="E450" s="4"/>
      <c r="F450" s="4"/>
    </row>
    <row r="451" spans="1:6" ht="15.75" x14ac:dyDescent="0.3">
      <c r="A451" s="4"/>
      <c r="B451" s="4"/>
      <c r="C451" s="4"/>
      <c r="D451" s="4"/>
      <c r="E451" s="4"/>
      <c r="F451" s="4"/>
    </row>
    <row r="452" spans="1:6" ht="15.75" x14ac:dyDescent="0.3">
      <c r="A452" s="4"/>
      <c r="B452" s="4"/>
      <c r="C452" s="4"/>
      <c r="D452" s="4"/>
      <c r="E452" s="4"/>
      <c r="F452" s="4"/>
    </row>
    <row r="453" spans="1:6" ht="15.75" x14ac:dyDescent="0.3">
      <c r="A453" s="4"/>
      <c r="B453" s="4"/>
      <c r="C453" s="4"/>
      <c r="D453" s="4"/>
      <c r="E453" s="4"/>
      <c r="F453" s="4"/>
    </row>
    <row r="454" spans="1:6" ht="15.75" x14ac:dyDescent="0.3">
      <c r="A454" s="4"/>
      <c r="B454" s="4"/>
      <c r="C454" s="4"/>
      <c r="D454" s="4"/>
      <c r="E454" s="4"/>
      <c r="F454" s="4"/>
    </row>
    <row r="455" spans="1:6" ht="15.75" x14ac:dyDescent="0.3">
      <c r="A455" s="4"/>
      <c r="B455" s="4"/>
      <c r="C455" s="4"/>
      <c r="D455" s="4"/>
      <c r="E455" s="4"/>
      <c r="F455" s="4"/>
    </row>
    <row r="456" spans="1:6" ht="15.75" x14ac:dyDescent="0.3">
      <c r="A456" s="4"/>
      <c r="B456" s="4"/>
      <c r="C456" s="4"/>
      <c r="D456" s="4"/>
      <c r="E456" s="4"/>
      <c r="F456" s="4"/>
    </row>
    <row r="457" spans="1:6" ht="15.75" x14ac:dyDescent="0.3">
      <c r="A457" s="4"/>
      <c r="B457" s="4"/>
      <c r="C457" s="4"/>
      <c r="D457" s="4"/>
      <c r="E457" s="4"/>
      <c r="F457" s="4"/>
    </row>
    <row r="458" spans="1:6" ht="15.75" x14ac:dyDescent="0.3">
      <c r="A458" s="4"/>
      <c r="B458" s="4"/>
      <c r="C458" s="4"/>
      <c r="D458" s="4"/>
      <c r="E458" s="4"/>
      <c r="F458" s="4"/>
    </row>
    <row r="459" spans="1:6" ht="15.75" x14ac:dyDescent="0.3">
      <c r="A459" s="4"/>
      <c r="B459" s="4"/>
      <c r="C459" s="4"/>
      <c r="D459" s="4"/>
      <c r="E459" s="4"/>
      <c r="F459" s="4"/>
    </row>
    <row r="460" spans="1:6" ht="15.75" x14ac:dyDescent="0.3">
      <c r="A460" s="4"/>
      <c r="B460" s="4"/>
      <c r="C460" s="4"/>
      <c r="D460" s="4"/>
      <c r="E460" s="4"/>
      <c r="F460" s="4"/>
    </row>
    <row r="461" spans="1:6" ht="15.75" x14ac:dyDescent="0.3">
      <c r="A461" s="4"/>
      <c r="B461" s="4"/>
      <c r="C461" s="4"/>
      <c r="D461" s="4"/>
      <c r="E461" s="4"/>
      <c r="F461" s="4"/>
    </row>
    <row r="462" spans="1:6" ht="15.75" x14ac:dyDescent="0.3">
      <c r="A462" s="4"/>
      <c r="B462" s="4"/>
      <c r="C462" s="4"/>
      <c r="D462" s="4"/>
      <c r="E462" s="4"/>
      <c r="F462" s="4"/>
    </row>
    <row r="463" spans="1:6" ht="15.75" x14ac:dyDescent="0.3">
      <c r="A463" s="4"/>
      <c r="B463" s="4"/>
      <c r="C463" s="4"/>
      <c r="D463" s="4"/>
      <c r="E463" s="4"/>
      <c r="F463" s="4"/>
    </row>
    <row r="464" spans="1:6" ht="15.75" x14ac:dyDescent="0.3">
      <c r="A464" s="4"/>
      <c r="B464" s="4"/>
      <c r="C464" s="4"/>
      <c r="D464" s="4"/>
      <c r="E464" s="4"/>
      <c r="F464" s="4"/>
    </row>
    <row r="465" spans="1:6" ht="15.75" x14ac:dyDescent="0.3">
      <c r="A465" s="4"/>
      <c r="B465" s="4"/>
      <c r="C465" s="4"/>
      <c r="D465" s="4"/>
      <c r="E465" s="4"/>
      <c r="F465" s="4"/>
    </row>
    <row r="466" spans="1:6" ht="15.75" x14ac:dyDescent="0.3">
      <c r="A466" s="4"/>
      <c r="B466" s="4"/>
      <c r="C466" s="4"/>
      <c r="D466" s="4"/>
      <c r="E466" s="4"/>
      <c r="F466" s="4"/>
    </row>
    <row r="467" spans="1:6" ht="15.75" x14ac:dyDescent="0.3">
      <c r="A467" s="4"/>
      <c r="B467" s="4"/>
      <c r="C467" s="4"/>
      <c r="D467" s="4"/>
      <c r="E467" s="4"/>
      <c r="F467" s="4"/>
    </row>
    <row r="468" spans="1:6" ht="15.75" x14ac:dyDescent="0.3">
      <c r="A468" s="4"/>
      <c r="B468" s="4"/>
      <c r="C468" s="4"/>
      <c r="D468" s="4"/>
      <c r="E468" s="4"/>
      <c r="F468" s="4"/>
    </row>
    <row r="469" spans="1:6" ht="15.75" x14ac:dyDescent="0.3">
      <c r="A469" s="4"/>
      <c r="B469" s="4"/>
      <c r="C469" s="4"/>
      <c r="D469" s="4"/>
      <c r="E469" s="4"/>
      <c r="F469" s="4"/>
    </row>
    <row r="470" spans="1:6" ht="15.75" x14ac:dyDescent="0.3">
      <c r="A470" s="4"/>
      <c r="B470" s="4"/>
      <c r="C470" s="4"/>
      <c r="D470" s="4"/>
      <c r="E470" s="4"/>
      <c r="F470" s="4"/>
    </row>
    <row r="471" spans="1:6" ht="15.75" x14ac:dyDescent="0.3">
      <c r="A471" s="4"/>
      <c r="B471" s="4"/>
      <c r="C471" s="4"/>
      <c r="D471" s="4"/>
      <c r="E471" s="4"/>
      <c r="F471" s="4"/>
    </row>
    <row r="472" spans="1:6" ht="15.75" x14ac:dyDescent="0.3">
      <c r="A472" s="4"/>
      <c r="B472" s="4"/>
      <c r="C472" s="4"/>
      <c r="D472" s="4"/>
      <c r="E472" s="4"/>
      <c r="F472" s="4"/>
    </row>
    <row r="473" spans="1:6" ht="15.75" x14ac:dyDescent="0.3">
      <c r="A473" s="4"/>
      <c r="B473" s="4"/>
      <c r="C473" s="4"/>
      <c r="D473" s="4"/>
      <c r="E473" s="4"/>
      <c r="F473" s="4"/>
    </row>
    <row r="474" spans="1:6" ht="15.75" x14ac:dyDescent="0.3">
      <c r="A474" s="4"/>
      <c r="B474" s="4"/>
      <c r="C474" s="4"/>
      <c r="D474" s="4"/>
      <c r="E474" s="4"/>
      <c r="F474" s="4"/>
    </row>
    <row r="475" spans="1:6" ht="15.75" x14ac:dyDescent="0.3">
      <c r="A475" s="4"/>
      <c r="B475" s="4"/>
      <c r="C475" s="4"/>
      <c r="D475" s="4"/>
      <c r="E475" s="4"/>
      <c r="F475" s="4"/>
    </row>
    <row r="476" spans="1:6" ht="15.75" x14ac:dyDescent="0.3">
      <c r="A476" s="4"/>
      <c r="B476" s="4"/>
      <c r="C476" s="4"/>
      <c r="D476" s="4"/>
      <c r="E476" s="4"/>
      <c r="F476" s="4"/>
    </row>
    <row r="477" spans="1:6" ht="15.75" x14ac:dyDescent="0.3">
      <c r="A477" s="4"/>
      <c r="B477" s="4"/>
      <c r="C477" s="4"/>
      <c r="D477" s="4"/>
      <c r="E477" s="4"/>
      <c r="F477" s="4"/>
    </row>
    <row r="478" spans="1:6" ht="15.75" x14ac:dyDescent="0.3">
      <c r="A478" s="4"/>
      <c r="B478" s="4"/>
      <c r="C478" s="4"/>
      <c r="D478" s="4"/>
      <c r="E478" s="4"/>
      <c r="F478" s="4"/>
    </row>
    <row r="479" spans="1:6" ht="15.75" x14ac:dyDescent="0.3">
      <c r="A479" s="4"/>
      <c r="B479" s="4"/>
      <c r="C479" s="4"/>
      <c r="D479" s="4"/>
      <c r="E479" s="4"/>
      <c r="F479" s="4"/>
    </row>
    <row r="480" spans="1:6" ht="15.75" x14ac:dyDescent="0.3">
      <c r="A480" s="4"/>
      <c r="B480" s="4"/>
      <c r="C480" s="4"/>
      <c r="D480" s="4"/>
      <c r="E480" s="4"/>
      <c r="F480" s="4"/>
    </row>
    <row r="481" spans="1:6" ht="15.75" x14ac:dyDescent="0.3">
      <c r="A481" s="4"/>
      <c r="B481" s="4"/>
      <c r="C481" s="4"/>
      <c r="D481" s="4"/>
      <c r="E481" s="4"/>
      <c r="F481" s="4"/>
    </row>
    <row r="482" spans="1:6" ht="15.75" x14ac:dyDescent="0.3">
      <c r="A482" s="4"/>
      <c r="B482" s="4"/>
      <c r="C482" s="4"/>
      <c r="D482" s="4"/>
      <c r="E482" s="4"/>
      <c r="F482" s="4"/>
    </row>
    <row r="483" spans="1:6" ht="15.75" x14ac:dyDescent="0.3">
      <c r="A483" s="4"/>
      <c r="B483" s="4"/>
      <c r="C483" s="4"/>
      <c r="D483" s="4"/>
      <c r="E483" s="4"/>
      <c r="F483" s="4"/>
    </row>
    <row r="484" spans="1:6" ht="15.75" x14ac:dyDescent="0.3">
      <c r="A484" s="4"/>
      <c r="B484" s="4"/>
      <c r="C484" s="4"/>
      <c r="D484" s="4"/>
      <c r="E484" s="4"/>
      <c r="F484" s="4"/>
    </row>
    <row r="485" spans="1:6" ht="15.75" x14ac:dyDescent="0.3">
      <c r="A485" s="4"/>
      <c r="B485" s="4"/>
      <c r="C485" s="4"/>
      <c r="D485" s="4"/>
      <c r="E485" s="4"/>
      <c r="F485" s="4"/>
    </row>
    <row r="486" spans="1:6" ht="15.75" x14ac:dyDescent="0.3">
      <c r="A486" s="4"/>
      <c r="B486" s="4"/>
      <c r="C486" s="4"/>
      <c r="D486" s="4"/>
      <c r="E486" s="4"/>
      <c r="F486" s="4"/>
    </row>
    <row r="487" spans="1:6" ht="15.75" x14ac:dyDescent="0.3">
      <c r="A487" s="4"/>
      <c r="B487" s="4"/>
      <c r="C487" s="4"/>
      <c r="D487" s="4"/>
      <c r="E487" s="4"/>
      <c r="F487" s="4"/>
    </row>
    <row r="488" spans="1:6" ht="15.75" x14ac:dyDescent="0.3">
      <c r="A488" s="4"/>
      <c r="B488" s="4"/>
      <c r="C488" s="4"/>
      <c r="D488" s="4"/>
      <c r="E488" s="4"/>
      <c r="F488" s="4"/>
    </row>
    <row r="489" spans="1:6" ht="15.75" x14ac:dyDescent="0.3">
      <c r="A489" s="4"/>
      <c r="B489" s="4"/>
      <c r="C489" s="4"/>
      <c r="D489" s="4"/>
      <c r="E489" s="4"/>
      <c r="F489" s="4"/>
    </row>
    <row r="490" spans="1:6" ht="15.75" x14ac:dyDescent="0.3">
      <c r="A490" s="4"/>
      <c r="B490" s="4"/>
      <c r="C490" s="4"/>
      <c r="D490" s="4"/>
      <c r="E490" s="4"/>
      <c r="F490" s="4"/>
    </row>
    <row r="491" spans="1:6" ht="15.75" x14ac:dyDescent="0.3">
      <c r="A491" s="4"/>
      <c r="B491" s="4"/>
      <c r="C491" s="4"/>
      <c r="D491" s="4"/>
      <c r="E491" s="4"/>
      <c r="F491" s="4"/>
    </row>
    <row r="492" spans="1:6" ht="15.75" x14ac:dyDescent="0.3">
      <c r="A492" s="4"/>
      <c r="B492" s="4"/>
      <c r="C492" s="4"/>
      <c r="D492" s="4"/>
      <c r="E492" s="4"/>
      <c r="F492" s="4"/>
    </row>
    <row r="493" spans="1:6" ht="15.75" x14ac:dyDescent="0.3">
      <c r="A493" s="4"/>
      <c r="B493" s="4"/>
      <c r="C493" s="4"/>
      <c r="D493" s="4"/>
      <c r="E493" s="4"/>
      <c r="F493" s="4"/>
    </row>
    <row r="494" spans="1:6" ht="15.75" x14ac:dyDescent="0.3">
      <c r="A494" s="4"/>
      <c r="B494" s="4"/>
      <c r="C494" s="4"/>
      <c r="D494" s="4"/>
      <c r="E494" s="4"/>
      <c r="F494" s="4"/>
    </row>
    <row r="495" spans="1:6" ht="15.75" x14ac:dyDescent="0.3">
      <c r="A495" s="4"/>
      <c r="B495" s="4"/>
      <c r="C495" s="4"/>
      <c r="D495" s="4"/>
      <c r="E495" s="4"/>
      <c r="F495" s="4"/>
    </row>
    <row r="496" spans="1:6" ht="15.75" x14ac:dyDescent="0.3">
      <c r="A496" s="4"/>
      <c r="B496" s="4"/>
      <c r="C496" s="4"/>
      <c r="D496" s="4"/>
      <c r="E496" s="4"/>
      <c r="F496" s="4"/>
    </row>
    <row r="497" spans="1:6" ht="15.75" x14ac:dyDescent="0.3">
      <c r="A497" s="4"/>
      <c r="B497" s="4"/>
      <c r="C497" s="4"/>
      <c r="D497" s="4"/>
      <c r="E497" s="4"/>
      <c r="F497" s="4"/>
    </row>
    <row r="498" spans="1:6" ht="15.75" x14ac:dyDescent="0.3">
      <c r="A498" s="4"/>
      <c r="B498" s="4"/>
      <c r="C498" s="4"/>
      <c r="D498" s="4"/>
      <c r="E498" s="4"/>
      <c r="F498" s="4"/>
    </row>
    <row r="499" spans="1:6" ht="15.75" x14ac:dyDescent="0.3">
      <c r="A499" s="4"/>
      <c r="B499" s="4"/>
      <c r="C499" s="4"/>
      <c r="D499" s="4"/>
      <c r="E499" s="4"/>
      <c r="F499" s="4"/>
    </row>
    <row r="500" spans="1:6" ht="15.75" x14ac:dyDescent="0.3">
      <c r="A500" s="4"/>
      <c r="B500" s="4"/>
      <c r="C500" s="4"/>
      <c r="D500" s="4"/>
      <c r="E500" s="4"/>
      <c r="F500" s="4"/>
    </row>
    <row r="501" spans="1:6" ht="15.75" x14ac:dyDescent="0.3">
      <c r="A501" s="4"/>
      <c r="B501" s="4"/>
      <c r="C501" s="4"/>
      <c r="D501" s="4"/>
      <c r="E501" s="4"/>
      <c r="F501" s="4"/>
    </row>
    <row r="502" spans="1:6" ht="15.75" x14ac:dyDescent="0.3">
      <c r="A502" s="4"/>
      <c r="B502" s="4"/>
      <c r="C502" s="4"/>
      <c r="D502" s="4"/>
      <c r="E502" s="4"/>
      <c r="F502" s="4"/>
    </row>
    <row r="503" spans="1:6" ht="15.75" x14ac:dyDescent="0.3">
      <c r="A503" s="4"/>
      <c r="B503" s="4"/>
      <c r="C503" s="4"/>
      <c r="D503" s="4"/>
      <c r="E503" s="4"/>
      <c r="F503" s="4"/>
    </row>
    <row r="504" spans="1:6" ht="15.75" x14ac:dyDescent="0.3">
      <c r="A504" s="4"/>
      <c r="B504" s="4"/>
      <c r="C504" s="4"/>
      <c r="D504" s="4"/>
      <c r="E504" s="4"/>
      <c r="F504" s="4"/>
    </row>
    <row r="505" spans="1:6" ht="15.75" x14ac:dyDescent="0.3">
      <c r="A505" s="4"/>
      <c r="B505" s="4"/>
      <c r="C505" s="4"/>
      <c r="D505" s="4"/>
      <c r="E505" s="4"/>
      <c r="F505" s="4"/>
    </row>
    <row r="506" spans="1:6" ht="15.75" x14ac:dyDescent="0.3">
      <c r="A506" s="4"/>
      <c r="B506" s="4"/>
      <c r="C506" s="4"/>
      <c r="D506" s="4"/>
      <c r="E506" s="4"/>
      <c r="F506" s="4"/>
    </row>
    <row r="507" spans="1:6" ht="15.75" x14ac:dyDescent="0.3">
      <c r="A507" s="4"/>
      <c r="B507" s="4"/>
      <c r="C507" s="4"/>
      <c r="D507" s="4"/>
      <c r="E507" s="4"/>
      <c r="F507" s="4"/>
    </row>
    <row r="508" spans="1:6" ht="15.75" x14ac:dyDescent="0.3">
      <c r="A508" s="4"/>
      <c r="B508" s="4"/>
      <c r="C508" s="4"/>
      <c r="D508" s="4"/>
      <c r="E508" s="4"/>
      <c r="F508" s="4"/>
    </row>
    <row r="509" spans="1:6" ht="15.75" x14ac:dyDescent="0.3">
      <c r="A509" s="4"/>
      <c r="B509" s="4"/>
      <c r="C509" s="4"/>
      <c r="D509" s="4"/>
      <c r="E509" s="4"/>
      <c r="F509" s="4"/>
    </row>
    <row r="510" spans="1:6" ht="15.75" x14ac:dyDescent="0.3">
      <c r="A510" s="4"/>
      <c r="B510" s="4"/>
      <c r="C510" s="4"/>
      <c r="D510" s="4"/>
      <c r="E510" s="4"/>
      <c r="F510" s="4"/>
    </row>
    <row r="511" spans="1:6" ht="15.75" x14ac:dyDescent="0.3">
      <c r="A511" s="4"/>
      <c r="B511" s="4"/>
      <c r="C511" s="4"/>
      <c r="D511" s="4"/>
      <c r="E511" s="4"/>
      <c r="F511" s="4"/>
    </row>
    <row r="512" spans="1:6" ht="15.75" x14ac:dyDescent="0.3">
      <c r="A512" s="4"/>
      <c r="B512" s="4"/>
      <c r="C512" s="4"/>
      <c r="D512" s="4"/>
      <c r="E512" s="4"/>
      <c r="F512" s="4"/>
    </row>
    <row r="513" spans="1:6" ht="15.75" x14ac:dyDescent="0.3">
      <c r="A513" s="4"/>
      <c r="B513" s="4"/>
      <c r="C513" s="4"/>
      <c r="D513" s="4"/>
      <c r="E513" s="4"/>
      <c r="F513" s="4"/>
    </row>
    <row r="514" spans="1:6" ht="15.75" x14ac:dyDescent="0.3">
      <c r="A514" s="4"/>
      <c r="B514" s="4"/>
      <c r="C514" s="4"/>
      <c r="D514" s="4"/>
      <c r="E514" s="4"/>
      <c r="F514" s="4"/>
    </row>
    <row r="515" spans="1:6" ht="15.75" x14ac:dyDescent="0.3">
      <c r="A515" s="4"/>
      <c r="B515" s="4"/>
      <c r="C515" s="4"/>
      <c r="D515" s="4"/>
      <c r="E515" s="4"/>
      <c r="F515" s="4"/>
    </row>
    <row r="516" spans="1:6" ht="15.75" x14ac:dyDescent="0.3">
      <c r="A516" s="4"/>
      <c r="B516" s="4"/>
      <c r="C516" s="4"/>
      <c r="D516" s="4"/>
      <c r="E516" s="4"/>
      <c r="F516" s="4"/>
    </row>
    <row r="517" spans="1:6" ht="15.75" x14ac:dyDescent="0.3">
      <c r="A517" s="4"/>
      <c r="B517" s="4"/>
      <c r="C517" s="4"/>
      <c r="D517" s="4"/>
      <c r="E517" s="4"/>
      <c r="F517" s="4"/>
    </row>
    <row r="518" spans="1:6" ht="15.75" x14ac:dyDescent="0.3">
      <c r="A518" s="4"/>
      <c r="B518" s="4"/>
      <c r="C518" s="4"/>
      <c r="D518" s="4"/>
      <c r="E518" s="4"/>
      <c r="F518" s="4"/>
    </row>
    <row r="519" spans="1:6" ht="15.75" x14ac:dyDescent="0.3">
      <c r="A519" s="4"/>
      <c r="B519" s="4"/>
      <c r="C519" s="4"/>
      <c r="D519" s="4"/>
      <c r="E519" s="4"/>
      <c r="F519" s="4"/>
    </row>
    <row r="520" spans="1:6" ht="15.75" x14ac:dyDescent="0.3">
      <c r="A520" s="4"/>
      <c r="B520" s="4"/>
      <c r="C520" s="4"/>
      <c r="D520" s="4"/>
      <c r="E520" s="4"/>
      <c r="F520" s="4"/>
    </row>
    <row r="521" spans="1:6" ht="15.75" x14ac:dyDescent="0.3">
      <c r="A521" s="4"/>
      <c r="B521" s="4"/>
      <c r="C521" s="4"/>
      <c r="D521" s="4"/>
      <c r="E521" s="4"/>
      <c r="F521" s="4"/>
    </row>
    <row r="522" spans="1:6" ht="15.75" x14ac:dyDescent="0.3">
      <c r="A522" s="4"/>
      <c r="B522" s="4"/>
      <c r="C522" s="4"/>
      <c r="D522" s="4"/>
      <c r="E522" s="4"/>
      <c r="F522" s="4"/>
    </row>
    <row r="523" spans="1:6" ht="15.75" x14ac:dyDescent="0.3">
      <c r="A523" s="4"/>
      <c r="B523" s="4"/>
      <c r="C523" s="4"/>
      <c r="D523" s="4"/>
      <c r="E523" s="4"/>
      <c r="F523" s="4"/>
    </row>
    <row r="524" spans="1:6" ht="15.75" x14ac:dyDescent="0.3">
      <c r="A524" s="4"/>
      <c r="B524" s="4"/>
      <c r="C524" s="4"/>
      <c r="D524" s="4"/>
      <c r="E524" s="4"/>
      <c r="F524" s="4"/>
    </row>
    <row r="525" spans="1:6" ht="15.75" x14ac:dyDescent="0.3">
      <c r="A525" s="4"/>
      <c r="B525" s="4"/>
      <c r="C525" s="4"/>
      <c r="D525" s="4"/>
      <c r="E525" s="4"/>
      <c r="F525" s="4"/>
    </row>
    <row r="526" spans="1:6" ht="15.75" x14ac:dyDescent="0.3">
      <c r="A526" s="4"/>
      <c r="B526" s="4"/>
      <c r="C526" s="4"/>
      <c r="D526" s="4"/>
      <c r="E526" s="4"/>
      <c r="F526" s="4"/>
    </row>
    <row r="527" spans="1:6" ht="15.75" x14ac:dyDescent="0.3">
      <c r="A527" s="4"/>
      <c r="B527" s="4"/>
      <c r="C527" s="4"/>
      <c r="D527" s="4"/>
      <c r="E527" s="4"/>
      <c r="F527" s="4"/>
    </row>
    <row r="528" spans="1:6" ht="15.75" x14ac:dyDescent="0.3">
      <c r="A528" s="4"/>
      <c r="B528" s="4"/>
      <c r="C528" s="4"/>
      <c r="D528" s="4"/>
      <c r="E528" s="4"/>
      <c r="F528" s="4"/>
    </row>
    <row r="529" spans="1:6" ht="15.75" x14ac:dyDescent="0.3">
      <c r="A529" s="4"/>
      <c r="B529" s="4"/>
      <c r="C529" s="4"/>
      <c r="D529" s="4"/>
      <c r="E529" s="4"/>
      <c r="F529" s="4"/>
    </row>
    <row r="530" spans="1:6" ht="15.75" x14ac:dyDescent="0.3">
      <c r="A530" s="4"/>
      <c r="B530" s="4"/>
      <c r="C530" s="4"/>
      <c r="D530" s="4"/>
      <c r="E530" s="4"/>
      <c r="F530" s="4"/>
    </row>
    <row r="531" spans="1:6" ht="15.75" x14ac:dyDescent="0.3">
      <c r="A531" s="4"/>
      <c r="B531" s="4"/>
      <c r="C531" s="4"/>
      <c r="D531" s="4"/>
      <c r="E531" s="4"/>
      <c r="F531" s="4"/>
    </row>
    <row r="532" spans="1:6" ht="15.75" x14ac:dyDescent="0.3">
      <c r="A532" s="4"/>
      <c r="B532" s="4"/>
      <c r="C532" s="4"/>
      <c r="D532" s="4"/>
      <c r="E532" s="4"/>
      <c r="F532" s="4"/>
    </row>
    <row r="533" spans="1:6" ht="15.75" x14ac:dyDescent="0.3">
      <c r="A533" s="4"/>
      <c r="B533" s="4"/>
      <c r="C533" s="4"/>
      <c r="D533" s="4"/>
      <c r="E533" s="4"/>
      <c r="F533" s="4"/>
    </row>
    <row r="534" spans="1:6" ht="15.75" x14ac:dyDescent="0.3">
      <c r="A534" s="4"/>
      <c r="B534" s="4"/>
      <c r="C534" s="4"/>
      <c r="D534" s="4"/>
      <c r="E534" s="4"/>
      <c r="F534" s="4"/>
    </row>
    <row r="535" spans="1:6" ht="15.75" x14ac:dyDescent="0.3">
      <c r="A535" s="4"/>
      <c r="B535" s="4"/>
      <c r="C535" s="4"/>
      <c r="D535" s="4"/>
      <c r="E535" s="4"/>
      <c r="F535" s="4"/>
    </row>
    <row r="536" spans="1:6" ht="15.75" x14ac:dyDescent="0.3">
      <c r="A536" s="4"/>
      <c r="B536" s="4"/>
      <c r="C536" s="4"/>
      <c r="D536" s="4"/>
      <c r="E536" s="4"/>
      <c r="F536" s="4"/>
    </row>
    <row r="537" spans="1:6" ht="15.75" x14ac:dyDescent="0.3">
      <c r="A537" s="4"/>
      <c r="B537" s="4"/>
      <c r="C537" s="4"/>
      <c r="D537" s="4"/>
      <c r="E537" s="4"/>
      <c r="F537" s="4"/>
    </row>
    <row r="538" spans="1:6" ht="15.75" x14ac:dyDescent="0.3">
      <c r="A538" s="4"/>
      <c r="B538" s="4"/>
      <c r="C538" s="4"/>
      <c r="D538" s="4"/>
      <c r="E538" s="4"/>
      <c r="F538" s="4"/>
    </row>
    <row r="539" spans="1:6" ht="15.75" x14ac:dyDescent="0.3">
      <c r="A539" s="4"/>
      <c r="B539" s="4"/>
      <c r="C539" s="4"/>
      <c r="D539" s="4"/>
      <c r="E539" s="4"/>
      <c r="F539" s="4"/>
    </row>
    <row r="540" spans="1:6" ht="15.75" x14ac:dyDescent="0.3">
      <c r="A540" s="4"/>
      <c r="B540" s="4"/>
      <c r="C540" s="4"/>
      <c r="D540" s="4"/>
      <c r="E540" s="4"/>
      <c r="F540" s="4"/>
    </row>
    <row r="541" spans="1:6" ht="15.75" x14ac:dyDescent="0.3">
      <c r="A541" s="4"/>
      <c r="B541" s="4"/>
      <c r="C541" s="4"/>
      <c r="D541" s="4"/>
      <c r="E541" s="4"/>
      <c r="F541" s="4"/>
    </row>
    <row r="542" spans="1:6" ht="15.75" x14ac:dyDescent="0.3">
      <c r="A542" s="4"/>
      <c r="B542" s="4"/>
      <c r="C542" s="4"/>
      <c r="D542" s="4"/>
      <c r="E542" s="4"/>
      <c r="F542" s="4"/>
    </row>
    <row r="543" spans="1:6" ht="15.75" x14ac:dyDescent="0.3">
      <c r="A543" s="4"/>
      <c r="B543" s="4"/>
      <c r="C543" s="4"/>
      <c r="D543" s="4"/>
      <c r="E543" s="4"/>
      <c r="F543" s="4"/>
    </row>
    <row r="544" spans="1:6" ht="15.75" x14ac:dyDescent="0.3">
      <c r="A544" s="4"/>
      <c r="B544" s="4"/>
      <c r="C544" s="4"/>
      <c r="D544" s="4"/>
      <c r="E544" s="4"/>
      <c r="F544" s="4"/>
    </row>
    <row r="545" spans="1:6" ht="15.75" x14ac:dyDescent="0.3">
      <c r="A545" s="4"/>
      <c r="B545" s="4"/>
      <c r="C545" s="4"/>
      <c r="D545" s="4"/>
      <c r="E545" s="4"/>
      <c r="F545" s="4"/>
    </row>
    <row r="546" spans="1:6" ht="15.75" x14ac:dyDescent="0.3">
      <c r="A546" s="4"/>
      <c r="B546" s="4"/>
      <c r="C546" s="4"/>
      <c r="D546" s="4"/>
      <c r="E546" s="4"/>
      <c r="F546" s="4"/>
    </row>
    <row r="547" spans="1:6" ht="15.75" x14ac:dyDescent="0.3">
      <c r="A547" s="4"/>
      <c r="B547" s="4"/>
      <c r="C547" s="4"/>
      <c r="D547" s="4"/>
      <c r="E547" s="4"/>
      <c r="F547" s="4"/>
    </row>
    <row r="548" spans="1:6" ht="15.75" x14ac:dyDescent="0.3">
      <c r="A548" s="4"/>
      <c r="B548" s="4"/>
      <c r="C548" s="4"/>
      <c r="D548" s="4"/>
      <c r="E548" s="4"/>
      <c r="F548" s="4"/>
    </row>
    <row r="549" spans="1:6" ht="15.75" x14ac:dyDescent="0.3">
      <c r="A549" s="4"/>
      <c r="B549" s="4"/>
      <c r="C549" s="4"/>
      <c r="D549" s="4"/>
      <c r="E549" s="4"/>
      <c r="F549" s="4"/>
    </row>
    <row r="550" spans="1:6" ht="15.75" x14ac:dyDescent="0.3">
      <c r="A550" s="4"/>
      <c r="B550" s="4"/>
      <c r="C550" s="4"/>
      <c r="D550" s="4"/>
      <c r="E550" s="4"/>
      <c r="F550" s="4"/>
    </row>
    <row r="551" spans="1:6" ht="15.75" x14ac:dyDescent="0.3">
      <c r="A551" s="4"/>
      <c r="B551" s="4"/>
      <c r="C551" s="4"/>
      <c r="D551" s="4"/>
      <c r="E551" s="4"/>
      <c r="F551" s="4"/>
    </row>
    <row r="552" spans="1:6" ht="15.75" x14ac:dyDescent="0.3">
      <c r="A552" s="4"/>
      <c r="B552" s="4"/>
      <c r="C552" s="4"/>
      <c r="D552" s="4"/>
      <c r="E552" s="4"/>
      <c r="F552" s="4"/>
    </row>
    <row r="553" spans="1:6" ht="15.75" x14ac:dyDescent="0.3">
      <c r="A553" s="4"/>
      <c r="B553" s="4"/>
      <c r="C553" s="4"/>
      <c r="D553" s="4"/>
      <c r="E553" s="4"/>
      <c r="F553" s="4"/>
    </row>
    <row r="554" spans="1:6" ht="15.75" x14ac:dyDescent="0.3">
      <c r="A554" s="4"/>
      <c r="B554" s="4"/>
      <c r="C554" s="4"/>
      <c r="D554" s="4"/>
      <c r="E554" s="4"/>
      <c r="F554" s="4"/>
    </row>
    <row r="555" spans="1:6" ht="15.75" x14ac:dyDescent="0.3">
      <c r="A555" s="4"/>
      <c r="B555" s="4"/>
      <c r="C555" s="4"/>
      <c r="D555" s="4"/>
      <c r="E555" s="4"/>
      <c r="F555" s="4"/>
    </row>
    <row r="556" spans="1:6" ht="15.75" x14ac:dyDescent="0.3">
      <c r="A556" s="4"/>
      <c r="B556" s="4"/>
      <c r="C556" s="4"/>
      <c r="D556" s="4"/>
      <c r="E556" s="4"/>
      <c r="F556" s="4"/>
    </row>
    <row r="557" spans="1:6" ht="15.75" x14ac:dyDescent="0.3">
      <c r="A557" s="4"/>
      <c r="B557" s="4"/>
      <c r="C557" s="4"/>
      <c r="D557" s="4"/>
      <c r="E557" s="4"/>
      <c r="F557" s="4"/>
    </row>
    <row r="558" spans="1:6" ht="15.75" x14ac:dyDescent="0.3">
      <c r="A558" s="4"/>
      <c r="B558" s="4"/>
      <c r="C558" s="4"/>
      <c r="D558" s="4"/>
      <c r="E558" s="4"/>
      <c r="F558" s="4"/>
    </row>
    <row r="559" spans="1:6" ht="15.75" x14ac:dyDescent="0.3">
      <c r="A559" s="4"/>
      <c r="B559" s="4"/>
      <c r="C559" s="4"/>
      <c r="D559" s="4"/>
      <c r="E559" s="4"/>
      <c r="F559" s="4"/>
    </row>
    <row r="560" spans="1:6" ht="15.75" x14ac:dyDescent="0.3">
      <c r="A560" s="4"/>
      <c r="B560" s="4"/>
      <c r="C560" s="4"/>
      <c r="D560" s="4"/>
      <c r="E560" s="4"/>
      <c r="F560" s="4"/>
    </row>
    <row r="561" spans="1:6" ht="15.75" x14ac:dyDescent="0.3">
      <c r="A561" s="4"/>
      <c r="B561" s="4"/>
      <c r="C561" s="4"/>
      <c r="D561" s="4"/>
      <c r="E561" s="4"/>
      <c r="F561" s="4"/>
    </row>
    <row r="562" spans="1:6" ht="15.75" x14ac:dyDescent="0.3">
      <c r="A562" s="4"/>
      <c r="B562" s="4"/>
      <c r="C562" s="4"/>
      <c r="D562" s="4"/>
      <c r="E562" s="4"/>
      <c r="F562" s="4"/>
    </row>
    <row r="563" spans="1:6" ht="15.75" x14ac:dyDescent="0.3">
      <c r="A563" s="4"/>
      <c r="B563" s="4"/>
      <c r="C563" s="4"/>
      <c r="D563" s="4"/>
      <c r="E563" s="4"/>
      <c r="F563" s="4"/>
    </row>
    <row r="564" spans="1:6" ht="15.75" x14ac:dyDescent="0.3">
      <c r="A564" s="4"/>
      <c r="B564" s="4"/>
      <c r="C564" s="4"/>
      <c r="D564" s="4"/>
      <c r="E564" s="4"/>
      <c r="F564" s="4"/>
    </row>
    <row r="565" spans="1:6" ht="15.75" x14ac:dyDescent="0.3">
      <c r="A565" s="4"/>
      <c r="B565" s="4"/>
      <c r="C565" s="4"/>
      <c r="D565" s="4"/>
      <c r="E565" s="4"/>
      <c r="F565" s="4"/>
    </row>
    <row r="566" spans="1:6" ht="15.75" x14ac:dyDescent="0.3">
      <c r="A566" s="4"/>
      <c r="B566" s="4"/>
      <c r="C566" s="4"/>
      <c r="D566" s="4"/>
      <c r="E566" s="4"/>
      <c r="F566" s="4"/>
    </row>
    <row r="567" spans="1:6" ht="15.75" x14ac:dyDescent="0.3">
      <c r="A567" s="4"/>
      <c r="B567" s="4"/>
      <c r="C567" s="4"/>
      <c r="D567" s="4"/>
      <c r="E567" s="4"/>
      <c r="F567" s="4"/>
    </row>
    <row r="568" spans="1:6" ht="15.75" x14ac:dyDescent="0.3">
      <c r="A568" s="4"/>
      <c r="B568" s="4"/>
      <c r="C568" s="4"/>
      <c r="D568" s="4"/>
      <c r="E568" s="4"/>
      <c r="F568" s="4"/>
    </row>
    <row r="569" spans="1:6" ht="15.75" x14ac:dyDescent="0.3">
      <c r="A569" s="4"/>
      <c r="B569" s="4"/>
      <c r="C569" s="4"/>
      <c r="D569" s="4"/>
      <c r="E569" s="4"/>
      <c r="F569" s="4"/>
    </row>
    <row r="570" spans="1:6" ht="15.75" x14ac:dyDescent="0.3">
      <c r="A570" s="4"/>
      <c r="B570" s="4"/>
      <c r="C570" s="4"/>
      <c r="D570" s="4"/>
      <c r="E570" s="4"/>
      <c r="F570" s="4"/>
    </row>
    <row r="571" spans="1:6" ht="15.75" x14ac:dyDescent="0.3">
      <c r="A571" s="4"/>
      <c r="B571" s="4"/>
      <c r="C571" s="4"/>
      <c r="D571" s="4"/>
      <c r="E571" s="4"/>
      <c r="F571" s="4"/>
    </row>
    <row r="572" spans="1:6" ht="15.75" x14ac:dyDescent="0.3">
      <c r="A572" s="4"/>
      <c r="B572" s="4"/>
      <c r="C572" s="4"/>
      <c r="D572" s="4"/>
      <c r="E572" s="4"/>
      <c r="F572" s="4"/>
    </row>
    <row r="573" spans="1:6" ht="15.75" x14ac:dyDescent="0.3">
      <c r="A573" s="4"/>
      <c r="B573" s="4"/>
      <c r="C573" s="4"/>
      <c r="D573" s="4"/>
      <c r="E573" s="4"/>
      <c r="F573" s="4"/>
    </row>
    <row r="574" spans="1:6" ht="15.75" x14ac:dyDescent="0.3">
      <c r="A574" s="4"/>
      <c r="B574" s="4"/>
      <c r="C574" s="4"/>
      <c r="D574" s="4"/>
      <c r="E574" s="4"/>
      <c r="F574" s="4"/>
    </row>
    <row r="575" spans="1:6" ht="15.75" x14ac:dyDescent="0.3">
      <c r="A575" s="4"/>
      <c r="B575" s="4"/>
      <c r="C575" s="4"/>
      <c r="D575" s="4"/>
      <c r="E575" s="4"/>
      <c r="F575" s="4"/>
    </row>
    <row r="576" spans="1:6" ht="15.75" x14ac:dyDescent="0.3">
      <c r="A576" s="4"/>
      <c r="B576" s="4"/>
      <c r="C576" s="4"/>
      <c r="D576" s="4"/>
      <c r="E576" s="4"/>
      <c r="F576" s="4"/>
    </row>
    <row r="577" spans="1:6" ht="15.75" x14ac:dyDescent="0.3">
      <c r="A577" s="4"/>
      <c r="B577" s="4"/>
      <c r="C577" s="4"/>
      <c r="D577" s="4"/>
      <c r="E577" s="4"/>
      <c r="F577" s="4"/>
    </row>
    <row r="578" spans="1:6" ht="15.75" x14ac:dyDescent="0.3">
      <c r="A578" s="4"/>
      <c r="B578" s="4"/>
      <c r="C578" s="4"/>
      <c r="D578" s="4"/>
      <c r="E578" s="4"/>
      <c r="F578" s="4"/>
    </row>
    <row r="579" spans="1:6" ht="15.75" x14ac:dyDescent="0.3">
      <c r="A579" s="4"/>
      <c r="B579" s="4"/>
      <c r="C579" s="4"/>
      <c r="D579" s="4"/>
      <c r="E579" s="4"/>
      <c r="F579" s="4"/>
    </row>
    <row r="580" spans="1:6" ht="15.75" x14ac:dyDescent="0.3">
      <c r="A580" s="4"/>
      <c r="B580" s="4"/>
      <c r="C580" s="4"/>
      <c r="D580" s="4"/>
      <c r="E580" s="4"/>
      <c r="F580" s="4"/>
    </row>
    <row r="581" spans="1:6" ht="15.75" x14ac:dyDescent="0.3">
      <c r="A581" s="4"/>
      <c r="B581" s="4"/>
      <c r="C581" s="4"/>
      <c r="D581" s="4"/>
      <c r="E581" s="4"/>
      <c r="F581" s="4"/>
    </row>
    <row r="582" spans="1:6" ht="15.75" x14ac:dyDescent="0.3">
      <c r="A582" s="4"/>
      <c r="B582" s="4"/>
      <c r="C582" s="4"/>
      <c r="D582" s="4"/>
      <c r="E582" s="4"/>
      <c r="F582" s="4"/>
    </row>
    <row r="583" spans="1:6" ht="15.75" x14ac:dyDescent="0.3">
      <c r="A583" s="4"/>
      <c r="B583" s="4"/>
      <c r="C583" s="4"/>
      <c r="D583" s="4"/>
      <c r="E583" s="4"/>
      <c r="F583" s="4"/>
    </row>
    <row r="584" spans="1:6" ht="15.75" x14ac:dyDescent="0.3">
      <c r="A584" s="4"/>
      <c r="B584" s="4"/>
      <c r="C584" s="4"/>
      <c r="D584" s="4"/>
      <c r="E584" s="4"/>
      <c r="F584" s="4"/>
    </row>
    <row r="585" spans="1:6" ht="15.75" x14ac:dyDescent="0.3">
      <c r="A585" s="4"/>
      <c r="B585" s="4"/>
      <c r="C585" s="4"/>
      <c r="D585" s="4"/>
      <c r="E585" s="4"/>
      <c r="F585" s="4"/>
    </row>
    <row r="586" spans="1:6" ht="15.75" x14ac:dyDescent="0.3">
      <c r="A586" s="4"/>
      <c r="B586" s="4"/>
      <c r="C586" s="4"/>
      <c r="D586" s="4"/>
      <c r="E586" s="4"/>
      <c r="F586" s="4"/>
    </row>
    <row r="587" spans="1:6" ht="15.75" x14ac:dyDescent="0.3">
      <c r="A587" s="4"/>
      <c r="B587" s="4"/>
      <c r="C587" s="4"/>
      <c r="D587" s="4"/>
      <c r="E587" s="4"/>
      <c r="F587" s="4"/>
    </row>
    <row r="588" spans="1:6" ht="15.75" x14ac:dyDescent="0.3">
      <c r="A588" s="4"/>
      <c r="B588" s="4"/>
      <c r="C588" s="4"/>
      <c r="D588" s="4"/>
      <c r="E588" s="4"/>
      <c r="F588" s="4"/>
    </row>
    <row r="589" spans="1:6" ht="15.75" x14ac:dyDescent="0.3">
      <c r="A589" s="4"/>
      <c r="B589" s="4"/>
      <c r="C589" s="4"/>
      <c r="D589" s="4"/>
      <c r="E589" s="4"/>
      <c r="F589" s="4"/>
    </row>
    <row r="590" spans="1:6" ht="15.75" x14ac:dyDescent="0.3">
      <c r="A590" s="4"/>
      <c r="B590" s="4"/>
      <c r="C590" s="4"/>
      <c r="D590" s="4"/>
      <c r="E590" s="4"/>
      <c r="F590" s="4"/>
    </row>
    <row r="591" spans="1:6" ht="15.75" x14ac:dyDescent="0.3">
      <c r="A591" s="4"/>
      <c r="B591" s="4"/>
      <c r="C591" s="4"/>
      <c r="D591" s="4"/>
      <c r="E591" s="4"/>
      <c r="F591" s="4"/>
    </row>
    <row r="592" spans="1:6" ht="15.75" x14ac:dyDescent="0.3">
      <c r="A592" s="4"/>
      <c r="B592" s="4"/>
      <c r="C592" s="4"/>
      <c r="D592" s="4"/>
      <c r="E592" s="4"/>
      <c r="F592" s="4"/>
    </row>
    <row r="593" spans="1:6" ht="15.75" x14ac:dyDescent="0.3">
      <c r="A593" s="4"/>
      <c r="B593" s="4"/>
      <c r="C593" s="4"/>
      <c r="D593" s="4"/>
      <c r="E593" s="4"/>
      <c r="F593" s="4"/>
    </row>
    <row r="594" spans="1:6" ht="15.75" x14ac:dyDescent="0.3">
      <c r="A594" s="4"/>
      <c r="B594" s="4"/>
      <c r="C594" s="4"/>
      <c r="D594" s="4"/>
      <c r="E594" s="4"/>
      <c r="F594" s="4"/>
    </row>
    <row r="595" spans="1:6" ht="15.75" x14ac:dyDescent="0.3">
      <c r="A595" s="4"/>
      <c r="B595" s="4"/>
      <c r="C595" s="4"/>
      <c r="D595" s="4"/>
      <c r="E595" s="4"/>
      <c r="F595" s="4"/>
    </row>
    <row r="596" spans="1:6" ht="15.75" x14ac:dyDescent="0.3">
      <c r="A596" s="4"/>
      <c r="B596" s="4"/>
      <c r="C596" s="4"/>
      <c r="D596" s="4"/>
      <c r="E596" s="4"/>
      <c r="F596" s="4"/>
    </row>
    <row r="597" spans="1:6" ht="15.75" x14ac:dyDescent="0.3">
      <c r="A597" s="4"/>
      <c r="B597" s="4"/>
      <c r="C597" s="4"/>
      <c r="D597" s="4"/>
      <c r="E597" s="4"/>
      <c r="F597" s="4"/>
    </row>
    <row r="598" spans="1:6" ht="15.75" x14ac:dyDescent="0.3">
      <c r="A598" s="4"/>
      <c r="B598" s="4"/>
      <c r="C598" s="4"/>
      <c r="D598" s="4"/>
      <c r="E598" s="4"/>
      <c r="F598" s="4"/>
    </row>
    <row r="599" spans="1:6" ht="15.75" x14ac:dyDescent="0.3">
      <c r="A599" s="4"/>
      <c r="B599" s="4"/>
      <c r="C599" s="4"/>
      <c r="D599" s="4"/>
      <c r="E599" s="4"/>
      <c r="F599" s="4"/>
    </row>
    <row r="600" spans="1:6" ht="15.75" x14ac:dyDescent="0.3">
      <c r="A600" s="4"/>
      <c r="B600" s="4"/>
      <c r="C600" s="4"/>
      <c r="D600" s="4"/>
      <c r="E600" s="4"/>
      <c r="F600" s="4"/>
    </row>
    <row r="601" spans="1:6" ht="15.75" x14ac:dyDescent="0.3">
      <c r="A601" s="4"/>
      <c r="B601" s="4"/>
      <c r="C601" s="4"/>
      <c r="D601" s="4"/>
      <c r="E601" s="4"/>
      <c r="F601" s="4"/>
    </row>
    <row r="602" spans="1:6" ht="15.75" x14ac:dyDescent="0.3">
      <c r="A602" s="4"/>
      <c r="B602" s="4"/>
      <c r="C602" s="4"/>
      <c r="D602" s="4"/>
      <c r="E602" s="4"/>
      <c r="F602" s="4"/>
    </row>
    <row r="603" spans="1:6" ht="15.75" x14ac:dyDescent="0.3">
      <c r="A603" s="4"/>
      <c r="B603" s="4"/>
      <c r="C603" s="4"/>
      <c r="D603" s="4"/>
      <c r="E603" s="4"/>
      <c r="F603" s="4"/>
    </row>
    <row r="604" spans="1:6" ht="15.75" x14ac:dyDescent="0.3">
      <c r="A604" s="4"/>
      <c r="B604" s="4"/>
      <c r="C604" s="4"/>
      <c r="D604" s="4"/>
      <c r="E604" s="4"/>
      <c r="F604" s="4"/>
    </row>
    <row r="605" spans="1:6" ht="15.75" x14ac:dyDescent="0.3">
      <c r="A605" s="4"/>
      <c r="B605" s="4"/>
      <c r="C605" s="4"/>
      <c r="D605" s="4"/>
      <c r="E605" s="4"/>
      <c r="F605" s="4"/>
    </row>
    <row r="606" spans="1:6" ht="15.75" x14ac:dyDescent="0.3">
      <c r="A606" s="4"/>
      <c r="B606" s="4"/>
      <c r="C606" s="4"/>
      <c r="D606" s="4"/>
      <c r="E606" s="4"/>
      <c r="F606" s="4"/>
    </row>
    <row r="607" spans="1:6" ht="15.75" x14ac:dyDescent="0.3">
      <c r="A607" s="4"/>
      <c r="B607" s="4"/>
      <c r="C607" s="4"/>
      <c r="D607" s="4"/>
      <c r="E607" s="4"/>
      <c r="F607" s="4"/>
    </row>
    <row r="608" spans="1:6" ht="15.75" x14ac:dyDescent="0.3">
      <c r="A608" s="4"/>
      <c r="B608" s="4"/>
      <c r="C608" s="4"/>
      <c r="D608" s="4"/>
      <c r="E608" s="4"/>
      <c r="F608" s="4"/>
    </row>
    <row r="609" spans="1:6" ht="15.75" x14ac:dyDescent="0.3">
      <c r="A609" s="4"/>
      <c r="B609" s="4"/>
      <c r="C609" s="4"/>
      <c r="D609" s="4"/>
      <c r="E609" s="4"/>
      <c r="F609" s="4"/>
    </row>
    <row r="610" spans="1:6" ht="15.75" x14ac:dyDescent="0.3">
      <c r="A610" s="4"/>
      <c r="B610" s="4"/>
      <c r="C610" s="4"/>
      <c r="D610" s="4"/>
      <c r="E610" s="4"/>
      <c r="F610" s="4"/>
    </row>
    <row r="611" spans="1:6" ht="15.75" x14ac:dyDescent="0.3">
      <c r="A611" s="4"/>
      <c r="B611" s="4"/>
      <c r="C611" s="4"/>
      <c r="D611" s="4"/>
      <c r="E611" s="4"/>
      <c r="F611" s="4"/>
    </row>
    <row r="612" spans="1:6" ht="15.75" x14ac:dyDescent="0.3">
      <c r="A612" s="4"/>
      <c r="B612" s="4"/>
      <c r="C612" s="4"/>
      <c r="D612" s="4"/>
      <c r="E612" s="4"/>
      <c r="F612" s="4"/>
    </row>
    <row r="613" spans="1:6" ht="15.75" x14ac:dyDescent="0.3">
      <c r="A613" s="4"/>
      <c r="B613" s="4"/>
      <c r="C613" s="4"/>
      <c r="D613" s="4"/>
      <c r="E613" s="4"/>
      <c r="F613" s="4"/>
    </row>
    <row r="614" spans="1:6" ht="15.75" x14ac:dyDescent="0.3">
      <c r="A614" s="4"/>
      <c r="B614" s="4"/>
      <c r="C614" s="4"/>
      <c r="D614" s="4"/>
      <c r="E614" s="4"/>
      <c r="F614" s="4"/>
    </row>
    <row r="615" spans="1:6" ht="15.75" x14ac:dyDescent="0.3">
      <c r="A615" s="4"/>
      <c r="B615" s="4"/>
      <c r="C615" s="4"/>
      <c r="D615" s="4"/>
      <c r="E615" s="4"/>
      <c r="F615" s="4"/>
    </row>
    <row r="616" spans="1:6" ht="15.75" x14ac:dyDescent="0.3">
      <c r="A616" s="4"/>
      <c r="B616" s="4"/>
      <c r="C616" s="4"/>
      <c r="D616" s="4"/>
      <c r="E616" s="4"/>
      <c r="F616" s="4"/>
    </row>
    <row r="617" spans="1:6" ht="15.75" x14ac:dyDescent="0.3">
      <c r="A617" s="4"/>
      <c r="B617" s="4"/>
      <c r="C617" s="4"/>
      <c r="D617" s="4"/>
      <c r="E617" s="4"/>
      <c r="F617" s="4"/>
    </row>
    <row r="618" spans="1:6" ht="15.75" x14ac:dyDescent="0.3">
      <c r="A618" s="4"/>
      <c r="B618" s="4"/>
      <c r="C618" s="4"/>
      <c r="D618" s="4"/>
      <c r="E618" s="4"/>
      <c r="F618" s="4"/>
    </row>
    <row r="619" spans="1:6" ht="15.75" x14ac:dyDescent="0.3">
      <c r="A619" s="4"/>
      <c r="B619" s="4"/>
      <c r="C619" s="4"/>
      <c r="D619" s="4"/>
      <c r="E619" s="4"/>
      <c r="F619" s="4"/>
    </row>
    <row r="620" spans="1:6" ht="15.75" x14ac:dyDescent="0.3">
      <c r="A620" s="4"/>
      <c r="B620" s="4"/>
      <c r="C620" s="4"/>
      <c r="D620" s="4"/>
      <c r="E620" s="4"/>
      <c r="F620" s="4"/>
    </row>
    <row r="621" spans="1:6" ht="15.75" x14ac:dyDescent="0.3">
      <c r="A621" s="4"/>
      <c r="B621" s="4"/>
      <c r="C621" s="4"/>
      <c r="D621" s="4"/>
      <c r="E621" s="4"/>
      <c r="F621" s="4"/>
    </row>
    <row r="622" spans="1:6" ht="15.75" x14ac:dyDescent="0.3">
      <c r="A622" s="4"/>
      <c r="B622" s="4"/>
      <c r="C622" s="4"/>
      <c r="D622" s="4"/>
      <c r="E622" s="4"/>
      <c r="F622" s="4"/>
    </row>
    <row r="623" spans="1:6" ht="15.75" x14ac:dyDescent="0.3">
      <c r="A623" s="4"/>
      <c r="B623" s="4"/>
      <c r="C623" s="4"/>
      <c r="D623" s="4"/>
      <c r="E623" s="4"/>
      <c r="F623" s="4"/>
    </row>
    <row r="624" spans="1:6" ht="15.75" x14ac:dyDescent="0.3">
      <c r="A624" s="4"/>
      <c r="B624" s="4"/>
      <c r="C624" s="4"/>
      <c r="D624" s="4"/>
      <c r="E624" s="4"/>
      <c r="F624" s="4"/>
    </row>
    <row r="625" spans="1:6" ht="15.75" x14ac:dyDescent="0.3">
      <c r="A625" s="4"/>
      <c r="B625" s="4"/>
      <c r="C625" s="4"/>
      <c r="D625" s="4"/>
      <c r="E625" s="4"/>
      <c r="F625" s="4"/>
    </row>
    <row r="626" spans="1:6" ht="15.75" x14ac:dyDescent="0.3">
      <c r="A626" s="4"/>
      <c r="B626" s="4"/>
      <c r="C626" s="4"/>
      <c r="D626" s="4"/>
      <c r="E626" s="4"/>
      <c r="F626" s="4"/>
    </row>
    <row r="627" spans="1:6" ht="15.75" x14ac:dyDescent="0.3">
      <c r="A627" s="4"/>
      <c r="B627" s="4"/>
      <c r="C627" s="4"/>
      <c r="D627" s="4"/>
      <c r="E627" s="4"/>
      <c r="F627" s="4"/>
    </row>
    <row r="628" spans="1:6" ht="15.75" x14ac:dyDescent="0.3">
      <c r="A628" s="4"/>
      <c r="B628" s="4"/>
      <c r="C628" s="4"/>
      <c r="D628" s="4"/>
      <c r="E628" s="4"/>
      <c r="F628" s="4"/>
    </row>
    <row r="629" spans="1:6" ht="15.75" x14ac:dyDescent="0.3">
      <c r="A629" s="4"/>
      <c r="B629" s="4"/>
      <c r="C629" s="4"/>
      <c r="D629" s="4"/>
      <c r="E629" s="4"/>
      <c r="F629" s="4"/>
    </row>
    <row r="630" spans="1:6" ht="15.75" x14ac:dyDescent="0.3">
      <c r="A630" s="4"/>
      <c r="B630" s="4"/>
      <c r="C630" s="4"/>
      <c r="D630" s="4"/>
      <c r="E630" s="4"/>
      <c r="F630" s="4"/>
    </row>
    <row r="631" spans="1:6" ht="15.75" x14ac:dyDescent="0.3">
      <c r="A631" s="4"/>
      <c r="B631" s="4"/>
      <c r="C631" s="4"/>
      <c r="D631" s="4"/>
      <c r="E631" s="4"/>
      <c r="F631" s="4"/>
    </row>
    <row r="632" spans="1:6" ht="15.75" x14ac:dyDescent="0.3">
      <c r="A632" s="4"/>
      <c r="B632" s="4"/>
      <c r="C632" s="4"/>
      <c r="D632" s="4"/>
      <c r="E632" s="4"/>
      <c r="F632" s="4"/>
    </row>
    <row r="633" spans="1:6" ht="15.75" x14ac:dyDescent="0.3">
      <c r="A633" s="4"/>
      <c r="B633" s="4"/>
      <c r="C633" s="4"/>
      <c r="D633" s="4"/>
      <c r="E633" s="4"/>
      <c r="F633" s="4"/>
    </row>
    <row r="634" spans="1:6" ht="15.75" x14ac:dyDescent="0.3">
      <c r="A634" s="4"/>
      <c r="B634" s="4"/>
      <c r="C634" s="4"/>
      <c r="D634" s="4"/>
      <c r="E634" s="4"/>
      <c r="F634" s="4"/>
    </row>
    <row r="635" spans="1:6" ht="15.75" x14ac:dyDescent="0.3">
      <c r="A635" s="4"/>
      <c r="B635" s="4"/>
      <c r="C635" s="4"/>
      <c r="D635" s="4"/>
      <c r="E635" s="4"/>
      <c r="F635" s="4"/>
    </row>
    <row r="636" spans="1:6" ht="15.75" x14ac:dyDescent="0.3">
      <c r="A636" s="4"/>
      <c r="B636" s="4"/>
      <c r="C636" s="4"/>
      <c r="D636" s="4"/>
      <c r="E636" s="4"/>
      <c r="F636" s="4"/>
    </row>
    <row r="637" spans="1:6" ht="15.75" x14ac:dyDescent="0.3">
      <c r="A637" s="4"/>
      <c r="B637" s="4"/>
      <c r="C637" s="4"/>
      <c r="D637" s="4"/>
      <c r="E637" s="4"/>
      <c r="F637" s="4"/>
    </row>
    <row r="638" spans="1:6" ht="15.75" x14ac:dyDescent="0.3">
      <c r="A638" s="4"/>
      <c r="B638" s="4"/>
      <c r="C638" s="4"/>
      <c r="D638" s="4"/>
      <c r="E638" s="4"/>
      <c r="F638" s="4"/>
    </row>
    <row r="639" spans="1:6" ht="15.75" x14ac:dyDescent="0.3">
      <c r="A639" s="4"/>
      <c r="B639" s="4"/>
      <c r="C639" s="4"/>
      <c r="D639" s="4"/>
      <c r="E639" s="4"/>
      <c r="F639" s="4"/>
    </row>
    <row r="640" spans="1:6" ht="15.75" x14ac:dyDescent="0.3">
      <c r="A640" s="4"/>
      <c r="B640" s="4"/>
      <c r="C640" s="4"/>
      <c r="D640" s="4"/>
      <c r="E640" s="4"/>
      <c r="F640" s="4"/>
    </row>
    <row r="641" spans="1:6" ht="15.75" x14ac:dyDescent="0.3">
      <c r="A641" s="4"/>
      <c r="B641" s="4"/>
      <c r="C641" s="4"/>
      <c r="D641" s="4"/>
      <c r="E641" s="4"/>
      <c r="F641" s="4"/>
    </row>
    <row r="642" spans="1:6" ht="15.75" x14ac:dyDescent="0.3">
      <c r="A642" s="4"/>
      <c r="B642" s="4"/>
      <c r="C642" s="4"/>
      <c r="D642" s="4"/>
      <c r="E642" s="4"/>
      <c r="F642" s="4"/>
    </row>
    <row r="643" spans="1:6" ht="15.75" x14ac:dyDescent="0.3">
      <c r="A643" s="4"/>
      <c r="B643" s="4"/>
      <c r="C643" s="4"/>
      <c r="D643" s="4"/>
      <c r="E643" s="4"/>
      <c r="F643" s="4"/>
    </row>
    <row r="644" spans="1:6" ht="15.75" x14ac:dyDescent="0.3">
      <c r="A644" s="4"/>
      <c r="B644" s="4"/>
      <c r="C644" s="4"/>
      <c r="D644" s="4"/>
      <c r="E644" s="4"/>
      <c r="F644" s="4"/>
    </row>
    <row r="645" spans="1:6" ht="15.75" x14ac:dyDescent="0.3">
      <c r="A645" s="4"/>
      <c r="B645" s="4"/>
      <c r="C645" s="4"/>
      <c r="D645" s="4"/>
      <c r="E645" s="4"/>
      <c r="F645" s="4"/>
    </row>
    <row r="646" spans="1:6" ht="15.75" x14ac:dyDescent="0.3">
      <c r="A646" s="4"/>
      <c r="B646" s="4"/>
      <c r="C646" s="4"/>
      <c r="D646" s="4"/>
      <c r="E646" s="4"/>
      <c r="F646" s="4"/>
    </row>
    <row r="647" spans="1:6" ht="15.75" x14ac:dyDescent="0.3">
      <c r="A647" s="4"/>
      <c r="B647" s="4"/>
      <c r="C647" s="4"/>
      <c r="D647" s="4"/>
      <c r="E647" s="4"/>
      <c r="F647" s="4"/>
    </row>
    <row r="648" spans="1:6" ht="15.75" x14ac:dyDescent="0.3">
      <c r="A648" s="4"/>
      <c r="B648" s="4"/>
      <c r="C648" s="4"/>
      <c r="D648" s="4"/>
      <c r="E648" s="4"/>
      <c r="F648" s="4"/>
    </row>
    <row r="649" spans="1:6" ht="15.75" x14ac:dyDescent="0.3">
      <c r="A649" s="4"/>
      <c r="B649" s="4"/>
      <c r="C649" s="4"/>
      <c r="D649" s="4"/>
      <c r="E649" s="4"/>
      <c r="F649" s="4"/>
    </row>
    <row r="650" spans="1:6" ht="15.75" x14ac:dyDescent="0.3">
      <c r="A650" s="4"/>
      <c r="B650" s="4"/>
      <c r="C650" s="4"/>
      <c r="D650" s="4"/>
      <c r="E650" s="4"/>
      <c r="F650" s="4"/>
    </row>
    <row r="651" spans="1:6" ht="15.75" x14ac:dyDescent="0.3">
      <c r="A651" s="4"/>
      <c r="B651" s="4"/>
      <c r="C651" s="4"/>
      <c r="D651" s="4"/>
      <c r="E651" s="4"/>
      <c r="F651" s="4"/>
    </row>
    <row r="652" spans="1:6" ht="15.75" x14ac:dyDescent="0.3">
      <c r="A652" s="4"/>
      <c r="B652" s="4"/>
      <c r="C652" s="4"/>
      <c r="D652" s="4"/>
      <c r="E652" s="4"/>
      <c r="F652" s="4"/>
    </row>
    <row r="653" spans="1:6" ht="15.75" x14ac:dyDescent="0.3">
      <c r="A653" s="4"/>
      <c r="B653" s="4"/>
      <c r="C653" s="4"/>
      <c r="D653" s="4"/>
      <c r="E653" s="4"/>
      <c r="F653" s="4"/>
    </row>
    <row r="654" spans="1:6" ht="15.75" x14ac:dyDescent="0.3">
      <c r="A654" s="4"/>
      <c r="B654" s="4"/>
      <c r="C654" s="4"/>
      <c r="D654" s="4"/>
      <c r="E654" s="4"/>
      <c r="F654" s="4"/>
    </row>
    <row r="655" spans="1:6" ht="15.75" x14ac:dyDescent="0.3">
      <c r="A655" s="4"/>
      <c r="B655" s="4"/>
      <c r="C655" s="4"/>
      <c r="D655" s="4"/>
      <c r="E655" s="4"/>
      <c r="F655" s="4"/>
    </row>
    <row r="656" spans="1:6" ht="15.75" x14ac:dyDescent="0.3">
      <c r="A656" s="4"/>
      <c r="B656" s="4"/>
      <c r="C656" s="4"/>
      <c r="D656" s="4"/>
      <c r="E656" s="4"/>
      <c r="F656" s="4"/>
    </row>
    <row r="657" spans="1:6" ht="15.75" x14ac:dyDescent="0.3">
      <c r="A657" s="4"/>
      <c r="B657" s="4"/>
      <c r="C657" s="4"/>
      <c r="D657" s="4"/>
      <c r="E657" s="4"/>
      <c r="F657" s="4"/>
    </row>
    <row r="658" spans="1:6" ht="15.75" x14ac:dyDescent="0.3">
      <c r="A658" s="4"/>
      <c r="B658" s="4"/>
      <c r="C658" s="4"/>
      <c r="D658" s="4"/>
      <c r="E658" s="4"/>
      <c r="F658" s="4"/>
    </row>
    <row r="659" spans="1:6" ht="15.75" x14ac:dyDescent="0.3">
      <c r="A659" s="4"/>
      <c r="B659" s="4"/>
      <c r="C659" s="4"/>
      <c r="D659" s="4"/>
      <c r="E659" s="4"/>
      <c r="F659" s="4"/>
    </row>
    <row r="660" spans="1:6" ht="15.75" x14ac:dyDescent="0.3">
      <c r="A660" s="4"/>
      <c r="B660" s="4"/>
      <c r="C660" s="4"/>
      <c r="D660" s="4"/>
      <c r="E660" s="4"/>
      <c r="F660" s="4"/>
    </row>
    <row r="661" spans="1:6" ht="15.75" x14ac:dyDescent="0.3">
      <c r="A661" s="4"/>
      <c r="B661" s="4"/>
      <c r="C661" s="4"/>
      <c r="D661" s="4"/>
      <c r="E661" s="4"/>
      <c r="F661" s="4"/>
    </row>
    <row r="662" spans="1:6" ht="15.75" x14ac:dyDescent="0.3">
      <c r="A662" s="4"/>
      <c r="B662" s="4"/>
      <c r="C662" s="4"/>
      <c r="D662" s="4"/>
      <c r="E662" s="4"/>
      <c r="F662" s="4"/>
    </row>
    <row r="663" spans="1:6" ht="15.75" x14ac:dyDescent="0.3">
      <c r="A663" s="4"/>
      <c r="B663" s="4"/>
      <c r="C663" s="4"/>
      <c r="D663" s="4"/>
      <c r="E663" s="4"/>
      <c r="F663" s="4"/>
    </row>
    <row r="664" spans="1:6" ht="15.75" x14ac:dyDescent="0.3">
      <c r="A664" s="4"/>
      <c r="B664" s="4"/>
      <c r="C664" s="4"/>
      <c r="D664" s="4"/>
      <c r="E664" s="4"/>
      <c r="F664" s="4"/>
    </row>
    <row r="665" spans="1:6" ht="15.75" x14ac:dyDescent="0.3">
      <c r="A665" s="4"/>
      <c r="B665" s="4"/>
      <c r="C665" s="4"/>
      <c r="D665" s="4"/>
      <c r="E665" s="4"/>
      <c r="F665" s="4"/>
    </row>
    <row r="666" spans="1:6" ht="15.75" x14ac:dyDescent="0.3">
      <c r="A666" s="4"/>
      <c r="B666" s="4"/>
      <c r="C666" s="4"/>
      <c r="D666" s="4"/>
      <c r="E666" s="4"/>
      <c r="F666" s="4"/>
    </row>
    <row r="667" spans="1:6" ht="15.75" x14ac:dyDescent="0.3">
      <c r="A667" s="4"/>
      <c r="B667" s="4"/>
      <c r="C667" s="4"/>
      <c r="D667" s="4"/>
      <c r="E667" s="4"/>
      <c r="F667" s="4"/>
    </row>
    <row r="668" spans="1:6" ht="15.75" x14ac:dyDescent="0.3">
      <c r="A668" s="4"/>
      <c r="B668" s="4"/>
      <c r="C668" s="4"/>
      <c r="D668" s="4"/>
      <c r="E668" s="4"/>
      <c r="F668" s="4"/>
    </row>
    <row r="669" spans="1:6" ht="15.75" x14ac:dyDescent="0.3">
      <c r="A669" s="4"/>
      <c r="B669" s="4"/>
      <c r="C669" s="4"/>
      <c r="D669" s="4"/>
      <c r="E669" s="4"/>
      <c r="F669" s="4"/>
    </row>
    <row r="670" spans="1:6" ht="15.75" x14ac:dyDescent="0.3">
      <c r="A670" s="4"/>
      <c r="B670" s="4"/>
      <c r="C670" s="4"/>
      <c r="D670" s="4"/>
      <c r="E670" s="4"/>
      <c r="F670" s="4"/>
    </row>
    <row r="671" spans="1:6" ht="15.75" x14ac:dyDescent="0.3">
      <c r="A671" s="4"/>
      <c r="B671" s="4"/>
      <c r="C671" s="4"/>
      <c r="D671" s="4"/>
      <c r="E671" s="4"/>
      <c r="F671" s="4"/>
    </row>
    <row r="672" spans="1:6" ht="15.75" x14ac:dyDescent="0.3">
      <c r="A672" s="4"/>
      <c r="B672" s="4"/>
      <c r="C672" s="4"/>
      <c r="D672" s="4"/>
      <c r="E672" s="4"/>
      <c r="F672" s="4"/>
    </row>
    <row r="673" spans="1:6" ht="15.75" x14ac:dyDescent="0.3">
      <c r="A673" s="4"/>
      <c r="B673" s="4"/>
      <c r="C673" s="4"/>
      <c r="D673" s="4"/>
      <c r="E673" s="4"/>
      <c r="F673" s="4"/>
    </row>
    <row r="674" spans="1:6" ht="15.75" x14ac:dyDescent="0.3">
      <c r="A674" s="4"/>
      <c r="B674" s="4"/>
      <c r="C674" s="4"/>
      <c r="D674" s="4"/>
      <c r="E674" s="4"/>
      <c r="F674" s="4"/>
    </row>
    <row r="675" spans="1:6" ht="15.75" x14ac:dyDescent="0.3">
      <c r="A675" s="4"/>
      <c r="B675" s="4"/>
      <c r="C675" s="4"/>
      <c r="D675" s="4"/>
      <c r="E675" s="4"/>
      <c r="F675" s="4"/>
    </row>
    <row r="676" spans="1:6" ht="15.75" x14ac:dyDescent="0.3">
      <c r="A676" s="4"/>
      <c r="B676" s="4"/>
      <c r="C676" s="4"/>
      <c r="D676" s="4"/>
      <c r="E676" s="4"/>
      <c r="F676" s="4"/>
    </row>
    <row r="677" spans="1:6" ht="15.75" x14ac:dyDescent="0.3">
      <c r="A677" s="4"/>
      <c r="B677" s="4"/>
      <c r="C677" s="4"/>
      <c r="D677" s="4"/>
      <c r="E677" s="4"/>
      <c r="F677" s="4"/>
    </row>
    <row r="678" spans="1:6" ht="15.75" x14ac:dyDescent="0.3">
      <c r="A678" s="4"/>
      <c r="B678" s="4"/>
      <c r="C678" s="4"/>
      <c r="D678" s="4"/>
      <c r="E678" s="4"/>
      <c r="F678" s="4"/>
    </row>
    <row r="679" spans="1:6" ht="15.75" x14ac:dyDescent="0.3">
      <c r="A679" s="4"/>
      <c r="B679" s="4"/>
      <c r="C679" s="4"/>
      <c r="D679" s="4"/>
      <c r="E679" s="4"/>
      <c r="F679" s="4"/>
    </row>
    <row r="680" spans="1:6" ht="15.75" x14ac:dyDescent="0.3">
      <c r="A680" s="4"/>
      <c r="B680" s="4"/>
      <c r="C680" s="4"/>
      <c r="D680" s="4"/>
      <c r="E680" s="4"/>
      <c r="F680" s="4"/>
    </row>
    <row r="681" spans="1:6" ht="15.75" x14ac:dyDescent="0.3">
      <c r="A681" s="4"/>
      <c r="B681" s="4"/>
      <c r="C681" s="4"/>
      <c r="D681" s="4"/>
      <c r="E681" s="4"/>
      <c r="F681" s="4"/>
    </row>
    <row r="682" spans="1:6" ht="15.75" x14ac:dyDescent="0.3">
      <c r="A682" s="4"/>
      <c r="B682" s="4"/>
      <c r="C682" s="4"/>
      <c r="D682" s="4"/>
      <c r="E682" s="4"/>
      <c r="F682" s="4"/>
    </row>
    <row r="683" spans="1:6" ht="15.75" x14ac:dyDescent="0.3">
      <c r="A683" s="4"/>
      <c r="B683" s="4"/>
      <c r="C683" s="4"/>
      <c r="D683" s="4"/>
      <c r="E683" s="4"/>
      <c r="F683" s="4"/>
    </row>
    <row r="684" spans="1:6" ht="15.75" x14ac:dyDescent="0.3">
      <c r="A684" s="4"/>
      <c r="B684" s="4"/>
      <c r="C684" s="4"/>
      <c r="D684" s="4"/>
      <c r="E684" s="4"/>
      <c r="F684" s="4"/>
    </row>
    <row r="685" spans="1:6" ht="15.75" x14ac:dyDescent="0.3">
      <c r="A685" s="4"/>
      <c r="B685" s="4"/>
      <c r="C685" s="4"/>
      <c r="D685" s="4"/>
      <c r="E685" s="4"/>
      <c r="F685" s="4"/>
    </row>
    <row r="686" spans="1:6" ht="15.75" x14ac:dyDescent="0.3">
      <c r="A686" s="4"/>
      <c r="B686" s="4"/>
      <c r="C686" s="4"/>
      <c r="D686" s="4"/>
      <c r="E686" s="4"/>
      <c r="F686" s="4"/>
    </row>
    <row r="687" spans="1:6" ht="15.75" x14ac:dyDescent="0.3">
      <c r="A687" s="4"/>
      <c r="B687" s="4"/>
      <c r="C687" s="4"/>
      <c r="D687" s="4"/>
      <c r="E687" s="4"/>
      <c r="F687" s="4"/>
    </row>
    <row r="688" spans="1:6" ht="15.75" x14ac:dyDescent="0.3">
      <c r="A688" s="4"/>
      <c r="B688" s="4"/>
      <c r="C688" s="4"/>
      <c r="D688" s="4"/>
      <c r="E688" s="4"/>
      <c r="F688" s="4"/>
    </row>
    <row r="689" spans="1:6" ht="15.75" x14ac:dyDescent="0.3">
      <c r="A689" s="4"/>
      <c r="B689" s="4"/>
      <c r="C689" s="4"/>
      <c r="D689" s="4"/>
      <c r="E689" s="4"/>
      <c r="F689" s="4"/>
    </row>
    <row r="690" spans="1:6" ht="15.75" x14ac:dyDescent="0.3">
      <c r="A690" s="4"/>
      <c r="B690" s="4"/>
      <c r="C690" s="4"/>
      <c r="D690" s="4"/>
      <c r="E690" s="4"/>
      <c r="F690" s="4"/>
    </row>
    <row r="691" spans="1:6" ht="15.75" x14ac:dyDescent="0.3">
      <c r="A691" s="4"/>
      <c r="B691" s="4"/>
      <c r="C691" s="4"/>
      <c r="D691" s="4"/>
      <c r="E691" s="4"/>
      <c r="F691" s="4"/>
    </row>
    <row r="692" spans="1:6" ht="15.75" x14ac:dyDescent="0.3">
      <c r="A692" s="4"/>
      <c r="B692" s="4"/>
      <c r="C692" s="4"/>
      <c r="D692" s="4"/>
      <c r="E692" s="4"/>
      <c r="F692" s="4"/>
    </row>
    <row r="693" spans="1:6" ht="15.75" x14ac:dyDescent="0.3">
      <c r="A693" s="4"/>
      <c r="B693" s="4"/>
      <c r="C693" s="4"/>
      <c r="D693" s="4"/>
      <c r="E693" s="4"/>
      <c r="F693" s="4"/>
    </row>
    <row r="694" spans="1:6" ht="15.75" x14ac:dyDescent="0.3">
      <c r="A694" s="4"/>
      <c r="B694" s="4"/>
      <c r="C694" s="4"/>
      <c r="D694" s="4"/>
      <c r="E694" s="4"/>
      <c r="F694" s="4"/>
    </row>
    <row r="695" spans="1:6" ht="15.75" x14ac:dyDescent="0.3">
      <c r="A695" s="4"/>
      <c r="B695" s="4"/>
      <c r="C695" s="4"/>
      <c r="D695" s="4"/>
      <c r="E695" s="4"/>
      <c r="F695" s="4"/>
    </row>
    <row r="696" spans="1:6" ht="15.75" x14ac:dyDescent="0.3">
      <c r="A696" s="4"/>
      <c r="B696" s="4"/>
      <c r="C696" s="4"/>
      <c r="D696" s="4"/>
      <c r="E696" s="4"/>
      <c r="F696" s="4"/>
    </row>
    <row r="697" spans="1:6" ht="15.75" x14ac:dyDescent="0.3">
      <c r="A697" s="4"/>
      <c r="B697" s="4"/>
      <c r="C697" s="4"/>
      <c r="D697" s="4"/>
      <c r="E697" s="4"/>
      <c r="F697" s="4"/>
    </row>
    <row r="698" spans="1:6" ht="15.75" x14ac:dyDescent="0.3">
      <c r="A698" s="4"/>
      <c r="B698" s="4"/>
      <c r="C698" s="4"/>
      <c r="D698" s="4"/>
      <c r="E698" s="4"/>
      <c r="F698" s="4"/>
    </row>
    <row r="699" spans="1:6" ht="15.75" x14ac:dyDescent="0.3">
      <c r="A699" s="4"/>
      <c r="B699" s="4"/>
      <c r="C699" s="4"/>
      <c r="D699" s="4"/>
      <c r="E699" s="4"/>
      <c r="F699" s="4"/>
    </row>
    <row r="700" spans="1:6" ht="15.75" x14ac:dyDescent="0.3">
      <c r="A700" s="4"/>
      <c r="B700" s="4"/>
      <c r="C700" s="4"/>
      <c r="D700" s="4"/>
      <c r="E700" s="4"/>
      <c r="F700" s="4"/>
    </row>
    <row r="701" spans="1:6" ht="15.75" x14ac:dyDescent="0.3">
      <c r="A701" s="4"/>
      <c r="B701" s="4"/>
      <c r="C701" s="4"/>
      <c r="D701" s="4"/>
      <c r="E701" s="4"/>
      <c r="F701" s="4"/>
    </row>
    <row r="702" spans="1:6" ht="15.75" x14ac:dyDescent="0.3">
      <c r="A702" s="4"/>
      <c r="B702" s="4"/>
      <c r="C702" s="4"/>
      <c r="D702" s="4"/>
      <c r="E702" s="4"/>
      <c r="F702" s="4"/>
    </row>
    <row r="703" spans="1:6" ht="15.75" x14ac:dyDescent="0.3">
      <c r="A703" s="4"/>
      <c r="B703" s="4"/>
      <c r="C703" s="4"/>
      <c r="D703" s="4"/>
      <c r="E703" s="4"/>
      <c r="F703" s="4"/>
    </row>
    <row r="704" spans="1:6" ht="15.75" x14ac:dyDescent="0.3">
      <c r="A704" s="4"/>
      <c r="B704" s="4"/>
      <c r="C704" s="4"/>
      <c r="D704" s="4"/>
      <c r="E704" s="4"/>
      <c r="F704" s="4"/>
    </row>
    <row r="705" spans="1:6" ht="15.75" x14ac:dyDescent="0.3">
      <c r="A705" s="4"/>
      <c r="B705" s="4"/>
      <c r="C705" s="4"/>
      <c r="D705" s="4"/>
      <c r="E705" s="4"/>
      <c r="F705" s="4"/>
    </row>
    <row r="706" spans="1:6" ht="15.75" x14ac:dyDescent="0.3">
      <c r="A706" s="4"/>
      <c r="B706" s="4"/>
      <c r="C706" s="4"/>
      <c r="D706" s="4"/>
      <c r="E706" s="4"/>
      <c r="F706" s="4"/>
    </row>
    <row r="707" spans="1:6" ht="15.75" x14ac:dyDescent="0.3">
      <c r="A707" s="4"/>
      <c r="B707" s="4"/>
      <c r="C707" s="4"/>
      <c r="D707" s="4"/>
      <c r="E707" s="4"/>
      <c r="F707" s="4"/>
    </row>
    <row r="708" spans="1:6" ht="15.75" x14ac:dyDescent="0.3">
      <c r="A708" s="4"/>
      <c r="B708" s="4"/>
      <c r="C708" s="4"/>
      <c r="D708" s="4"/>
      <c r="E708" s="4"/>
      <c r="F708" s="4"/>
    </row>
    <row r="709" spans="1:6" ht="15.75" x14ac:dyDescent="0.3">
      <c r="A709" s="4"/>
      <c r="B709" s="4"/>
      <c r="C709" s="4"/>
      <c r="D709" s="4"/>
      <c r="E709" s="4"/>
      <c r="F709" s="4"/>
    </row>
    <row r="710" spans="1:6" ht="15.75" x14ac:dyDescent="0.3">
      <c r="A710" s="4"/>
      <c r="B710" s="4"/>
      <c r="C710" s="4"/>
      <c r="D710" s="4"/>
      <c r="E710" s="4"/>
      <c r="F710" s="4"/>
    </row>
    <row r="711" spans="1:6" ht="15.75" x14ac:dyDescent="0.3">
      <c r="A711" s="4"/>
      <c r="B711" s="4"/>
      <c r="C711" s="4"/>
      <c r="D711" s="4"/>
      <c r="E711" s="4"/>
      <c r="F711" s="4"/>
    </row>
    <row r="712" spans="1:6" ht="15.75" x14ac:dyDescent="0.3">
      <c r="A712" s="4"/>
      <c r="B712" s="4"/>
      <c r="C712" s="4"/>
      <c r="D712" s="4"/>
      <c r="E712" s="4"/>
      <c r="F712" s="4"/>
    </row>
    <row r="713" spans="1:6" ht="15.75" x14ac:dyDescent="0.3">
      <c r="A713" s="4"/>
      <c r="B713" s="4"/>
      <c r="C713" s="4"/>
      <c r="D713" s="4"/>
      <c r="E713" s="4"/>
      <c r="F713" s="4"/>
    </row>
    <row r="714" spans="1:6" ht="15.75" x14ac:dyDescent="0.3">
      <c r="A714" s="4"/>
      <c r="B714" s="4"/>
      <c r="C714" s="4"/>
      <c r="D714" s="4"/>
      <c r="E714" s="4"/>
      <c r="F714" s="4"/>
    </row>
    <row r="715" spans="1:6" ht="15.75" x14ac:dyDescent="0.3">
      <c r="A715" s="4"/>
      <c r="B715" s="4"/>
      <c r="C715" s="4"/>
      <c r="D715" s="4"/>
      <c r="E715" s="4"/>
      <c r="F715" s="4"/>
    </row>
    <row r="716" spans="1:6" ht="15.75" x14ac:dyDescent="0.3">
      <c r="A716" s="4"/>
      <c r="B716" s="4"/>
      <c r="C716" s="4"/>
      <c r="D716" s="4"/>
      <c r="E716" s="4"/>
      <c r="F716" s="4"/>
    </row>
    <row r="717" spans="1:6" ht="15.75" x14ac:dyDescent="0.3">
      <c r="A717" s="4"/>
      <c r="B717" s="4"/>
      <c r="C717" s="4"/>
      <c r="D717" s="4"/>
      <c r="E717" s="4"/>
      <c r="F717" s="4"/>
    </row>
    <row r="718" spans="1:6" ht="15.75" x14ac:dyDescent="0.3">
      <c r="A718" s="4"/>
      <c r="B718" s="4"/>
      <c r="C718" s="4"/>
      <c r="D718" s="4"/>
      <c r="E718" s="4"/>
      <c r="F718" s="4"/>
    </row>
    <row r="719" spans="1:6" ht="15.75" x14ac:dyDescent="0.3">
      <c r="A719" s="4"/>
      <c r="B719" s="4"/>
      <c r="C719" s="4"/>
      <c r="D719" s="4"/>
      <c r="E719" s="4"/>
      <c r="F719" s="4"/>
    </row>
    <row r="720" spans="1:6" ht="15.75" x14ac:dyDescent="0.3">
      <c r="A720" s="4"/>
      <c r="B720" s="4"/>
      <c r="C720" s="4"/>
      <c r="D720" s="4"/>
      <c r="E720" s="4"/>
      <c r="F720" s="4"/>
    </row>
    <row r="721" spans="1:6" ht="15.75" x14ac:dyDescent="0.3">
      <c r="A721" s="4"/>
      <c r="B721" s="4"/>
      <c r="C721" s="4"/>
      <c r="D721" s="4"/>
      <c r="E721" s="4"/>
      <c r="F721" s="4"/>
    </row>
    <row r="722" spans="1:6" ht="15.75" x14ac:dyDescent="0.3">
      <c r="A722" s="4"/>
      <c r="B722" s="4"/>
      <c r="C722" s="4"/>
      <c r="D722" s="4"/>
      <c r="E722" s="4"/>
      <c r="F722" s="4"/>
    </row>
    <row r="723" spans="1:6" ht="15.75" x14ac:dyDescent="0.3">
      <c r="A723" s="4"/>
      <c r="B723" s="4"/>
      <c r="C723" s="4"/>
      <c r="D723" s="4"/>
      <c r="E723" s="4"/>
      <c r="F723" s="4"/>
    </row>
    <row r="724" spans="1:6" ht="15.75" x14ac:dyDescent="0.3">
      <c r="A724" s="4"/>
      <c r="B724" s="4"/>
      <c r="C724" s="4"/>
      <c r="D724" s="4"/>
      <c r="E724" s="4"/>
      <c r="F724" s="4"/>
    </row>
    <row r="725" spans="1:6" ht="15.75" x14ac:dyDescent="0.3">
      <c r="A725" s="4"/>
      <c r="B725" s="4"/>
      <c r="C725" s="4"/>
      <c r="D725" s="4"/>
      <c r="E725" s="4"/>
      <c r="F725" s="4"/>
    </row>
    <row r="726" spans="1:6" ht="15.75" x14ac:dyDescent="0.3">
      <c r="A726" s="4"/>
      <c r="B726" s="4"/>
      <c r="C726" s="4"/>
      <c r="D726" s="4"/>
      <c r="E726" s="4"/>
      <c r="F726" s="4"/>
    </row>
    <row r="727" spans="1:6" ht="15.75" x14ac:dyDescent="0.3">
      <c r="A727" s="4"/>
      <c r="B727" s="4"/>
      <c r="C727" s="4"/>
      <c r="D727" s="4"/>
      <c r="E727" s="4"/>
      <c r="F727" s="4"/>
    </row>
    <row r="728" spans="1:6" ht="15.75" x14ac:dyDescent="0.3">
      <c r="A728" s="4"/>
      <c r="B728" s="4"/>
      <c r="C728" s="4"/>
      <c r="D728" s="4"/>
      <c r="E728" s="4"/>
      <c r="F728" s="4"/>
    </row>
    <row r="729" spans="1:6" ht="15.75" x14ac:dyDescent="0.3">
      <c r="A729" s="4"/>
      <c r="B729" s="4"/>
      <c r="C729" s="4"/>
      <c r="D729" s="4"/>
      <c r="E729" s="4"/>
      <c r="F729" s="4"/>
    </row>
    <row r="730" spans="1:6" ht="15.75" x14ac:dyDescent="0.3">
      <c r="A730" s="4"/>
      <c r="B730" s="4"/>
      <c r="C730" s="4"/>
      <c r="D730" s="4"/>
      <c r="E730" s="4"/>
      <c r="F730" s="4"/>
    </row>
    <row r="731" spans="1:6" ht="15.75" x14ac:dyDescent="0.3">
      <c r="A731" s="4"/>
      <c r="B731" s="4"/>
      <c r="C731" s="4"/>
      <c r="D731" s="4"/>
      <c r="E731" s="4"/>
      <c r="F731" s="4"/>
    </row>
    <row r="732" spans="1:6" ht="15.75" x14ac:dyDescent="0.3">
      <c r="A732" s="4"/>
      <c r="B732" s="4"/>
      <c r="C732" s="4"/>
      <c r="D732" s="4"/>
      <c r="E732" s="4"/>
      <c r="F732" s="4"/>
    </row>
    <row r="733" spans="1:6" ht="15.75" x14ac:dyDescent="0.3">
      <c r="A733" s="4"/>
      <c r="B733" s="4"/>
      <c r="C733" s="4"/>
      <c r="D733" s="4"/>
      <c r="E733" s="4"/>
      <c r="F733" s="4"/>
    </row>
    <row r="734" spans="1:6" ht="15.75" x14ac:dyDescent="0.3">
      <c r="A734" s="4"/>
      <c r="B734" s="4"/>
      <c r="C734" s="4"/>
      <c r="D734" s="4"/>
      <c r="E734" s="4"/>
      <c r="F734" s="4"/>
    </row>
    <row r="735" spans="1:6" ht="15.75" x14ac:dyDescent="0.3">
      <c r="A735" s="4"/>
      <c r="B735" s="4"/>
      <c r="C735" s="4"/>
      <c r="D735" s="4"/>
      <c r="E735" s="4"/>
      <c r="F735" s="4"/>
    </row>
    <row r="736" spans="1:6" ht="15.75" x14ac:dyDescent="0.3">
      <c r="A736" s="4"/>
      <c r="B736" s="4"/>
      <c r="C736" s="4"/>
      <c r="D736" s="4"/>
      <c r="E736" s="4"/>
      <c r="F736" s="4"/>
    </row>
    <row r="737" spans="1:6" ht="15.75" x14ac:dyDescent="0.3">
      <c r="A737" s="4"/>
      <c r="B737" s="4"/>
      <c r="C737" s="4"/>
      <c r="D737" s="4"/>
      <c r="E737" s="4"/>
      <c r="F737" s="4"/>
    </row>
    <row r="738" spans="1:6" ht="15.75" x14ac:dyDescent="0.3">
      <c r="A738" s="4"/>
      <c r="B738" s="4"/>
      <c r="C738" s="4"/>
      <c r="D738" s="4"/>
      <c r="E738" s="4"/>
      <c r="F738" s="4"/>
    </row>
    <row r="739" spans="1:6" ht="15.75" x14ac:dyDescent="0.3">
      <c r="A739" s="4"/>
      <c r="B739" s="4"/>
      <c r="C739" s="4"/>
      <c r="D739" s="4"/>
      <c r="E739" s="4"/>
      <c r="F739" s="4"/>
    </row>
    <row r="740" spans="1:6" ht="15.75" x14ac:dyDescent="0.3">
      <c r="A740" s="4"/>
      <c r="B740" s="4"/>
      <c r="C740" s="4"/>
      <c r="D740" s="4"/>
      <c r="E740" s="4"/>
      <c r="F740" s="4"/>
    </row>
    <row r="741" spans="1:6" ht="15.75" x14ac:dyDescent="0.3">
      <c r="A741" s="4"/>
      <c r="B741" s="4"/>
      <c r="C741" s="4"/>
      <c r="D741" s="4"/>
      <c r="E741" s="4"/>
      <c r="F741" s="4"/>
    </row>
    <row r="742" spans="1:6" ht="15.75" x14ac:dyDescent="0.3">
      <c r="A742" s="4"/>
      <c r="B742" s="4"/>
      <c r="C742" s="4"/>
      <c r="D742" s="4"/>
      <c r="E742" s="4"/>
      <c r="F742" s="4"/>
    </row>
    <row r="743" spans="1:6" ht="15.75" x14ac:dyDescent="0.3">
      <c r="A743" s="4"/>
      <c r="B743" s="4"/>
      <c r="C743" s="4"/>
      <c r="D743" s="4"/>
      <c r="E743" s="4"/>
      <c r="F743" s="4"/>
    </row>
    <row r="744" spans="1:6" ht="15.75" x14ac:dyDescent="0.3">
      <c r="A744" s="4"/>
      <c r="B744" s="4"/>
      <c r="C744" s="4"/>
      <c r="D744" s="4"/>
      <c r="E744" s="4"/>
      <c r="F744" s="4"/>
    </row>
    <row r="745" spans="1:6" ht="15.75" x14ac:dyDescent="0.3">
      <c r="A745" s="4"/>
      <c r="B745" s="4"/>
      <c r="C745" s="4"/>
      <c r="D745" s="4"/>
      <c r="E745" s="4"/>
      <c r="F745" s="4"/>
    </row>
    <row r="746" spans="1:6" ht="15.75" x14ac:dyDescent="0.3">
      <c r="A746" s="4"/>
      <c r="B746" s="4"/>
      <c r="C746" s="4"/>
      <c r="D746" s="4"/>
      <c r="E746" s="4"/>
      <c r="F746" s="4"/>
    </row>
    <row r="747" spans="1:6" ht="15.75" x14ac:dyDescent="0.3">
      <c r="A747" s="4"/>
      <c r="B747" s="4"/>
      <c r="C747" s="4"/>
      <c r="D747" s="4"/>
      <c r="E747" s="4"/>
      <c r="F747" s="4"/>
    </row>
    <row r="748" spans="1:6" ht="15.75" x14ac:dyDescent="0.3">
      <c r="A748" s="4"/>
      <c r="B748" s="4"/>
      <c r="C748" s="4"/>
      <c r="D748" s="4"/>
      <c r="E748" s="4"/>
      <c r="F748" s="4"/>
    </row>
    <row r="749" spans="1:6" ht="15.75" x14ac:dyDescent="0.3">
      <c r="A749" s="4"/>
      <c r="B749" s="4"/>
      <c r="C749" s="4"/>
      <c r="D749" s="4"/>
      <c r="E749" s="4"/>
      <c r="F749" s="4"/>
    </row>
    <row r="750" spans="1:6" ht="15.75" x14ac:dyDescent="0.3">
      <c r="A750" s="4"/>
      <c r="B750" s="4"/>
      <c r="C750" s="4"/>
      <c r="D750" s="4"/>
      <c r="E750" s="4"/>
      <c r="F750" s="4"/>
    </row>
    <row r="751" spans="1:6" ht="15.75" x14ac:dyDescent="0.3">
      <c r="A751" s="4"/>
      <c r="B751" s="4"/>
      <c r="C751" s="4"/>
      <c r="D751" s="4"/>
      <c r="E751" s="4"/>
      <c r="F751" s="4"/>
    </row>
    <row r="752" spans="1:6" ht="15.75" x14ac:dyDescent="0.3">
      <c r="A752" s="4"/>
      <c r="B752" s="4"/>
      <c r="C752" s="4"/>
      <c r="D752" s="4"/>
      <c r="E752" s="4"/>
      <c r="F752" s="4"/>
    </row>
    <row r="753" spans="1:6" ht="15.75" x14ac:dyDescent="0.3">
      <c r="A753" s="4"/>
      <c r="B753" s="4"/>
      <c r="C753" s="4"/>
      <c r="D753" s="4"/>
      <c r="E753" s="4"/>
      <c r="F753" s="4"/>
    </row>
    <row r="754" spans="1:6" ht="15.75" x14ac:dyDescent="0.3">
      <c r="A754" s="4"/>
      <c r="B754" s="4"/>
      <c r="C754" s="4"/>
      <c r="D754" s="4"/>
      <c r="E754" s="4"/>
      <c r="F754" s="4"/>
    </row>
    <row r="755" spans="1:6" ht="15.75" x14ac:dyDescent="0.3">
      <c r="A755" s="4"/>
      <c r="B755" s="4"/>
      <c r="C755" s="4"/>
      <c r="D755" s="4"/>
      <c r="E755" s="4"/>
      <c r="F755" s="4"/>
    </row>
    <row r="756" spans="1:6" ht="15.75" x14ac:dyDescent="0.3">
      <c r="A756" s="4"/>
      <c r="B756" s="4"/>
      <c r="C756" s="4"/>
      <c r="D756" s="4"/>
      <c r="E756" s="4"/>
      <c r="F756" s="4"/>
    </row>
    <row r="757" spans="1:6" ht="15.75" x14ac:dyDescent="0.3">
      <c r="A757" s="4"/>
      <c r="B757" s="4"/>
      <c r="C757" s="4"/>
      <c r="D757" s="4"/>
      <c r="E757" s="4"/>
      <c r="F757" s="4"/>
    </row>
    <row r="758" spans="1:6" ht="15.75" x14ac:dyDescent="0.3">
      <c r="A758" s="4"/>
      <c r="B758" s="4"/>
      <c r="C758" s="4"/>
      <c r="D758" s="4"/>
      <c r="E758" s="4"/>
      <c r="F758" s="4"/>
    </row>
    <row r="759" spans="1:6" ht="15.75" x14ac:dyDescent="0.3">
      <c r="A759" s="4"/>
      <c r="B759" s="4"/>
      <c r="C759" s="4"/>
      <c r="D759" s="4"/>
      <c r="E759" s="4"/>
      <c r="F759" s="4"/>
    </row>
    <row r="760" spans="1:6" ht="15.75" x14ac:dyDescent="0.3">
      <c r="A760" s="4"/>
      <c r="B760" s="4"/>
      <c r="C760" s="4"/>
      <c r="D760" s="4"/>
      <c r="E760" s="4"/>
      <c r="F760" s="4"/>
    </row>
    <row r="761" spans="1:6" ht="15.75" x14ac:dyDescent="0.3">
      <c r="A761" s="4"/>
      <c r="B761" s="4"/>
      <c r="C761" s="4"/>
      <c r="D761" s="4"/>
      <c r="E761" s="4"/>
      <c r="F761" s="4"/>
    </row>
    <row r="762" spans="1:6" ht="15.75" x14ac:dyDescent="0.3">
      <c r="A762" s="4"/>
      <c r="B762" s="4"/>
      <c r="C762" s="4"/>
      <c r="D762" s="4"/>
      <c r="E762" s="4"/>
      <c r="F762" s="4"/>
    </row>
    <row r="763" spans="1:6" ht="15.75" x14ac:dyDescent="0.3">
      <c r="A763" s="4"/>
      <c r="B763" s="4"/>
      <c r="C763" s="4"/>
      <c r="D763" s="4"/>
      <c r="E763" s="4"/>
      <c r="F763" s="4"/>
    </row>
    <row r="764" spans="1:6" ht="15.75" x14ac:dyDescent="0.3">
      <c r="A764" s="4"/>
      <c r="B764" s="4"/>
      <c r="C764" s="4"/>
      <c r="D764" s="4"/>
      <c r="E764" s="4"/>
      <c r="F764" s="4"/>
    </row>
    <row r="765" spans="1:6" ht="15.75" x14ac:dyDescent="0.3">
      <c r="A765" s="4"/>
      <c r="B765" s="4"/>
      <c r="C765" s="4"/>
      <c r="D765" s="4"/>
      <c r="E765" s="4"/>
      <c r="F765" s="4"/>
    </row>
    <row r="766" spans="1:6" ht="15.75" x14ac:dyDescent="0.3">
      <c r="A766" s="4"/>
      <c r="B766" s="4"/>
      <c r="C766" s="4"/>
      <c r="D766" s="4"/>
      <c r="E766" s="4"/>
      <c r="F766" s="4"/>
    </row>
    <row r="767" spans="1:6" ht="15.75" x14ac:dyDescent="0.3">
      <c r="A767" s="4"/>
      <c r="B767" s="4"/>
      <c r="C767" s="4"/>
      <c r="D767" s="4"/>
      <c r="E767" s="4"/>
      <c r="F767" s="4"/>
    </row>
    <row r="768" spans="1:6" ht="15.75" x14ac:dyDescent="0.3">
      <c r="A768" s="4"/>
      <c r="B768" s="4"/>
      <c r="C768" s="4"/>
      <c r="D768" s="4"/>
      <c r="E768" s="4"/>
      <c r="F768" s="4"/>
    </row>
    <row r="769" spans="1:6" ht="15.75" x14ac:dyDescent="0.3">
      <c r="A769" s="4"/>
      <c r="B769" s="4"/>
      <c r="C769" s="4"/>
      <c r="D769" s="4"/>
      <c r="E769" s="4"/>
      <c r="F769" s="4"/>
    </row>
    <row r="770" spans="1:6" ht="15.75" x14ac:dyDescent="0.3">
      <c r="A770" s="4"/>
      <c r="B770" s="4"/>
      <c r="C770" s="4"/>
      <c r="D770" s="4"/>
      <c r="E770" s="4"/>
      <c r="F770" s="4"/>
    </row>
    <row r="771" spans="1:6" ht="15.75" x14ac:dyDescent="0.3">
      <c r="A771" s="4"/>
      <c r="B771" s="4"/>
      <c r="C771" s="4"/>
      <c r="D771" s="4"/>
      <c r="E771" s="4"/>
      <c r="F771" s="4"/>
    </row>
    <row r="772" spans="1:6" ht="15.75" x14ac:dyDescent="0.3">
      <c r="A772" s="4"/>
      <c r="B772" s="4"/>
      <c r="C772" s="4"/>
      <c r="D772" s="4"/>
      <c r="E772" s="4"/>
      <c r="F772" s="4"/>
    </row>
    <row r="773" spans="1:6" ht="15.75" x14ac:dyDescent="0.3">
      <c r="A773" s="4"/>
      <c r="B773" s="4"/>
      <c r="C773" s="4"/>
      <c r="D773" s="4"/>
      <c r="E773" s="4"/>
      <c r="F773" s="4"/>
    </row>
    <row r="774" spans="1:6" ht="15.75" x14ac:dyDescent="0.3">
      <c r="A774" s="4"/>
      <c r="B774" s="4"/>
      <c r="C774" s="4"/>
      <c r="D774" s="4"/>
      <c r="E774" s="4"/>
      <c r="F774" s="4"/>
    </row>
    <row r="775" spans="1:6" ht="15.75" x14ac:dyDescent="0.3">
      <c r="A775" s="4"/>
      <c r="B775" s="4"/>
      <c r="C775" s="4"/>
      <c r="D775" s="4"/>
      <c r="E775" s="4"/>
      <c r="F775" s="4"/>
    </row>
    <row r="776" spans="1:6" ht="15.75" x14ac:dyDescent="0.3">
      <c r="A776" s="4"/>
      <c r="B776" s="4"/>
      <c r="C776" s="4"/>
      <c r="D776" s="4"/>
      <c r="E776" s="4"/>
      <c r="F776" s="4"/>
    </row>
    <row r="777" spans="1:6" ht="15.75" x14ac:dyDescent="0.3">
      <c r="A777" s="4"/>
      <c r="B777" s="4"/>
      <c r="C777" s="4"/>
      <c r="D777" s="4"/>
      <c r="E777" s="4"/>
      <c r="F777" s="4"/>
    </row>
    <row r="778" spans="1:6" ht="15.75" x14ac:dyDescent="0.3">
      <c r="A778" s="4"/>
      <c r="B778" s="4"/>
      <c r="C778" s="4"/>
      <c r="D778" s="4"/>
      <c r="E778" s="4"/>
      <c r="F778" s="4"/>
    </row>
    <row r="779" spans="1:6" ht="15.75" x14ac:dyDescent="0.3">
      <c r="A779" s="4"/>
      <c r="B779" s="4"/>
      <c r="C779" s="4"/>
      <c r="D779" s="4"/>
      <c r="E779" s="4"/>
      <c r="F779" s="4"/>
    </row>
    <row r="780" spans="1:6" ht="15.75" x14ac:dyDescent="0.3">
      <c r="A780" s="4"/>
      <c r="B780" s="4"/>
      <c r="C780" s="4"/>
      <c r="D780" s="4"/>
      <c r="E780" s="4"/>
      <c r="F780" s="4"/>
    </row>
    <row r="781" spans="1:6" ht="15.75" x14ac:dyDescent="0.3">
      <c r="A781" s="4"/>
      <c r="B781" s="4"/>
      <c r="C781" s="4"/>
      <c r="D781" s="4"/>
      <c r="E781" s="4"/>
      <c r="F781" s="4"/>
    </row>
    <row r="782" spans="1:6" ht="15.75" x14ac:dyDescent="0.3">
      <c r="A782" s="4"/>
      <c r="B782" s="4"/>
      <c r="C782" s="4"/>
      <c r="D782" s="4"/>
      <c r="E782" s="4"/>
      <c r="F782" s="4"/>
    </row>
    <row r="783" spans="1:6" ht="15.75" x14ac:dyDescent="0.3">
      <c r="A783" s="4"/>
      <c r="B783" s="4"/>
      <c r="C783" s="4"/>
      <c r="D783" s="4"/>
      <c r="E783" s="4"/>
      <c r="F783" s="4"/>
    </row>
    <row r="784" spans="1:6" ht="15.75" x14ac:dyDescent="0.3">
      <c r="A784" s="4"/>
      <c r="B784" s="4"/>
      <c r="C784" s="4"/>
      <c r="D784" s="4"/>
      <c r="E784" s="4"/>
      <c r="F784" s="4"/>
    </row>
    <row r="785" spans="1:6" ht="15.75" x14ac:dyDescent="0.3">
      <c r="A785" s="4"/>
      <c r="B785" s="4"/>
      <c r="C785" s="4"/>
      <c r="D785" s="4"/>
      <c r="E785" s="4"/>
      <c r="F785" s="4"/>
    </row>
    <row r="786" spans="1:6" ht="15.75" x14ac:dyDescent="0.3">
      <c r="A786" s="4"/>
      <c r="B786" s="4"/>
      <c r="C786" s="4"/>
      <c r="D786" s="4"/>
      <c r="E786" s="4"/>
      <c r="F786" s="4"/>
    </row>
    <row r="787" spans="1:6" ht="15.75" x14ac:dyDescent="0.3">
      <c r="A787" s="4"/>
      <c r="B787" s="4"/>
      <c r="C787" s="4"/>
      <c r="D787" s="4"/>
      <c r="E787" s="4"/>
      <c r="F787" s="4"/>
    </row>
    <row r="788" spans="1:6" ht="15.75" x14ac:dyDescent="0.3">
      <c r="A788" s="4"/>
      <c r="B788" s="4"/>
      <c r="C788" s="4"/>
      <c r="D788" s="4"/>
      <c r="E788" s="4"/>
      <c r="F788" s="4"/>
    </row>
    <row r="789" spans="1:6" ht="15.75" x14ac:dyDescent="0.3">
      <c r="A789" s="4"/>
      <c r="B789" s="4"/>
      <c r="C789" s="4"/>
      <c r="D789" s="4"/>
      <c r="E789" s="4"/>
      <c r="F789" s="4"/>
    </row>
    <row r="790" spans="1:6" ht="15.75" x14ac:dyDescent="0.3">
      <c r="A790" s="4"/>
      <c r="B790" s="4"/>
      <c r="C790" s="4"/>
      <c r="D790" s="4"/>
      <c r="E790" s="4"/>
      <c r="F790" s="4"/>
    </row>
    <row r="791" spans="1:6" ht="15.75" x14ac:dyDescent="0.3">
      <c r="A791" s="4"/>
      <c r="B791" s="4"/>
      <c r="C791" s="4"/>
      <c r="D791" s="4"/>
      <c r="E791" s="4"/>
      <c r="F791" s="4"/>
    </row>
    <row r="792" spans="1:6" ht="15.75" x14ac:dyDescent="0.3">
      <c r="A792" s="4"/>
      <c r="B792" s="4"/>
      <c r="C792" s="4"/>
      <c r="D792" s="4"/>
      <c r="E792" s="4"/>
      <c r="F792" s="4"/>
    </row>
    <row r="793" spans="1:6" ht="15.75" x14ac:dyDescent="0.3">
      <c r="A793" s="4"/>
      <c r="B793" s="4"/>
      <c r="C793" s="4"/>
      <c r="D793" s="4"/>
      <c r="E793" s="4"/>
      <c r="F793" s="4"/>
    </row>
    <row r="794" spans="1:6" ht="15.75" x14ac:dyDescent="0.3">
      <c r="A794" s="4"/>
      <c r="B794" s="4"/>
      <c r="C794" s="4"/>
      <c r="D794" s="4"/>
      <c r="E794" s="4"/>
      <c r="F794" s="4"/>
    </row>
    <row r="795" spans="1:6" ht="15.75" x14ac:dyDescent="0.3">
      <c r="A795" s="4"/>
      <c r="B795" s="4"/>
      <c r="C795" s="4"/>
      <c r="D795" s="4"/>
      <c r="E795" s="4"/>
      <c r="F795" s="4"/>
    </row>
    <row r="796" spans="1:6" ht="15.75" x14ac:dyDescent="0.3">
      <c r="A796" s="4"/>
      <c r="B796" s="4"/>
      <c r="C796" s="4"/>
      <c r="D796" s="4"/>
      <c r="E796" s="4"/>
      <c r="F796" s="4"/>
    </row>
    <row r="797" spans="1:6" ht="15.75" x14ac:dyDescent="0.3">
      <c r="A797" s="4"/>
      <c r="B797" s="4"/>
      <c r="C797" s="4"/>
      <c r="D797" s="4"/>
      <c r="E797" s="4"/>
      <c r="F797" s="4"/>
    </row>
    <row r="798" spans="1:6" ht="15.75" x14ac:dyDescent="0.3">
      <c r="A798" s="4"/>
      <c r="B798" s="4"/>
      <c r="C798" s="4"/>
      <c r="D798" s="4"/>
      <c r="E798" s="4"/>
      <c r="F798" s="4"/>
    </row>
    <row r="799" spans="1:6" ht="15.75" x14ac:dyDescent="0.3">
      <c r="A799" s="4"/>
      <c r="B799" s="4"/>
      <c r="C799" s="4"/>
      <c r="D799" s="4"/>
      <c r="E799" s="4"/>
      <c r="F799" s="4"/>
    </row>
    <row r="800" spans="1:6" ht="15.75" x14ac:dyDescent="0.3">
      <c r="A800" s="4"/>
      <c r="B800" s="4"/>
      <c r="C800" s="4"/>
      <c r="D800" s="4"/>
      <c r="E800" s="4"/>
      <c r="F800" s="4"/>
    </row>
    <row r="801" spans="1:6" ht="15.75" x14ac:dyDescent="0.3">
      <c r="A801" s="4"/>
      <c r="B801" s="4"/>
      <c r="C801" s="4"/>
      <c r="D801" s="4"/>
      <c r="E801" s="4"/>
      <c r="F801" s="4"/>
    </row>
    <row r="802" spans="1:6" ht="15.75" x14ac:dyDescent="0.3">
      <c r="A802" s="4"/>
      <c r="B802" s="4"/>
      <c r="C802" s="4"/>
      <c r="D802" s="4"/>
      <c r="E802" s="4"/>
      <c r="F802" s="4"/>
    </row>
    <row r="803" spans="1:6" ht="15.75" x14ac:dyDescent="0.3">
      <c r="A803" s="4"/>
      <c r="B803" s="4"/>
      <c r="C803" s="4"/>
      <c r="D803" s="4"/>
      <c r="E803" s="4"/>
      <c r="F803" s="4"/>
    </row>
    <row r="804" spans="1:6" ht="15.75" x14ac:dyDescent="0.3">
      <c r="A804" s="4"/>
      <c r="B804" s="4"/>
      <c r="C804" s="4"/>
      <c r="D804" s="4"/>
      <c r="E804" s="4"/>
      <c r="F804" s="4"/>
    </row>
    <row r="805" spans="1:6" ht="15.75" x14ac:dyDescent="0.3">
      <c r="A805" s="4"/>
      <c r="B805" s="4"/>
      <c r="C805" s="4"/>
      <c r="D805" s="4"/>
      <c r="E805" s="4"/>
      <c r="F805" s="4"/>
    </row>
    <row r="806" spans="1:6" ht="15.75" x14ac:dyDescent="0.3">
      <c r="A806" s="4"/>
      <c r="B806" s="4"/>
      <c r="C806" s="4"/>
      <c r="D806" s="4"/>
      <c r="E806" s="4"/>
      <c r="F806" s="4"/>
    </row>
    <row r="807" spans="1:6" ht="15.75" x14ac:dyDescent="0.3">
      <c r="A807" s="4"/>
      <c r="B807" s="4"/>
      <c r="C807" s="4"/>
      <c r="D807" s="4"/>
      <c r="E807" s="4"/>
      <c r="F807" s="4"/>
    </row>
    <row r="808" spans="1:6" ht="15.75" x14ac:dyDescent="0.3">
      <c r="A808" s="4"/>
      <c r="B808" s="4"/>
      <c r="C808" s="4"/>
      <c r="D808" s="4"/>
      <c r="E808" s="4"/>
      <c r="F808" s="4"/>
    </row>
    <row r="809" spans="1:6" ht="15.75" x14ac:dyDescent="0.3">
      <c r="A809" s="4"/>
      <c r="B809" s="4"/>
      <c r="C809" s="4"/>
      <c r="D809" s="4"/>
      <c r="E809" s="4"/>
      <c r="F809" s="4"/>
    </row>
    <row r="810" spans="1:6" ht="15.75" x14ac:dyDescent="0.3">
      <c r="A810" s="4"/>
      <c r="B810" s="4"/>
      <c r="C810" s="4"/>
      <c r="D810" s="4"/>
      <c r="E810" s="4"/>
      <c r="F810" s="4"/>
    </row>
    <row r="811" spans="1:6" ht="15.75" x14ac:dyDescent="0.3">
      <c r="A811" s="4"/>
      <c r="B811" s="4"/>
      <c r="C811" s="4"/>
      <c r="D811" s="4"/>
      <c r="E811" s="4"/>
      <c r="F811" s="4"/>
    </row>
    <row r="812" spans="1:6" ht="15.75" x14ac:dyDescent="0.3">
      <c r="A812" s="4"/>
      <c r="B812" s="4"/>
      <c r="C812" s="4"/>
      <c r="D812" s="4"/>
      <c r="E812" s="4"/>
      <c r="F812" s="4"/>
    </row>
    <row r="813" spans="1:6" ht="15.75" x14ac:dyDescent="0.3">
      <c r="A813" s="4"/>
      <c r="B813" s="4"/>
      <c r="C813" s="4"/>
      <c r="D813" s="4"/>
      <c r="E813" s="4"/>
      <c r="F813" s="4"/>
    </row>
    <row r="814" spans="1:6" ht="15.75" x14ac:dyDescent="0.3">
      <c r="A814" s="4"/>
      <c r="B814" s="4"/>
      <c r="C814" s="4"/>
      <c r="D814" s="4"/>
      <c r="E814" s="4"/>
      <c r="F814" s="4"/>
    </row>
    <row r="815" spans="1:6" ht="15.75" x14ac:dyDescent="0.3">
      <c r="A815" s="4"/>
      <c r="B815" s="4"/>
      <c r="C815" s="4"/>
      <c r="D815" s="4"/>
      <c r="E815" s="4"/>
      <c r="F815" s="4"/>
    </row>
    <row r="816" spans="1:6" ht="15.75" x14ac:dyDescent="0.3">
      <c r="A816" s="4"/>
      <c r="B816" s="4"/>
      <c r="C816" s="4"/>
      <c r="D816" s="4"/>
      <c r="E816" s="4"/>
      <c r="F816" s="4"/>
    </row>
    <row r="817" spans="1:6" ht="15.75" x14ac:dyDescent="0.3">
      <c r="A817" s="4"/>
      <c r="B817" s="4"/>
      <c r="C817" s="4"/>
      <c r="D817" s="4"/>
      <c r="E817" s="4"/>
      <c r="F817" s="4"/>
    </row>
    <row r="818" spans="1:6" ht="15.75" x14ac:dyDescent="0.3">
      <c r="A818" s="4"/>
      <c r="B818" s="4"/>
      <c r="C818" s="4"/>
      <c r="D818" s="4"/>
      <c r="E818" s="4"/>
      <c r="F818" s="4"/>
    </row>
    <row r="819" spans="1:6" ht="15.75" x14ac:dyDescent="0.3">
      <c r="A819" s="4"/>
      <c r="B819" s="4"/>
      <c r="C819" s="4"/>
      <c r="D819" s="4"/>
      <c r="E819" s="4"/>
      <c r="F819" s="4"/>
    </row>
    <row r="820" spans="1:6" ht="15.75" x14ac:dyDescent="0.3">
      <c r="A820" s="4"/>
      <c r="B820" s="4"/>
      <c r="C820" s="4"/>
      <c r="D820" s="4"/>
      <c r="E820" s="4"/>
      <c r="F820" s="4"/>
    </row>
    <row r="821" spans="1:6" ht="15.75" x14ac:dyDescent="0.3">
      <c r="A821" s="4"/>
      <c r="B821" s="4"/>
      <c r="C821" s="4"/>
      <c r="D821" s="4"/>
      <c r="E821" s="4"/>
      <c r="F821" s="4"/>
    </row>
    <row r="822" spans="1:6" ht="15.75" x14ac:dyDescent="0.3">
      <c r="A822" s="4"/>
      <c r="B822" s="4"/>
      <c r="C822" s="4"/>
      <c r="D822" s="4"/>
      <c r="E822" s="4"/>
      <c r="F822" s="4"/>
    </row>
    <row r="823" spans="1:6" ht="15.75" x14ac:dyDescent="0.3">
      <c r="A823" s="4"/>
      <c r="B823" s="4"/>
      <c r="C823" s="4"/>
      <c r="D823" s="4"/>
      <c r="E823" s="4"/>
      <c r="F823" s="4"/>
    </row>
    <row r="824" spans="1:6" ht="15.75" x14ac:dyDescent="0.3">
      <c r="A824" s="4"/>
      <c r="B824" s="4"/>
      <c r="C824" s="4"/>
      <c r="D824" s="4"/>
      <c r="E824" s="4"/>
      <c r="F824" s="4"/>
    </row>
    <row r="825" spans="1:6" ht="15.75" x14ac:dyDescent="0.3">
      <c r="A825" s="4"/>
      <c r="B825" s="4"/>
      <c r="C825" s="4"/>
      <c r="D825" s="4"/>
      <c r="E825" s="4"/>
      <c r="F825" s="4"/>
    </row>
    <row r="826" spans="1:6" ht="15.75" x14ac:dyDescent="0.3">
      <c r="A826" s="4"/>
      <c r="B826" s="4"/>
      <c r="C826" s="4"/>
      <c r="D826" s="4"/>
      <c r="E826" s="4"/>
      <c r="F826" s="4"/>
    </row>
    <row r="827" spans="1:6" ht="15.75" x14ac:dyDescent="0.3">
      <c r="A827" s="4"/>
      <c r="B827" s="4"/>
      <c r="C827" s="4"/>
      <c r="D827" s="4"/>
      <c r="E827" s="4"/>
      <c r="F827" s="4"/>
    </row>
    <row r="828" spans="1:6" ht="15.75" x14ac:dyDescent="0.3">
      <c r="A828" s="4"/>
      <c r="B828" s="4"/>
      <c r="C828" s="4"/>
      <c r="D828" s="4"/>
      <c r="E828" s="4"/>
      <c r="F828" s="4"/>
    </row>
    <row r="829" spans="1:6" ht="15.75" x14ac:dyDescent="0.3">
      <c r="A829" s="4"/>
      <c r="B829" s="4"/>
      <c r="C829" s="4"/>
      <c r="D829" s="4"/>
      <c r="E829" s="4"/>
      <c r="F829" s="4"/>
    </row>
    <row r="830" spans="1:6" ht="15.75" x14ac:dyDescent="0.3">
      <c r="A830" s="4"/>
      <c r="B830" s="4"/>
      <c r="C830" s="4"/>
      <c r="D830" s="4"/>
      <c r="E830" s="4"/>
      <c r="F830" s="4"/>
    </row>
    <row r="831" spans="1:6" ht="15.75" x14ac:dyDescent="0.3">
      <c r="A831" s="4"/>
      <c r="B831" s="4"/>
      <c r="C831" s="4"/>
      <c r="D831" s="4"/>
      <c r="E831" s="4"/>
      <c r="F831" s="4"/>
    </row>
    <row r="832" spans="1:6" ht="15.75" x14ac:dyDescent="0.3">
      <c r="A832" s="4"/>
      <c r="B832" s="4"/>
      <c r="C832" s="4"/>
      <c r="D832" s="4"/>
      <c r="E832" s="4"/>
      <c r="F832" s="4"/>
    </row>
    <row r="833" spans="1:6" ht="15.75" x14ac:dyDescent="0.3">
      <c r="A833" s="4"/>
      <c r="B833" s="4"/>
      <c r="C833" s="4"/>
      <c r="D833" s="4"/>
      <c r="E833" s="4"/>
      <c r="F833" s="4"/>
    </row>
    <row r="834" spans="1:6" ht="15.75" x14ac:dyDescent="0.3">
      <c r="A834" s="4"/>
      <c r="B834" s="4"/>
      <c r="C834" s="4"/>
      <c r="D834" s="4"/>
      <c r="E834" s="4"/>
      <c r="F834" s="4"/>
    </row>
    <row r="835" spans="1:6" ht="15.75" x14ac:dyDescent="0.3">
      <c r="A835" s="4"/>
      <c r="B835" s="4"/>
      <c r="C835" s="4"/>
      <c r="D835" s="4"/>
      <c r="E835" s="4"/>
      <c r="F835" s="4"/>
    </row>
    <row r="836" spans="1:6" ht="15.75" x14ac:dyDescent="0.3">
      <c r="A836" s="4"/>
      <c r="B836" s="4"/>
      <c r="C836" s="4"/>
      <c r="D836" s="4"/>
      <c r="E836" s="4"/>
      <c r="F836" s="4"/>
    </row>
    <row r="837" spans="1:6" ht="15.75" x14ac:dyDescent="0.3">
      <c r="A837" s="4"/>
      <c r="B837" s="4"/>
      <c r="C837" s="4"/>
      <c r="D837" s="4"/>
      <c r="E837" s="4"/>
      <c r="F837" s="4"/>
    </row>
    <row r="838" spans="1:6" ht="15.75" x14ac:dyDescent="0.3">
      <c r="A838" s="4"/>
      <c r="B838" s="4"/>
      <c r="C838" s="4"/>
      <c r="D838" s="4"/>
      <c r="E838" s="4"/>
      <c r="F838" s="4"/>
    </row>
    <row r="839" spans="1:6" ht="15.75" x14ac:dyDescent="0.3">
      <c r="A839" s="4"/>
      <c r="B839" s="4"/>
      <c r="C839" s="4"/>
      <c r="D839" s="4"/>
      <c r="E839" s="4"/>
      <c r="F839" s="4"/>
    </row>
    <row r="840" spans="1:6" ht="15.75" x14ac:dyDescent="0.3">
      <c r="A840" s="4"/>
      <c r="B840" s="4"/>
      <c r="C840" s="4"/>
      <c r="D840" s="4"/>
      <c r="E840" s="4"/>
      <c r="F840" s="4"/>
    </row>
    <row r="841" spans="1:6" ht="15.75" x14ac:dyDescent="0.3">
      <c r="A841" s="4"/>
      <c r="B841" s="4"/>
      <c r="C841" s="4"/>
      <c r="D841" s="4"/>
      <c r="E841" s="4"/>
      <c r="F841" s="4"/>
    </row>
    <row r="842" spans="1:6" ht="15.75" x14ac:dyDescent="0.3">
      <c r="A842" s="4"/>
      <c r="B842" s="4"/>
      <c r="C842" s="4"/>
      <c r="D842" s="4"/>
      <c r="E842" s="4"/>
      <c r="F842" s="4"/>
    </row>
    <row r="843" spans="1:6" ht="15.75" x14ac:dyDescent="0.3">
      <c r="A843" s="4"/>
      <c r="B843" s="4"/>
      <c r="C843" s="4"/>
      <c r="D843" s="4"/>
      <c r="E843" s="4"/>
      <c r="F843" s="4"/>
    </row>
    <row r="844" spans="1:6" ht="15.75" x14ac:dyDescent="0.3">
      <c r="A844" s="4"/>
      <c r="B844" s="4"/>
      <c r="C844" s="4"/>
      <c r="D844" s="4"/>
      <c r="E844" s="4"/>
      <c r="F844" s="4"/>
    </row>
    <row r="845" spans="1:6" ht="15.75" x14ac:dyDescent="0.3">
      <c r="A845" s="4"/>
      <c r="B845" s="4"/>
      <c r="C845" s="4"/>
      <c r="D845" s="4"/>
      <c r="E845" s="4"/>
      <c r="F845" s="4"/>
    </row>
    <row r="846" spans="1:6" ht="15.75" x14ac:dyDescent="0.3">
      <c r="A846" s="4"/>
      <c r="B846" s="4"/>
      <c r="C846" s="4"/>
      <c r="D846" s="4"/>
      <c r="E846" s="4"/>
      <c r="F846" s="4"/>
    </row>
    <row r="847" spans="1:6" ht="15.75" x14ac:dyDescent="0.3">
      <c r="A847" s="4"/>
      <c r="B847" s="4"/>
      <c r="C847" s="4"/>
      <c r="D847" s="4"/>
      <c r="E847" s="4"/>
      <c r="F847" s="4"/>
    </row>
    <row r="848" spans="1:6" ht="15.75" x14ac:dyDescent="0.3">
      <c r="A848" s="4"/>
      <c r="B848" s="4"/>
      <c r="C848" s="4"/>
      <c r="D848" s="4"/>
      <c r="E848" s="4"/>
      <c r="F848" s="4"/>
    </row>
    <row r="849" spans="1:6" ht="15.75" x14ac:dyDescent="0.3">
      <c r="A849" s="4"/>
      <c r="B849" s="4"/>
      <c r="C849" s="4"/>
      <c r="D849" s="4"/>
      <c r="E849" s="4"/>
      <c r="F849" s="4"/>
    </row>
    <row r="850" spans="1:6" ht="15.75" x14ac:dyDescent="0.3">
      <c r="A850" s="4"/>
      <c r="B850" s="4"/>
      <c r="C850" s="4"/>
      <c r="D850" s="4"/>
      <c r="E850" s="4"/>
      <c r="F850" s="4"/>
    </row>
    <row r="851" spans="1:6" ht="15.75" x14ac:dyDescent="0.3">
      <c r="A851" s="4"/>
      <c r="B851" s="4"/>
      <c r="C851" s="4"/>
      <c r="D851" s="4"/>
      <c r="E851" s="4"/>
      <c r="F851" s="4"/>
    </row>
    <row r="852" spans="1:6" ht="15.75" x14ac:dyDescent="0.3">
      <c r="A852" s="4"/>
      <c r="B852" s="4"/>
      <c r="C852" s="4"/>
      <c r="D852" s="4"/>
      <c r="E852" s="4"/>
      <c r="F852" s="4"/>
    </row>
    <row r="853" spans="1:6" ht="15.75" x14ac:dyDescent="0.3">
      <c r="A853" s="4"/>
      <c r="B853" s="4"/>
      <c r="C853" s="4"/>
      <c r="D853" s="4"/>
      <c r="E853" s="4"/>
      <c r="F853" s="4"/>
    </row>
    <row r="854" spans="1:6" ht="15.75" x14ac:dyDescent="0.3">
      <c r="A854" s="4"/>
      <c r="B854" s="4"/>
      <c r="C854" s="4"/>
      <c r="D854" s="4"/>
      <c r="E854" s="4"/>
      <c r="F854" s="4"/>
    </row>
    <row r="855" spans="1:6" ht="15.75" x14ac:dyDescent="0.3">
      <c r="A855" s="4"/>
      <c r="B855" s="4"/>
      <c r="C855" s="4"/>
      <c r="D855" s="4"/>
      <c r="E855" s="4"/>
      <c r="F855" s="4"/>
    </row>
    <row r="856" spans="1:6" ht="15.75" x14ac:dyDescent="0.3">
      <c r="A856" s="4"/>
      <c r="B856" s="4"/>
      <c r="C856" s="4"/>
      <c r="D856" s="4"/>
      <c r="E856" s="4"/>
      <c r="F856" s="4"/>
    </row>
    <row r="857" spans="1:6" ht="15.75" x14ac:dyDescent="0.3">
      <c r="A857" s="4"/>
      <c r="B857" s="4"/>
      <c r="C857" s="4"/>
      <c r="D857" s="4"/>
      <c r="E857" s="4"/>
      <c r="F857" s="4"/>
    </row>
    <row r="858" spans="1:6" ht="15.75" x14ac:dyDescent="0.3">
      <c r="A858" s="4"/>
      <c r="B858" s="4"/>
      <c r="C858" s="4"/>
      <c r="D858" s="4"/>
      <c r="E858" s="4"/>
      <c r="F858" s="4"/>
    </row>
    <row r="859" spans="1:6" ht="15.75" x14ac:dyDescent="0.3">
      <c r="A859" s="4"/>
      <c r="B859" s="4"/>
      <c r="C859" s="4"/>
      <c r="D859" s="4"/>
      <c r="E859" s="4"/>
      <c r="F859" s="4"/>
    </row>
    <row r="860" spans="1:6" ht="15.75" x14ac:dyDescent="0.3">
      <c r="A860" s="4"/>
      <c r="B860" s="4"/>
      <c r="C860" s="4"/>
      <c r="D860" s="4"/>
      <c r="E860" s="4"/>
      <c r="F860" s="4"/>
    </row>
    <row r="861" spans="1:6" ht="15.75" x14ac:dyDescent="0.3">
      <c r="A861" s="4"/>
      <c r="B861" s="4"/>
      <c r="C861" s="4"/>
      <c r="D861" s="4"/>
      <c r="E861" s="4"/>
      <c r="F861" s="4"/>
    </row>
    <row r="862" spans="1:6" ht="15.75" x14ac:dyDescent="0.3">
      <c r="A862" s="4"/>
      <c r="B862" s="4"/>
      <c r="C862" s="4"/>
      <c r="D862" s="4"/>
      <c r="E862" s="4"/>
      <c r="F862" s="4"/>
    </row>
    <row r="863" spans="1:6" ht="15.75" x14ac:dyDescent="0.3">
      <c r="A863" s="4"/>
      <c r="B863" s="4"/>
      <c r="C863" s="4"/>
      <c r="D863" s="4"/>
      <c r="E863" s="4"/>
      <c r="F863" s="4"/>
    </row>
    <row r="864" spans="1:6" ht="15.75" x14ac:dyDescent="0.3">
      <c r="A864" s="4"/>
      <c r="B864" s="4"/>
      <c r="C864" s="4"/>
      <c r="D864" s="4"/>
      <c r="E864" s="4"/>
      <c r="F864" s="4"/>
    </row>
    <row r="865" spans="1:6" ht="15.75" x14ac:dyDescent="0.3">
      <c r="A865" s="4"/>
      <c r="B865" s="4"/>
      <c r="C865" s="4"/>
      <c r="D865" s="4"/>
      <c r="E865" s="4"/>
      <c r="F865" s="4"/>
    </row>
    <row r="866" spans="1:6" ht="15.75" x14ac:dyDescent="0.3">
      <c r="A866" s="4"/>
      <c r="B866" s="4"/>
      <c r="C866" s="4"/>
      <c r="D866" s="4"/>
      <c r="E866" s="4"/>
      <c r="F866" s="4"/>
    </row>
    <row r="867" spans="1:6" ht="15.75" x14ac:dyDescent="0.3">
      <c r="A867" s="4"/>
      <c r="B867" s="4"/>
      <c r="C867" s="4"/>
      <c r="D867" s="4"/>
      <c r="E867" s="4"/>
      <c r="F867" s="4"/>
    </row>
    <row r="868" spans="1:6" ht="15.75" x14ac:dyDescent="0.3">
      <c r="A868" s="4"/>
      <c r="B868" s="4"/>
      <c r="C868" s="4"/>
      <c r="D868" s="4"/>
      <c r="E868" s="4"/>
      <c r="F868" s="4"/>
    </row>
    <row r="869" spans="1:6" ht="15.75" x14ac:dyDescent="0.3">
      <c r="A869" s="4"/>
      <c r="B869" s="4"/>
      <c r="C869" s="4"/>
      <c r="D869" s="4"/>
      <c r="E869" s="4"/>
      <c r="F869" s="4"/>
    </row>
    <row r="870" spans="1:6" ht="15.75" x14ac:dyDescent="0.3">
      <c r="A870" s="4"/>
      <c r="B870" s="4"/>
      <c r="C870" s="4"/>
      <c r="D870" s="4"/>
      <c r="E870" s="4"/>
      <c r="F870" s="4"/>
    </row>
    <row r="871" spans="1:6" ht="15.75" x14ac:dyDescent="0.3">
      <c r="A871" s="4"/>
      <c r="B871" s="4"/>
      <c r="C871" s="4"/>
      <c r="D871" s="4"/>
      <c r="E871" s="4"/>
      <c r="F871" s="4"/>
    </row>
    <row r="872" spans="1:6" ht="15.75" x14ac:dyDescent="0.3">
      <c r="A872" s="4"/>
      <c r="B872" s="4"/>
      <c r="C872" s="4"/>
      <c r="D872" s="4"/>
      <c r="E872" s="4"/>
      <c r="F872" s="4"/>
    </row>
    <row r="873" spans="1:6" ht="15.75" x14ac:dyDescent="0.3">
      <c r="A873" s="4"/>
      <c r="B873" s="4"/>
      <c r="C873" s="4"/>
      <c r="D873" s="4"/>
      <c r="E873" s="4"/>
      <c r="F873" s="4"/>
    </row>
    <row r="874" spans="1:6" ht="15.75" x14ac:dyDescent="0.3">
      <c r="A874" s="4"/>
      <c r="B874" s="4"/>
      <c r="C874" s="4"/>
      <c r="D874" s="4"/>
      <c r="E874" s="4"/>
      <c r="F874" s="4"/>
    </row>
    <row r="875" spans="1:6" ht="15.75" x14ac:dyDescent="0.3">
      <c r="A875" s="4"/>
      <c r="B875" s="4"/>
      <c r="C875" s="4"/>
      <c r="D875" s="4"/>
      <c r="E875" s="4"/>
      <c r="F875" s="4"/>
    </row>
    <row r="876" spans="1:6" ht="15.75" x14ac:dyDescent="0.3">
      <c r="A876" s="4"/>
      <c r="B876" s="4"/>
      <c r="C876" s="4"/>
      <c r="D876" s="4"/>
      <c r="E876" s="4"/>
      <c r="F876" s="4"/>
    </row>
    <row r="877" spans="1:6" ht="15.75" x14ac:dyDescent="0.3">
      <c r="A877" s="4"/>
      <c r="B877" s="4"/>
      <c r="C877" s="4"/>
      <c r="D877" s="4"/>
      <c r="E877" s="4"/>
      <c r="F877" s="4"/>
    </row>
    <row r="878" spans="1:6" ht="15.75" x14ac:dyDescent="0.3">
      <c r="A878" s="4"/>
      <c r="B878" s="4"/>
      <c r="C878" s="4"/>
      <c r="D878" s="4"/>
      <c r="E878" s="4"/>
      <c r="F878" s="4"/>
    </row>
    <row r="879" spans="1:6" ht="15.75" x14ac:dyDescent="0.3">
      <c r="A879" s="4"/>
      <c r="B879" s="4"/>
      <c r="C879" s="4"/>
      <c r="D879" s="4"/>
      <c r="E879" s="4"/>
      <c r="F879" s="4"/>
    </row>
    <row r="880" spans="1:6" ht="15.75" x14ac:dyDescent="0.3">
      <c r="A880" s="4"/>
      <c r="B880" s="4"/>
      <c r="C880" s="4"/>
      <c r="D880" s="4"/>
      <c r="E880" s="4"/>
      <c r="F880" s="4"/>
    </row>
    <row r="881" spans="1:6" ht="15.75" x14ac:dyDescent="0.3">
      <c r="A881" s="4"/>
      <c r="B881" s="4"/>
      <c r="C881" s="4"/>
      <c r="D881" s="4"/>
      <c r="E881" s="4"/>
      <c r="F881" s="4"/>
    </row>
    <row r="882" spans="1:6" ht="15.75" x14ac:dyDescent="0.3">
      <c r="A882" s="4"/>
      <c r="B882" s="4"/>
      <c r="C882" s="4"/>
      <c r="D882" s="4"/>
      <c r="E882" s="4"/>
      <c r="F882" s="4"/>
    </row>
    <row r="883" spans="1:6" ht="15.75" x14ac:dyDescent="0.3">
      <c r="A883" s="4"/>
      <c r="B883" s="4"/>
      <c r="C883" s="4"/>
      <c r="D883" s="4"/>
      <c r="E883" s="4"/>
      <c r="F883" s="4"/>
    </row>
    <row r="884" spans="1:6" ht="15.75" x14ac:dyDescent="0.3">
      <c r="A884" s="4"/>
      <c r="B884" s="4"/>
      <c r="C884" s="4"/>
      <c r="D884" s="4"/>
      <c r="E884" s="4"/>
      <c r="F884" s="4"/>
    </row>
    <row r="885" spans="1:6" ht="15.75" x14ac:dyDescent="0.3">
      <c r="A885" s="4"/>
      <c r="B885" s="4"/>
      <c r="C885" s="4"/>
      <c r="D885" s="4"/>
      <c r="E885" s="4"/>
      <c r="F885" s="4"/>
    </row>
    <row r="886" spans="1:6" ht="15.75" x14ac:dyDescent="0.3">
      <c r="A886" s="4"/>
      <c r="B886" s="4"/>
      <c r="C886" s="4"/>
      <c r="D886" s="4"/>
      <c r="E886" s="4"/>
      <c r="F886" s="4"/>
    </row>
    <row r="887" spans="1:6" ht="15.75" x14ac:dyDescent="0.3">
      <c r="A887" s="4"/>
      <c r="B887" s="4"/>
      <c r="C887" s="4"/>
      <c r="D887" s="4"/>
      <c r="E887" s="4"/>
      <c r="F887" s="4"/>
    </row>
    <row r="888" spans="1:6" ht="15.75" x14ac:dyDescent="0.3">
      <c r="A888" s="4"/>
      <c r="B888" s="4"/>
      <c r="C888" s="4"/>
      <c r="D888" s="4"/>
      <c r="E888" s="4"/>
      <c r="F888" s="4"/>
    </row>
    <row r="889" spans="1:6" ht="15.75" x14ac:dyDescent="0.3">
      <c r="A889" s="4"/>
      <c r="B889" s="4"/>
      <c r="C889" s="4"/>
      <c r="D889" s="4"/>
      <c r="E889" s="4"/>
      <c r="F889" s="4"/>
    </row>
    <row r="890" spans="1:6" ht="15.75" x14ac:dyDescent="0.3">
      <c r="A890" s="4"/>
      <c r="B890" s="4"/>
      <c r="C890" s="4"/>
      <c r="D890" s="4"/>
      <c r="E890" s="4"/>
      <c r="F890" s="4"/>
    </row>
    <row r="891" spans="1:6" ht="15.75" x14ac:dyDescent="0.3">
      <c r="A891" s="4"/>
      <c r="B891" s="4"/>
      <c r="C891" s="4"/>
      <c r="D891" s="4"/>
      <c r="E891" s="4"/>
      <c r="F891" s="4"/>
    </row>
    <row r="892" spans="1:6" ht="15.75" x14ac:dyDescent="0.3">
      <c r="A892" s="4"/>
      <c r="B892" s="4"/>
      <c r="C892" s="4"/>
      <c r="D892" s="4"/>
      <c r="E892" s="4"/>
      <c r="F892" s="4"/>
    </row>
    <row r="893" spans="1:6" ht="15.75" x14ac:dyDescent="0.3">
      <c r="A893" s="4"/>
      <c r="B893" s="4"/>
      <c r="C893" s="4"/>
      <c r="D893" s="4"/>
      <c r="E893" s="4"/>
      <c r="F893" s="4"/>
    </row>
    <row r="894" spans="1:6" ht="15.75" x14ac:dyDescent="0.3">
      <c r="A894" s="4"/>
      <c r="B894" s="4"/>
      <c r="C894" s="4"/>
      <c r="D894" s="4"/>
      <c r="E894" s="4"/>
      <c r="F894" s="4"/>
    </row>
    <row r="895" spans="1:6" ht="15.75" x14ac:dyDescent="0.3">
      <c r="A895" s="4"/>
      <c r="B895" s="4"/>
      <c r="C895" s="4"/>
      <c r="D895" s="4"/>
      <c r="E895" s="4"/>
      <c r="F895" s="4"/>
    </row>
    <row r="896" spans="1:6" ht="15.75" x14ac:dyDescent="0.3">
      <c r="A896" s="4"/>
      <c r="B896" s="4"/>
      <c r="C896" s="4"/>
      <c r="D896" s="4"/>
      <c r="E896" s="4"/>
      <c r="F896" s="4"/>
    </row>
    <row r="897" spans="1:6" ht="15.75" x14ac:dyDescent="0.3">
      <c r="A897" s="4"/>
      <c r="B897" s="4"/>
      <c r="C897" s="4"/>
      <c r="D897" s="4"/>
      <c r="E897" s="4"/>
      <c r="F897" s="4"/>
    </row>
    <row r="898" spans="1:6" ht="15.75" x14ac:dyDescent="0.3">
      <c r="A898" s="4"/>
      <c r="B898" s="4"/>
      <c r="C898" s="4"/>
      <c r="D898" s="4"/>
      <c r="E898" s="4"/>
      <c r="F898" s="4"/>
    </row>
    <row r="899" spans="1:6" ht="15.75" x14ac:dyDescent="0.3">
      <c r="A899" s="4"/>
      <c r="B899" s="4"/>
      <c r="C899" s="4"/>
      <c r="D899" s="4"/>
      <c r="E899" s="4"/>
      <c r="F899" s="4"/>
    </row>
    <row r="900" spans="1:6" ht="15.75" x14ac:dyDescent="0.3">
      <c r="A900" s="4"/>
      <c r="B900" s="4"/>
      <c r="C900" s="4"/>
      <c r="D900" s="4"/>
      <c r="E900" s="4"/>
      <c r="F900" s="4"/>
    </row>
    <row r="901" spans="1:6" ht="15.75" x14ac:dyDescent="0.3">
      <c r="A901" s="4"/>
      <c r="B901" s="4"/>
      <c r="C901" s="4"/>
      <c r="D901" s="4"/>
      <c r="E901" s="4"/>
      <c r="F901" s="4"/>
    </row>
    <row r="902" spans="1:6" ht="15.75" x14ac:dyDescent="0.3">
      <c r="A902" s="4"/>
      <c r="B902" s="4"/>
      <c r="C902" s="4"/>
      <c r="D902" s="4"/>
      <c r="E902" s="4"/>
      <c r="F902" s="4"/>
    </row>
    <row r="903" spans="1:6" ht="15.75" x14ac:dyDescent="0.3">
      <c r="A903" s="4"/>
      <c r="B903" s="4"/>
      <c r="C903" s="4"/>
      <c r="D903" s="4"/>
      <c r="E903" s="4"/>
      <c r="F903" s="4"/>
    </row>
    <row r="904" spans="1:6" ht="15.75" x14ac:dyDescent="0.3">
      <c r="A904" s="4"/>
      <c r="B904" s="4"/>
      <c r="C904" s="4"/>
      <c r="D904" s="4"/>
      <c r="E904" s="4"/>
      <c r="F904" s="4"/>
    </row>
    <row r="905" spans="1:6" ht="15.75" x14ac:dyDescent="0.3">
      <c r="A905" s="4"/>
      <c r="B905" s="4"/>
      <c r="C905" s="4"/>
      <c r="D905" s="4"/>
      <c r="E905" s="4"/>
      <c r="F905" s="4"/>
    </row>
    <row r="906" spans="1:6" ht="15.75" x14ac:dyDescent="0.3">
      <c r="A906" s="4"/>
      <c r="B906" s="4"/>
      <c r="C906" s="4"/>
      <c r="D906" s="4"/>
      <c r="E906" s="4"/>
      <c r="F906" s="4"/>
    </row>
    <row r="907" spans="1:6" ht="15.75" x14ac:dyDescent="0.3">
      <c r="A907" s="4"/>
      <c r="B907" s="4"/>
      <c r="C907" s="4"/>
      <c r="D907" s="4"/>
      <c r="E907" s="4"/>
      <c r="F907" s="4"/>
    </row>
    <row r="908" spans="1:6" ht="15.75" x14ac:dyDescent="0.3">
      <c r="A908" s="4"/>
      <c r="B908" s="4"/>
      <c r="C908" s="4"/>
      <c r="D908" s="4"/>
      <c r="E908" s="4"/>
      <c r="F908" s="4"/>
    </row>
    <row r="909" spans="1:6" ht="15.75" x14ac:dyDescent="0.3">
      <c r="A909" s="4"/>
      <c r="B909" s="4"/>
      <c r="C909" s="4"/>
      <c r="D909" s="4"/>
      <c r="E909" s="4"/>
      <c r="F909" s="4"/>
    </row>
    <row r="910" spans="1:6" ht="15.75" x14ac:dyDescent="0.3">
      <c r="A910" s="4"/>
      <c r="B910" s="4"/>
      <c r="C910" s="4"/>
      <c r="D910" s="4"/>
      <c r="E910" s="4"/>
      <c r="F910" s="4"/>
    </row>
    <row r="911" spans="1:6" ht="15.75" x14ac:dyDescent="0.3">
      <c r="A911" s="4"/>
      <c r="B911" s="4"/>
      <c r="C911" s="4"/>
      <c r="D911" s="4"/>
      <c r="E911" s="4"/>
      <c r="F911" s="4"/>
    </row>
    <row r="912" spans="1:6" ht="15.75" x14ac:dyDescent="0.3">
      <c r="A912" s="4"/>
      <c r="B912" s="4"/>
      <c r="C912" s="4"/>
      <c r="D912" s="4"/>
      <c r="E912" s="4"/>
      <c r="F912" s="4"/>
    </row>
    <row r="913" spans="1:6" ht="15.75" x14ac:dyDescent="0.3">
      <c r="A913" s="4"/>
      <c r="B913" s="4"/>
      <c r="C913" s="4"/>
      <c r="D913" s="4"/>
      <c r="E913" s="4"/>
      <c r="F913" s="4"/>
    </row>
    <row r="914" spans="1:6" ht="15.75" x14ac:dyDescent="0.3">
      <c r="A914" s="4"/>
      <c r="B914" s="4"/>
      <c r="C914" s="4"/>
      <c r="D914" s="4"/>
      <c r="E914" s="4"/>
      <c r="F914" s="4"/>
    </row>
    <row r="915" spans="1:6" ht="15.75" x14ac:dyDescent="0.3">
      <c r="A915" s="4"/>
      <c r="B915" s="4"/>
      <c r="C915" s="4"/>
      <c r="D915" s="4"/>
      <c r="E915" s="4"/>
      <c r="F915" s="4"/>
    </row>
    <row r="916" spans="1:6" ht="15.75" x14ac:dyDescent="0.3">
      <c r="A916" s="4"/>
      <c r="B916" s="4"/>
      <c r="C916" s="4"/>
      <c r="D916" s="4"/>
      <c r="E916" s="4"/>
      <c r="F916" s="4"/>
    </row>
    <row r="917" spans="1:6" ht="15.75" x14ac:dyDescent="0.3">
      <c r="A917" s="4"/>
      <c r="B917" s="4"/>
      <c r="C917" s="4"/>
      <c r="D917" s="4"/>
      <c r="E917" s="4"/>
      <c r="F917" s="4"/>
    </row>
    <row r="918" spans="1:6" ht="15.75" x14ac:dyDescent="0.3">
      <c r="A918" s="4"/>
      <c r="B918" s="4"/>
      <c r="C918" s="4"/>
      <c r="D918" s="4"/>
      <c r="E918" s="4"/>
      <c r="F918" s="4"/>
    </row>
    <row r="919" spans="1:6" ht="15.75" x14ac:dyDescent="0.3">
      <c r="A919" s="4"/>
      <c r="B919" s="4"/>
      <c r="C919" s="4"/>
      <c r="D919" s="4"/>
      <c r="E919" s="4"/>
      <c r="F919" s="4"/>
    </row>
    <row r="920" spans="1:6" ht="15.75" x14ac:dyDescent="0.3">
      <c r="A920" s="4"/>
      <c r="B920" s="4"/>
      <c r="C920" s="4"/>
      <c r="D920" s="4"/>
      <c r="E920" s="4"/>
      <c r="F920" s="4"/>
    </row>
    <row r="921" spans="1:6" ht="15.75" x14ac:dyDescent="0.3">
      <c r="A921" s="4"/>
      <c r="B921" s="4"/>
      <c r="C921" s="4"/>
      <c r="D921" s="4"/>
      <c r="E921" s="4"/>
      <c r="F921" s="4"/>
    </row>
    <row r="922" spans="1:6" ht="15.75" x14ac:dyDescent="0.3">
      <c r="A922" s="4"/>
      <c r="B922" s="4"/>
      <c r="C922" s="4"/>
      <c r="D922" s="4"/>
      <c r="E922" s="4"/>
      <c r="F922" s="4"/>
    </row>
    <row r="923" spans="1:6" ht="15.75" x14ac:dyDescent="0.3">
      <c r="A923" s="4"/>
      <c r="B923" s="4"/>
      <c r="C923" s="4"/>
      <c r="D923" s="4"/>
      <c r="E923" s="4"/>
      <c r="F923" s="4"/>
    </row>
    <row r="924" spans="1:6" ht="15.75" x14ac:dyDescent="0.3">
      <c r="A924" s="4"/>
      <c r="B924" s="4"/>
      <c r="C924" s="4"/>
      <c r="D924" s="4"/>
      <c r="E924" s="4"/>
      <c r="F924" s="4"/>
    </row>
    <row r="925" spans="1:6" ht="15.75" x14ac:dyDescent="0.3">
      <c r="A925" s="4"/>
      <c r="B925" s="4"/>
      <c r="C925" s="4"/>
      <c r="D925" s="4"/>
      <c r="E925" s="4"/>
      <c r="F925" s="4"/>
    </row>
    <row r="926" spans="1:6" ht="15.75" x14ac:dyDescent="0.3">
      <c r="A926" s="4"/>
      <c r="B926" s="4"/>
      <c r="C926" s="4"/>
      <c r="D926" s="4"/>
      <c r="E926" s="4"/>
      <c r="F926" s="4"/>
    </row>
    <row r="927" spans="1:6" ht="15.75" x14ac:dyDescent="0.3">
      <c r="A927" s="4"/>
      <c r="B927" s="4"/>
      <c r="C927" s="4"/>
      <c r="D927" s="4"/>
      <c r="E927" s="4"/>
      <c r="F927" s="4"/>
    </row>
    <row r="928" spans="1:6" ht="15.75" x14ac:dyDescent="0.3">
      <c r="A928" s="4"/>
      <c r="B928" s="4"/>
      <c r="C928" s="4"/>
      <c r="D928" s="4"/>
      <c r="E928" s="4"/>
      <c r="F928" s="4"/>
    </row>
    <row r="929" spans="1:6" ht="15.75" x14ac:dyDescent="0.3">
      <c r="A929" s="4"/>
      <c r="B929" s="4"/>
      <c r="C929" s="4"/>
      <c r="D929" s="4"/>
      <c r="E929" s="4"/>
      <c r="F929" s="4"/>
    </row>
    <row r="930" spans="1:6" ht="15.75" x14ac:dyDescent="0.3">
      <c r="A930" s="4"/>
      <c r="B930" s="4"/>
      <c r="C930" s="4"/>
      <c r="D930" s="4"/>
      <c r="E930" s="4"/>
      <c r="F930" s="4"/>
    </row>
    <row r="931" spans="1:6" ht="15.75" x14ac:dyDescent="0.3">
      <c r="A931" s="4"/>
      <c r="B931" s="4"/>
      <c r="C931" s="4"/>
      <c r="D931" s="4"/>
      <c r="E931" s="4"/>
      <c r="F931" s="4"/>
    </row>
    <row r="932" spans="1:6" ht="15.75" x14ac:dyDescent="0.3">
      <c r="A932" s="4"/>
      <c r="B932" s="4"/>
      <c r="C932" s="4"/>
      <c r="D932" s="4"/>
      <c r="E932" s="4"/>
      <c r="F932" s="4"/>
    </row>
    <row r="933" spans="1:6" ht="15.75" x14ac:dyDescent="0.3">
      <c r="A933" s="4"/>
      <c r="B933" s="4"/>
      <c r="C933" s="4"/>
      <c r="D933" s="4"/>
      <c r="E933" s="4"/>
      <c r="F933" s="4"/>
    </row>
    <row r="934" spans="1:6" ht="15.75" x14ac:dyDescent="0.3">
      <c r="A934" s="4"/>
      <c r="B934" s="4"/>
      <c r="C934" s="4"/>
      <c r="D934" s="4"/>
      <c r="E934" s="4"/>
      <c r="F934" s="4"/>
    </row>
    <row r="935" spans="1:6" ht="15.75" x14ac:dyDescent="0.3">
      <c r="A935" s="4"/>
      <c r="B935" s="4"/>
      <c r="C935" s="4"/>
      <c r="D935" s="4"/>
      <c r="E935" s="4"/>
      <c r="F935" s="4"/>
    </row>
    <row r="936" spans="1:6" ht="15.75" x14ac:dyDescent="0.3">
      <c r="A936" s="4"/>
      <c r="B936" s="4"/>
      <c r="C936" s="4"/>
      <c r="D936" s="4"/>
      <c r="E936" s="4"/>
      <c r="F936" s="4"/>
    </row>
    <row r="937" spans="1:6" ht="15.75" x14ac:dyDescent="0.3">
      <c r="A937" s="4"/>
      <c r="B937" s="4"/>
      <c r="C937" s="4"/>
      <c r="D937" s="4"/>
      <c r="E937" s="4"/>
      <c r="F937" s="4"/>
    </row>
    <row r="938" spans="1:6" ht="15.75" x14ac:dyDescent="0.3">
      <c r="A938" s="4"/>
      <c r="B938" s="4"/>
      <c r="C938" s="4"/>
      <c r="D938" s="4"/>
      <c r="E938" s="4"/>
      <c r="F938" s="4"/>
    </row>
    <row r="939" spans="1:6" ht="15.75" x14ac:dyDescent="0.3">
      <c r="A939" s="4"/>
      <c r="B939" s="4"/>
      <c r="C939" s="4"/>
      <c r="D939" s="4"/>
      <c r="E939" s="4"/>
      <c r="F939" s="4"/>
    </row>
    <row r="940" spans="1:6" ht="15.75" x14ac:dyDescent="0.3">
      <c r="A940" s="4"/>
      <c r="B940" s="4"/>
      <c r="C940" s="4"/>
      <c r="D940" s="4"/>
      <c r="E940" s="4"/>
      <c r="F940" s="4"/>
    </row>
    <row r="941" spans="1:6" ht="15.75" x14ac:dyDescent="0.3">
      <c r="A941" s="4"/>
      <c r="B941" s="4"/>
      <c r="C941" s="4"/>
      <c r="D941" s="4"/>
      <c r="E941" s="4"/>
      <c r="F941" s="4"/>
    </row>
    <row r="942" spans="1:6" ht="15.75" x14ac:dyDescent="0.3">
      <c r="A942" s="4"/>
      <c r="B942" s="4"/>
      <c r="C942" s="4"/>
      <c r="D942" s="4"/>
      <c r="E942" s="4"/>
      <c r="F942" s="4"/>
    </row>
    <row r="943" spans="1:6" ht="15.75" x14ac:dyDescent="0.3">
      <c r="A943" s="4"/>
      <c r="B943" s="4"/>
      <c r="C943" s="4"/>
      <c r="D943" s="4"/>
      <c r="E943" s="4"/>
      <c r="F943" s="4"/>
    </row>
    <row r="944" spans="1:6" ht="15.75" x14ac:dyDescent="0.3">
      <c r="A944" s="4"/>
      <c r="B944" s="4"/>
      <c r="C944" s="4"/>
      <c r="D944" s="4"/>
      <c r="E944" s="4"/>
      <c r="F944" s="4"/>
    </row>
    <row r="945" spans="1:6" ht="15.75" x14ac:dyDescent="0.3">
      <c r="A945" s="4"/>
      <c r="B945" s="4"/>
      <c r="C945" s="4"/>
      <c r="D945" s="4"/>
      <c r="E945" s="4"/>
      <c r="F945" s="4"/>
    </row>
    <row r="946" spans="1:6" ht="15.75" x14ac:dyDescent="0.3">
      <c r="A946" s="4"/>
      <c r="B946" s="4"/>
      <c r="C946" s="4"/>
      <c r="D946" s="4"/>
      <c r="E946" s="4"/>
      <c r="F946" s="4"/>
    </row>
    <row r="947" spans="1:6" ht="15.75" x14ac:dyDescent="0.3">
      <c r="A947" s="4"/>
      <c r="B947" s="4"/>
      <c r="C947" s="4"/>
      <c r="D947" s="4"/>
      <c r="E947" s="4"/>
      <c r="F947" s="4"/>
    </row>
    <row r="948" spans="1:6" ht="15.75" x14ac:dyDescent="0.3">
      <c r="A948" s="4"/>
      <c r="B948" s="4"/>
      <c r="C948" s="4"/>
      <c r="D948" s="4"/>
      <c r="E948" s="4"/>
      <c r="F948" s="4"/>
    </row>
    <row r="949" spans="1:6" ht="15.75" x14ac:dyDescent="0.3">
      <c r="A949" s="4"/>
      <c r="B949" s="4"/>
      <c r="C949" s="4"/>
      <c r="D949" s="4"/>
      <c r="E949" s="4"/>
      <c r="F949" s="4"/>
    </row>
    <row r="950" spans="1:6" ht="15.75" x14ac:dyDescent="0.3">
      <c r="A950" s="4"/>
      <c r="B950" s="4"/>
      <c r="C950" s="4"/>
      <c r="D950" s="4"/>
      <c r="E950" s="4"/>
      <c r="F950" s="4"/>
    </row>
    <row r="951" spans="1:6" ht="15.75" x14ac:dyDescent="0.3">
      <c r="A951" s="4"/>
      <c r="B951" s="4"/>
      <c r="C951" s="4"/>
      <c r="D951" s="4"/>
      <c r="E951" s="4"/>
      <c r="F951" s="4"/>
    </row>
    <row r="952" spans="1:6" ht="15.75" x14ac:dyDescent="0.3">
      <c r="A952" s="4"/>
      <c r="B952" s="4"/>
      <c r="C952" s="4"/>
      <c r="D952" s="4"/>
      <c r="E952" s="4"/>
      <c r="F952" s="4"/>
    </row>
    <row r="953" spans="1:6" ht="15.75" x14ac:dyDescent="0.3">
      <c r="A953" s="4"/>
      <c r="B953" s="4"/>
      <c r="C953" s="4"/>
      <c r="D953" s="4"/>
      <c r="E953" s="4"/>
      <c r="F953" s="4"/>
    </row>
    <row r="954" spans="1:6" ht="15.75" x14ac:dyDescent="0.3">
      <c r="A954" s="4"/>
      <c r="B954" s="4"/>
      <c r="C954" s="4"/>
      <c r="D954" s="4"/>
      <c r="E954" s="4"/>
      <c r="F954" s="4"/>
    </row>
    <row r="955" spans="1:6" ht="15.75" x14ac:dyDescent="0.3">
      <c r="A955" s="4"/>
      <c r="B955" s="4"/>
      <c r="C955" s="4"/>
      <c r="D955" s="4"/>
      <c r="E955" s="4"/>
      <c r="F955" s="4"/>
    </row>
    <row r="956" spans="1:6" ht="15.75" x14ac:dyDescent="0.3">
      <c r="A956" s="4"/>
      <c r="B956" s="4"/>
      <c r="C956" s="4"/>
      <c r="D956" s="4"/>
      <c r="E956" s="4"/>
      <c r="F956" s="4"/>
    </row>
    <row r="957" spans="1:6" ht="15.75" x14ac:dyDescent="0.3">
      <c r="A957" s="4"/>
      <c r="B957" s="4"/>
      <c r="C957" s="4"/>
      <c r="D957" s="4"/>
      <c r="E957" s="4"/>
      <c r="F957" s="4"/>
    </row>
    <row r="958" spans="1:6" ht="15.75" x14ac:dyDescent="0.3">
      <c r="A958" s="4"/>
      <c r="B958" s="4"/>
      <c r="C958" s="4"/>
      <c r="D958" s="4"/>
      <c r="E958" s="4"/>
      <c r="F958" s="4"/>
    </row>
    <row r="959" spans="1:6" ht="15.75" x14ac:dyDescent="0.3">
      <c r="A959" s="4"/>
      <c r="B959" s="4"/>
      <c r="C959" s="4"/>
      <c r="D959" s="4"/>
      <c r="E959" s="4"/>
      <c r="F959" s="4"/>
    </row>
    <row r="960" spans="1:6" ht="15.75" x14ac:dyDescent="0.3">
      <c r="A960" s="4"/>
      <c r="B960" s="4"/>
      <c r="C960" s="4"/>
      <c r="D960" s="4"/>
      <c r="E960" s="4"/>
      <c r="F960" s="4"/>
    </row>
    <row r="961" spans="1:6" ht="15.75" x14ac:dyDescent="0.3">
      <c r="A961" s="4"/>
      <c r="B961" s="4"/>
      <c r="C961" s="4"/>
      <c r="D961" s="4"/>
      <c r="E961" s="4"/>
      <c r="F961" s="4"/>
    </row>
    <row r="962" spans="1:6" ht="15.75" x14ac:dyDescent="0.3">
      <c r="A962" s="4"/>
      <c r="B962" s="4"/>
      <c r="C962" s="4"/>
      <c r="D962" s="4"/>
      <c r="E962" s="4"/>
      <c r="F962" s="4"/>
    </row>
    <row r="963" spans="1:6" ht="15.75" x14ac:dyDescent="0.3">
      <c r="A963" s="4"/>
      <c r="B963" s="4"/>
      <c r="C963" s="4"/>
      <c r="D963" s="4"/>
      <c r="E963" s="4"/>
      <c r="F963" s="4"/>
    </row>
    <row r="964" spans="1:6" ht="15.75" x14ac:dyDescent="0.3">
      <c r="A964" s="4"/>
      <c r="B964" s="4"/>
      <c r="C964" s="4"/>
      <c r="D964" s="4"/>
      <c r="E964" s="4"/>
      <c r="F964" s="4"/>
    </row>
    <row r="965" spans="1:6" ht="15.75" x14ac:dyDescent="0.3">
      <c r="A965" s="4"/>
      <c r="B965" s="4"/>
      <c r="C965" s="4"/>
      <c r="D965" s="4"/>
      <c r="E965" s="4"/>
      <c r="F965" s="4"/>
    </row>
    <row r="966" spans="1:6" ht="15.75" x14ac:dyDescent="0.3">
      <c r="A966" s="4"/>
      <c r="B966" s="4"/>
      <c r="C966" s="4"/>
      <c r="D966" s="4"/>
      <c r="E966" s="4"/>
      <c r="F966" s="4"/>
    </row>
    <row r="967" spans="1:6" ht="15.75" x14ac:dyDescent="0.3">
      <c r="A967" s="4"/>
      <c r="B967" s="4"/>
      <c r="C967" s="4"/>
      <c r="D967" s="4"/>
      <c r="E967" s="4"/>
      <c r="F967" s="4"/>
    </row>
    <row r="968" spans="1:6" ht="15.75" x14ac:dyDescent="0.3">
      <c r="A968" s="4"/>
      <c r="B968" s="4"/>
      <c r="C968" s="4"/>
      <c r="D968" s="4"/>
      <c r="E968" s="4"/>
      <c r="F968" s="4"/>
    </row>
    <row r="969" spans="1:6" ht="15.75" x14ac:dyDescent="0.3">
      <c r="A969" s="4"/>
      <c r="B969" s="4"/>
      <c r="C969" s="4"/>
      <c r="D969" s="4"/>
      <c r="E969" s="4"/>
      <c r="F969" s="4"/>
    </row>
    <row r="970" spans="1:6" ht="15.75" x14ac:dyDescent="0.3">
      <c r="A970" s="4"/>
      <c r="B970" s="4"/>
      <c r="C970" s="4"/>
      <c r="D970" s="4"/>
      <c r="E970" s="4"/>
      <c r="F970" s="4"/>
    </row>
    <row r="971" spans="1:6" ht="15.75" x14ac:dyDescent="0.3">
      <c r="A971" s="4"/>
      <c r="B971" s="4"/>
      <c r="C971" s="4"/>
      <c r="D971" s="4"/>
      <c r="E971" s="4"/>
      <c r="F971" s="4"/>
    </row>
    <row r="972" spans="1:6" ht="15.75" x14ac:dyDescent="0.3">
      <c r="A972" s="4"/>
      <c r="B972" s="4"/>
      <c r="C972" s="4"/>
      <c r="D972" s="4"/>
      <c r="E972" s="4"/>
      <c r="F972" s="4"/>
    </row>
    <row r="973" spans="1:6" ht="15.75" x14ac:dyDescent="0.3">
      <c r="A973" s="4"/>
      <c r="B973" s="4"/>
      <c r="C973" s="4"/>
      <c r="D973" s="4"/>
      <c r="E973" s="4"/>
      <c r="F973" s="4"/>
    </row>
    <row r="974" spans="1:6" ht="15.75" x14ac:dyDescent="0.3">
      <c r="A974" s="4"/>
      <c r="B974" s="4"/>
      <c r="C974" s="4"/>
      <c r="D974" s="4"/>
      <c r="E974" s="4"/>
      <c r="F974" s="4"/>
    </row>
    <row r="975" spans="1:6" ht="15.75" x14ac:dyDescent="0.3">
      <c r="A975" s="4"/>
      <c r="B975" s="4"/>
      <c r="C975" s="4"/>
      <c r="D975" s="4"/>
      <c r="E975" s="4"/>
      <c r="F975" s="4"/>
    </row>
    <row r="976" spans="1:6" ht="15.75" x14ac:dyDescent="0.3">
      <c r="A976" s="4"/>
      <c r="B976" s="4"/>
      <c r="C976" s="4"/>
      <c r="D976" s="4"/>
      <c r="E976" s="4"/>
      <c r="F976" s="4"/>
    </row>
    <row r="977" spans="1:6" ht="15.75" x14ac:dyDescent="0.3">
      <c r="A977" s="4"/>
      <c r="B977" s="4"/>
      <c r="C977" s="4"/>
      <c r="D977" s="4"/>
      <c r="E977" s="4"/>
      <c r="F977" s="4"/>
    </row>
    <row r="978" spans="1:6" ht="15.75" x14ac:dyDescent="0.3">
      <c r="A978" s="4"/>
      <c r="B978" s="4"/>
      <c r="C978" s="4"/>
      <c r="D978" s="4"/>
      <c r="E978" s="4"/>
      <c r="F978" s="4"/>
    </row>
    <row r="979" spans="1:6" ht="15.75" x14ac:dyDescent="0.3">
      <c r="A979" s="4"/>
      <c r="B979" s="4"/>
      <c r="C979" s="4"/>
      <c r="D979" s="4"/>
      <c r="E979" s="4"/>
      <c r="F979" s="4"/>
    </row>
    <row r="980" spans="1:6" ht="15.75" x14ac:dyDescent="0.3">
      <c r="A980" s="4"/>
      <c r="B980" s="4"/>
      <c r="C980" s="4"/>
      <c r="D980" s="4"/>
      <c r="E980" s="4"/>
      <c r="F980" s="4"/>
    </row>
    <row r="981" spans="1:6" ht="15.75" x14ac:dyDescent="0.3">
      <c r="A981" s="4"/>
      <c r="B981" s="4"/>
      <c r="C981" s="4"/>
      <c r="D981" s="4"/>
      <c r="E981" s="4"/>
      <c r="F981" s="4"/>
    </row>
    <row r="982" spans="1:6" ht="15.75" x14ac:dyDescent="0.3">
      <c r="A982" s="4"/>
      <c r="B982" s="4"/>
      <c r="C982" s="4"/>
      <c r="D982" s="4"/>
      <c r="E982" s="4"/>
      <c r="F982" s="4"/>
    </row>
    <row r="983" spans="1:6" ht="15.75" x14ac:dyDescent="0.3">
      <c r="A983" s="4"/>
      <c r="B983" s="4"/>
      <c r="C983" s="4"/>
      <c r="D983" s="4"/>
      <c r="E983" s="4"/>
      <c r="F983" s="4"/>
    </row>
    <row r="984" spans="1:6" ht="15.75" x14ac:dyDescent="0.3">
      <c r="A984" s="4"/>
      <c r="B984" s="4"/>
      <c r="C984" s="4"/>
      <c r="D984" s="4"/>
      <c r="E984" s="4"/>
      <c r="F984" s="4"/>
    </row>
    <row r="985" spans="1:6" ht="15.75" x14ac:dyDescent="0.3">
      <c r="A985" s="4"/>
      <c r="B985" s="4"/>
      <c r="C985" s="4"/>
      <c r="D985" s="4"/>
      <c r="E985" s="4"/>
      <c r="F985" s="4"/>
    </row>
    <row r="986" spans="1:6" ht="15.75" x14ac:dyDescent="0.3">
      <c r="A986" s="4"/>
      <c r="B986" s="4"/>
      <c r="C986" s="4"/>
      <c r="D986" s="4"/>
      <c r="E986" s="4"/>
      <c r="F986" s="4"/>
    </row>
    <row r="987" spans="1:6" ht="15.75" x14ac:dyDescent="0.3">
      <c r="A987" s="4"/>
      <c r="B987" s="4"/>
      <c r="C987" s="4"/>
      <c r="D987" s="4"/>
      <c r="E987" s="4"/>
      <c r="F987" s="4"/>
    </row>
    <row r="988" spans="1:6" ht="15.75" x14ac:dyDescent="0.3">
      <c r="A988" s="4"/>
      <c r="B988" s="4"/>
      <c r="C988" s="4"/>
      <c r="D988" s="4"/>
      <c r="E988" s="4"/>
      <c r="F988" s="4"/>
    </row>
    <row r="989" spans="1:6" ht="15.75" x14ac:dyDescent="0.3">
      <c r="A989" s="4"/>
      <c r="B989" s="4"/>
      <c r="C989" s="4"/>
      <c r="D989" s="4"/>
      <c r="E989" s="4"/>
      <c r="F989" s="4"/>
    </row>
    <row r="990" spans="1:6" ht="15.75" x14ac:dyDescent="0.3">
      <c r="A990" s="4"/>
      <c r="B990" s="4"/>
      <c r="C990" s="4"/>
      <c r="D990" s="4"/>
      <c r="E990" s="4"/>
      <c r="F990" s="4"/>
    </row>
    <row r="991" spans="1:6" ht="15.75" x14ac:dyDescent="0.3">
      <c r="A991" s="4"/>
      <c r="B991" s="4"/>
      <c r="C991" s="4"/>
      <c r="D991" s="4"/>
      <c r="E991" s="4"/>
      <c r="F991" s="4"/>
    </row>
    <row r="992" spans="1:6" ht="15.75" x14ac:dyDescent="0.3">
      <c r="A992" s="4"/>
      <c r="B992" s="4"/>
      <c r="C992" s="4"/>
      <c r="D992" s="4"/>
      <c r="E992" s="4"/>
      <c r="F992" s="4"/>
    </row>
    <row r="993" spans="1:6" ht="15.75" x14ac:dyDescent="0.3">
      <c r="A993" s="4"/>
      <c r="B993" s="4"/>
      <c r="C993" s="4"/>
      <c r="D993" s="4"/>
      <c r="E993" s="4"/>
      <c r="F993" s="4"/>
    </row>
    <row r="994" spans="1:6" ht="15.75" x14ac:dyDescent="0.3">
      <c r="A994" s="4"/>
      <c r="B994" s="4"/>
      <c r="C994" s="4"/>
      <c r="D994" s="4"/>
      <c r="E994" s="4"/>
      <c r="F994" s="4"/>
    </row>
    <row r="995" spans="1:6" ht="15.75" x14ac:dyDescent="0.3">
      <c r="A995" s="4"/>
      <c r="B995" s="4"/>
      <c r="C995" s="4"/>
      <c r="D995" s="4"/>
      <c r="E995" s="4"/>
      <c r="F995" s="4"/>
    </row>
    <row r="996" spans="1:6" ht="15.75" x14ac:dyDescent="0.3">
      <c r="A996" s="4"/>
      <c r="B996" s="4"/>
      <c r="C996" s="4"/>
      <c r="D996" s="4"/>
      <c r="E996" s="4"/>
      <c r="F996" s="4"/>
    </row>
    <row r="997" spans="1:6" ht="15.75" x14ac:dyDescent="0.3">
      <c r="A997" s="4"/>
      <c r="B997" s="4"/>
      <c r="C997" s="4"/>
      <c r="D997" s="4"/>
      <c r="E997" s="4"/>
      <c r="F997" s="4"/>
    </row>
    <row r="998" spans="1:6" ht="15.75" x14ac:dyDescent="0.3">
      <c r="A998" s="4"/>
      <c r="B998" s="4"/>
      <c r="C998" s="4"/>
      <c r="D998" s="4"/>
      <c r="E998" s="4"/>
      <c r="F998" s="4"/>
    </row>
    <row r="999" spans="1:6" ht="15.75" x14ac:dyDescent="0.3">
      <c r="A999" s="4"/>
      <c r="B999" s="4"/>
      <c r="C999" s="4"/>
      <c r="D999" s="4"/>
      <c r="E999" s="4"/>
      <c r="F999" s="4"/>
    </row>
    <row r="1000" spans="1:6" ht="15.75" x14ac:dyDescent="0.3">
      <c r="A1000" s="4"/>
      <c r="B1000" s="4"/>
      <c r="C1000" s="4"/>
      <c r="D1000" s="4"/>
      <c r="E1000" s="4"/>
      <c r="F1000" s="4"/>
    </row>
    <row r="1001" spans="1:6" ht="15.75" x14ac:dyDescent="0.3">
      <c r="A1001" s="4"/>
      <c r="B1001" s="4"/>
      <c r="C1001" s="4"/>
      <c r="D1001" s="4"/>
      <c r="E1001" s="4"/>
      <c r="F1001" s="4"/>
    </row>
    <row r="1002" spans="1:6" ht="15.75" x14ac:dyDescent="0.3">
      <c r="A1002" s="4"/>
      <c r="B1002" s="4"/>
      <c r="C1002" s="4"/>
      <c r="D1002" s="4"/>
      <c r="E1002" s="4"/>
      <c r="F1002" s="4"/>
    </row>
    <row r="1003" spans="1:6" ht="15.75" x14ac:dyDescent="0.3">
      <c r="A1003" s="4"/>
      <c r="B1003" s="4"/>
      <c r="C1003" s="4"/>
      <c r="D1003" s="4"/>
      <c r="E1003" s="4"/>
      <c r="F1003" s="4"/>
    </row>
    <row r="1004" spans="1:6" ht="15.75" x14ac:dyDescent="0.3">
      <c r="A1004" s="4"/>
      <c r="B1004" s="4"/>
      <c r="C1004" s="4"/>
      <c r="D1004" s="4"/>
      <c r="E1004" s="4"/>
      <c r="F1004" s="4"/>
    </row>
    <row r="1005" spans="1:6" ht="15.75" x14ac:dyDescent="0.3">
      <c r="A1005" s="4"/>
      <c r="B1005" s="4"/>
      <c r="C1005" s="4"/>
      <c r="D1005" s="4"/>
      <c r="E1005" s="4"/>
      <c r="F1005" s="4"/>
    </row>
    <row r="1006" spans="1:6" ht="15.75" x14ac:dyDescent="0.3">
      <c r="A1006" s="4"/>
      <c r="B1006" s="4"/>
      <c r="C1006" s="4"/>
      <c r="D1006" s="4"/>
      <c r="E1006" s="4"/>
      <c r="F1006" s="4"/>
    </row>
    <row r="1007" spans="1:6" ht="15.75" x14ac:dyDescent="0.3">
      <c r="A1007" s="4"/>
      <c r="B1007" s="4"/>
      <c r="C1007" s="4"/>
      <c r="D1007" s="4"/>
      <c r="E1007" s="4"/>
      <c r="F1007" s="4"/>
    </row>
    <row r="1008" spans="1:6" ht="15.75" x14ac:dyDescent="0.3">
      <c r="A1008" s="4"/>
      <c r="B1008" s="4"/>
      <c r="C1008" s="4"/>
      <c r="D1008" s="4"/>
      <c r="E1008" s="4"/>
      <c r="F1008" s="4"/>
    </row>
    <row r="1009" spans="1:6" ht="15.75" x14ac:dyDescent="0.3">
      <c r="A1009" s="4"/>
      <c r="B1009" s="4"/>
      <c r="C1009" s="4"/>
      <c r="D1009" s="4"/>
      <c r="E1009" s="4"/>
      <c r="F1009" s="4"/>
    </row>
    <row r="1010" spans="1:6" ht="15.75" x14ac:dyDescent="0.3">
      <c r="A1010" s="4"/>
      <c r="B1010" s="4"/>
      <c r="C1010" s="4"/>
      <c r="D1010" s="4"/>
      <c r="E1010" s="4"/>
      <c r="F1010" s="4"/>
    </row>
    <row r="1011" spans="1:6" ht="15.75" x14ac:dyDescent="0.3">
      <c r="A1011" s="4"/>
      <c r="B1011" s="4"/>
      <c r="C1011" s="4"/>
      <c r="D1011" s="4"/>
      <c r="E1011" s="4"/>
      <c r="F1011" s="4"/>
    </row>
    <row r="1012" spans="1:6" ht="15.75" x14ac:dyDescent="0.3">
      <c r="A1012" s="4"/>
      <c r="B1012" s="4"/>
      <c r="C1012" s="4"/>
      <c r="D1012" s="4"/>
      <c r="E1012" s="4"/>
      <c r="F1012" s="4"/>
    </row>
    <row r="1013" spans="1:6" ht="15.75" x14ac:dyDescent="0.3">
      <c r="A1013" s="4"/>
      <c r="B1013" s="4"/>
      <c r="C1013" s="4"/>
      <c r="D1013" s="4"/>
      <c r="E1013" s="4"/>
      <c r="F1013" s="4"/>
    </row>
    <row r="1014" spans="1:6" ht="15.75" x14ac:dyDescent="0.3">
      <c r="A1014" s="4"/>
      <c r="B1014" s="4"/>
      <c r="C1014" s="4"/>
      <c r="D1014" s="4"/>
      <c r="E1014" s="4"/>
      <c r="F1014" s="4"/>
    </row>
    <row r="1015" spans="1:6" ht="15.75" x14ac:dyDescent="0.3">
      <c r="A1015" s="4"/>
      <c r="B1015" s="4"/>
      <c r="C1015" s="4"/>
      <c r="D1015" s="4"/>
      <c r="E1015" s="4"/>
      <c r="F1015" s="4"/>
    </row>
    <row r="1016" spans="1:6" ht="15.75" x14ac:dyDescent="0.3">
      <c r="A1016" s="4"/>
      <c r="B1016" s="4"/>
      <c r="C1016" s="4"/>
      <c r="D1016" s="4"/>
      <c r="E1016" s="4"/>
      <c r="F1016" s="4"/>
    </row>
    <row r="1017" spans="1:6" ht="15.75" x14ac:dyDescent="0.3">
      <c r="A1017" s="4"/>
      <c r="B1017" s="4"/>
      <c r="C1017" s="4"/>
      <c r="D1017" s="4"/>
      <c r="E1017" s="4"/>
      <c r="F1017" s="4"/>
    </row>
    <row r="1018" spans="1:6" ht="15.75" x14ac:dyDescent="0.3">
      <c r="A1018" s="4"/>
      <c r="B1018" s="4"/>
      <c r="C1018" s="4"/>
      <c r="D1018" s="4"/>
      <c r="E1018" s="4"/>
      <c r="F1018" s="4"/>
    </row>
    <row r="1019" spans="1:6" ht="15.75" x14ac:dyDescent="0.3">
      <c r="A1019" s="4"/>
      <c r="B1019" s="4"/>
      <c r="C1019" s="4"/>
      <c r="D1019" s="4"/>
      <c r="E1019" s="4"/>
      <c r="F1019" s="4"/>
    </row>
    <row r="1020" spans="1:6" ht="15.75" x14ac:dyDescent="0.3">
      <c r="A1020" s="4"/>
      <c r="B1020" s="4"/>
      <c r="C1020" s="4"/>
      <c r="D1020" s="4"/>
      <c r="E1020" s="4"/>
      <c r="F1020" s="4"/>
    </row>
    <row r="1021" spans="1:6" ht="15.75" x14ac:dyDescent="0.3">
      <c r="A1021" s="4"/>
      <c r="B1021" s="4"/>
      <c r="C1021" s="4"/>
      <c r="D1021" s="4"/>
      <c r="E1021" s="4"/>
      <c r="F1021" s="4"/>
    </row>
    <row r="1022" spans="1:6" ht="15.75" x14ac:dyDescent="0.3">
      <c r="A1022" s="4"/>
      <c r="B1022" s="4"/>
      <c r="C1022" s="4"/>
      <c r="D1022" s="4"/>
      <c r="E1022" s="4"/>
      <c r="F1022" s="4"/>
    </row>
    <row r="1023" spans="1:6" ht="15.75" x14ac:dyDescent="0.3">
      <c r="A1023" s="4"/>
      <c r="B1023" s="4"/>
      <c r="C1023" s="4"/>
      <c r="D1023" s="4"/>
      <c r="E1023" s="4"/>
      <c r="F1023" s="4"/>
    </row>
    <row r="1024" spans="1:6" ht="15.75" x14ac:dyDescent="0.3">
      <c r="A1024" s="4"/>
      <c r="B1024" s="4"/>
      <c r="C1024" s="4"/>
      <c r="D1024" s="4"/>
      <c r="E1024" s="4"/>
      <c r="F1024" s="4"/>
    </row>
    <row r="1025" spans="1:6" ht="15.75" x14ac:dyDescent="0.3">
      <c r="A1025" s="4"/>
      <c r="B1025" s="4"/>
      <c r="C1025" s="4"/>
      <c r="D1025" s="4"/>
      <c r="E1025" s="4"/>
      <c r="F1025" s="4"/>
    </row>
    <row r="1026" spans="1:6" ht="15.75" x14ac:dyDescent="0.3">
      <c r="A1026" s="4"/>
      <c r="B1026" s="4"/>
      <c r="C1026" s="4"/>
      <c r="D1026" s="4"/>
      <c r="E1026" s="4"/>
      <c r="F1026" s="4"/>
    </row>
    <row r="1027" spans="1:6" ht="15.75" x14ac:dyDescent="0.3">
      <c r="A1027" s="4"/>
      <c r="B1027" s="4"/>
      <c r="C1027" s="4"/>
      <c r="D1027" s="4"/>
      <c r="E1027" s="4"/>
      <c r="F1027" s="4"/>
    </row>
    <row r="1028" spans="1:6" ht="15.75" x14ac:dyDescent="0.3">
      <c r="A1028" s="4"/>
      <c r="B1028" s="4"/>
      <c r="C1028" s="4"/>
      <c r="D1028" s="4"/>
      <c r="E1028" s="4"/>
      <c r="F1028" s="4"/>
    </row>
    <row r="1029" spans="1:6" ht="15.75" x14ac:dyDescent="0.3">
      <c r="A1029" s="4"/>
      <c r="B1029" s="4"/>
      <c r="C1029" s="4"/>
      <c r="D1029" s="4"/>
      <c r="E1029" s="4"/>
      <c r="F1029" s="4"/>
    </row>
    <row r="1030" spans="1:6" ht="15.75" x14ac:dyDescent="0.3">
      <c r="A1030" s="4"/>
      <c r="B1030" s="4"/>
      <c r="C1030" s="4"/>
      <c r="D1030" s="4"/>
      <c r="E1030" s="4"/>
      <c r="F1030" s="4"/>
    </row>
    <row r="1031" spans="1:6" ht="15.75" x14ac:dyDescent="0.3">
      <c r="A1031" s="4"/>
      <c r="B1031" s="4"/>
      <c r="C1031" s="4"/>
      <c r="D1031" s="4"/>
      <c r="E1031" s="4"/>
      <c r="F1031" s="4"/>
    </row>
    <row r="1032" spans="1:6" ht="15.75" x14ac:dyDescent="0.3">
      <c r="A1032" s="4"/>
      <c r="B1032" s="4"/>
      <c r="C1032" s="4"/>
      <c r="D1032" s="4"/>
      <c r="E1032" s="4"/>
      <c r="F1032" s="4"/>
    </row>
    <row r="1033" spans="1:6" ht="15.75" x14ac:dyDescent="0.3">
      <c r="A1033" s="4"/>
      <c r="B1033" s="4"/>
      <c r="C1033" s="4"/>
      <c r="D1033" s="4"/>
      <c r="E1033" s="4"/>
      <c r="F1033" s="4"/>
    </row>
    <row r="1034" spans="1:6" ht="15.75" x14ac:dyDescent="0.3">
      <c r="A1034" s="4"/>
      <c r="B1034" s="4"/>
      <c r="C1034" s="4"/>
      <c r="D1034" s="4"/>
      <c r="E1034" s="4"/>
      <c r="F1034" s="4"/>
    </row>
    <row r="1035" spans="1:6" ht="15.75" x14ac:dyDescent="0.3">
      <c r="A1035" s="4"/>
      <c r="B1035" s="4"/>
      <c r="C1035" s="4"/>
      <c r="D1035" s="4"/>
      <c r="E1035" s="4"/>
      <c r="F1035" s="4"/>
    </row>
    <row r="1036" spans="1:6" ht="15.75" x14ac:dyDescent="0.3">
      <c r="A1036" s="4"/>
      <c r="B1036" s="4"/>
      <c r="C1036" s="4"/>
      <c r="D1036" s="4"/>
      <c r="E1036" s="4"/>
      <c r="F1036" s="4"/>
    </row>
    <row r="1037" spans="1:6" ht="15.75" x14ac:dyDescent="0.3">
      <c r="A1037" s="4"/>
      <c r="B1037" s="4"/>
      <c r="C1037" s="4"/>
      <c r="D1037" s="4"/>
      <c r="E1037" s="4"/>
      <c r="F1037" s="4"/>
    </row>
    <row r="1038" spans="1:6" ht="15.75" x14ac:dyDescent="0.3">
      <c r="A1038" s="4"/>
      <c r="B1038" s="4"/>
      <c r="C1038" s="4"/>
      <c r="D1038" s="4"/>
      <c r="E1038" s="4"/>
      <c r="F1038" s="4"/>
    </row>
    <row r="1039" spans="1:6" ht="15.75" x14ac:dyDescent="0.3">
      <c r="A1039" s="4"/>
      <c r="B1039" s="4"/>
      <c r="C1039" s="4"/>
      <c r="D1039" s="4"/>
      <c r="E1039" s="4"/>
      <c r="F1039" s="4"/>
    </row>
    <row r="1040" spans="1:6" ht="15.75" x14ac:dyDescent="0.3">
      <c r="A1040" s="4"/>
      <c r="B1040" s="4"/>
      <c r="C1040" s="4"/>
      <c r="D1040" s="4"/>
      <c r="E1040" s="4"/>
      <c r="F1040" s="4"/>
    </row>
    <row r="1041" spans="1:6" ht="15.75" x14ac:dyDescent="0.3">
      <c r="A1041" s="4"/>
      <c r="B1041" s="4"/>
      <c r="C1041" s="4"/>
      <c r="D1041" s="4"/>
      <c r="E1041" s="4"/>
      <c r="F1041" s="4"/>
    </row>
    <row r="1042" spans="1:6" ht="15.75" x14ac:dyDescent="0.3">
      <c r="A1042" s="4"/>
      <c r="B1042" s="4"/>
      <c r="C1042" s="4"/>
      <c r="D1042" s="4"/>
      <c r="E1042" s="4"/>
      <c r="F1042" s="4"/>
    </row>
    <row r="1043" spans="1:6" ht="15.75" x14ac:dyDescent="0.3">
      <c r="A1043" s="4"/>
      <c r="B1043" s="4"/>
      <c r="C1043" s="4"/>
      <c r="D1043" s="4"/>
      <c r="E1043" s="4"/>
      <c r="F1043" s="4"/>
    </row>
    <row r="1044" spans="1:6" ht="15.75" x14ac:dyDescent="0.3">
      <c r="A1044" s="4"/>
      <c r="B1044" s="4"/>
      <c r="C1044" s="4"/>
      <c r="D1044" s="4"/>
      <c r="E1044" s="4"/>
      <c r="F1044" s="4"/>
    </row>
    <row r="1045" spans="1:6" ht="15.75" x14ac:dyDescent="0.3">
      <c r="A1045" s="4"/>
      <c r="B1045" s="4"/>
      <c r="C1045" s="4"/>
      <c r="D1045" s="4"/>
      <c r="E1045" s="4"/>
      <c r="F1045" s="4"/>
    </row>
    <row r="1046" spans="1:6" ht="15.75" x14ac:dyDescent="0.3">
      <c r="A1046" s="4"/>
      <c r="B1046" s="4"/>
      <c r="C1046" s="4"/>
      <c r="D1046" s="4"/>
      <c r="E1046" s="4"/>
      <c r="F1046" s="4"/>
    </row>
    <row r="1047" spans="1:6" ht="15.75" x14ac:dyDescent="0.3">
      <c r="A1047" s="4"/>
      <c r="B1047" s="4"/>
      <c r="C1047" s="4"/>
      <c r="D1047" s="4"/>
      <c r="E1047" s="4"/>
      <c r="F1047" s="4"/>
    </row>
    <row r="1048" spans="1:6" ht="15.75" x14ac:dyDescent="0.3">
      <c r="A1048" s="4"/>
      <c r="B1048" s="4"/>
      <c r="C1048" s="4"/>
      <c r="D1048" s="4"/>
      <c r="E1048" s="4"/>
      <c r="F1048" s="4"/>
    </row>
    <row r="1049" spans="1:6" ht="15.75" x14ac:dyDescent="0.3">
      <c r="A1049" s="4"/>
      <c r="B1049" s="4"/>
      <c r="C1049" s="4"/>
      <c r="D1049" s="4"/>
      <c r="E1049" s="4"/>
      <c r="F1049" s="4"/>
    </row>
    <row r="1050" spans="1:6" ht="15.75" x14ac:dyDescent="0.3">
      <c r="A1050" s="4"/>
      <c r="B1050" s="4"/>
      <c r="C1050" s="4"/>
      <c r="D1050" s="4"/>
      <c r="E1050" s="4"/>
      <c r="F1050" s="4"/>
    </row>
    <row r="1051" spans="1:6" ht="15.75" x14ac:dyDescent="0.3">
      <c r="A1051" s="4"/>
      <c r="B1051" s="4"/>
      <c r="C1051" s="4"/>
      <c r="D1051" s="4"/>
      <c r="E1051" s="4"/>
      <c r="F1051" s="4"/>
    </row>
    <row r="1052" spans="1:6" ht="15.75" x14ac:dyDescent="0.3">
      <c r="A1052" s="4"/>
      <c r="B1052" s="4"/>
      <c r="C1052" s="4"/>
      <c r="D1052" s="4"/>
      <c r="E1052" s="4"/>
      <c r="F1052" s="4"/>
    </row>
    <row r="1053" spans="1:6" ht="15.75" x14ac:dyDescent="0.3">
      <c r="A1053" s="4"/>
      <c r="B1053" s="4"/>
      <c r="C1053" s="4"/>
      <c r="D1053" s="4"/>
      <c r="E1053" s="4"/>
      <c r="F1053" s="4"/>
    </row>
    <row r="1054" spans="1:6" ht="15.75" x14ac:dyDescent="0.3">
      <c r="A1054" s="4"/>
      <c r="B1054" s="4"/>
      <c r="C1054" s="4"/>
      <c r="D1054" s="4"/>
      <c r="E1054" s="4"/>
      <c r="F1054" s="4"/>
    </row>
    <row r="1055" spans="1:6" ht="15.75" x14ac:dyDescent="0.3">
      <c r="A1055" s="4"/>
      <c r="B1055" s="4"/>
      <c r="C1055" s="4"/>
      <c r="D1055" s="4"/>
      <c r="E1055" s="4"/>
      <c r="F1055" s="4"/>
    </row>
    <row r="1056" spans="1:6" ht="15.75" x14ac:dyDescent="0.3">
      <c r="A1056" s="4"/>
      <c r="B1056" s="4"/>
      <c r="C1056" s="4"/>
      <c r="D1056" s="4"/>
      <c r="E1056" s="4"/>
      <c r="F1056" s="4"/>
    </row>
    <row r="1057" spans="1:6" ht="15.75" x14ac:dyDescent="0.3">
      <c r="A1057" s="4"/>
      <c r="B1057" s="4"/>
      <c r="C1057" s="4"/>
      <c r="D1057" s="4"/>
      <c r="E1057" s="4"/>
      <c r="F1057" s="4"/>
    </row>
    <row r="1058" spans="1:6" ht="15.75" x14ac:dyDescent="0.3">
      <c r="A1058" s="4"/>
      <c r="B1058" s="4"/>
      <c r="C1058" s="4"/>
      <c r="D1058" s="4"/>
      <c r="E1058" s="4"/>
      <c r="F1058" s="4"/>
    </row>
    <row r="1059" spans="1:6" ht="15.75" x14ac:dyDescent="0.3">
      <c r="A1059" s="4"/>
      <c r="B1059" s="4"/>
      <c r="C1059" s="4"/>
      <c r="D1059" s="4"/>
      <c r="E1059" s="4"/>
      <c r="F1059" s="4"/>
    </row>
    <row r="1060" spans="1:6" ht="15.75" x14ac:dyDescent="0.3">
      <c r="A1060" s="4"/>
      <c r="B1060" s="4"/>
      <c r="C1060" s="4"/>
      <c r="D1060" s="4"/>
      <c r="E1060" s="4"/>
      <c r="F1060" s="4"/>
    </row>
    <row r="1061" spans="1:6" ht="15.75" x14ac:dyDescent="0.3">
      <c r="A1061" s="4"/>
      <c r="B1061" s="4"/>
      <c r="C1061" s="4"/>
      <c r="D1061" s="4"/>
      <c r="E1061" s="4"/>
      <c r="F1061" s="4"/>
    </row>
    <row r="1062" spans="1:6" ht="15.75" x14ac:dyDescent="0.3">
      <c r="A1062" s="4"/>
      <c r="B1062" s="4"/>
      <c r="C1062" s="4"/>
      <c r="D1062" s="4"/>
      <c r="E1062" s="4"/>
      <c r="F1062" s="4"/>
    </row>
    <row r="1063" spans="1:6" ht="15.75" x14ac:dyDescent="0.3">
      <c r="A1063" s="4"/>
      <c r="B1063" s="4"/>
      <c r="C1063" s="4"/>
      <c r="D1063" s="4"/>
      <c r="E1063" s="4"/>
      <c r="F1063" s="4"/>
    </row>
    <row r="1064" spans="1:6" ht="15.75" x14ac:dyDescent="0.3">
      <c r="A1064" s="4"/>
      <c r="B1064" s="4"/>
      <c r="C1064" s="4"/>
      <c r="D1064" s="4"/>
      <c r="E1064" s="4"/>
      <c r="F1064" s="4"/>
    </row>
    <row r="1065" spans="1:6" ht="15.75" x14ac:dyDescent="0.3">
      <c r="A1065" s="4"/>
      <c r="B1065" s="4"/>
      <c r="C1065" s="4"/>
      <c r="D1065" s="4"/>
      <c r="E1065" s="4"/>
      <c r="F1065" s="4"/>
    </row>
    <row r="1066" spans="1:6" ht="15.75" x14ac:dyDescent="0.3">
      <c r="A1066" s="4"/>
      <c r="B1066" s="4"/>
      <c r="C1066" s="4"/>
      <c r="D1066" s="4"/>
      <c r="E1066" s="4"/>
      <c r="F1066" s="4"/>
    </row>
    <row r="1067" spans="1:6" ht="15.75" x14ac:dyDescent="0.3">
      <c r="A1067" s="4"/>
      <c r="B1067" s="4"/>
      <c r="C1067" s="4"/>
      <c r="D1067" s="4"/>
      <c r="E1067" s="4"/>
      <c r="F1067" s="4"/>
    </row>
    <row r="1068" spans="1:6" ht="15.75" x14ac:dyDescent="0.3">
      <c r="A1068" s="4"/>
      <c r="B1068" s="4"/>
      <c r="C1068" s="4"/>
      <c r="D1068" s="4"/>
      <c r="E1068" s="4"/>
      <c r="F1068" s="4"/>
    </row>
    <row r="1069" spans="1:6" ht="15.75" x14ac:dyDescent="0.3">
      <c r="A1069" s="4"/>
      <c r="B1069" s="4"/>
      <c r="C1069" s="4"/>
      <c r="D1069" s="4"/>
      <c r="E1069" s="4"/>
      <c r="F1069" s="4"/>
    </row>
    <row r="1070" spans="1:6" ht="15.75" x14ac:dyDescent="0.3">
      <c r="A1070" s="4"/>
      <c r="B1070" s="4"/>
      <c r="C1070" s="4"/>
      <c r="D1070" s="4"/>
      <c r="E1070" s="4"/>
      <c r="F1070" s="4"/>
    </row>
    <row r="1071" spans="1:6" ht="15.75" x14ac:dyDescent="0.3">
      <c r="A1071" s="4"/>
      <c r="B1071" s="4"/>
      <c r="C1071" s="4"/>
      <c r="D1071" s="4"/>
      <c r="E1071" s="4"/>
      <c r="F1071" s="4"/>
    </row>
    <row r="1072" spans="1:6" ht="15.75" x14ac:dyDescent="0.3">
      <c r="A1072" s="4"/>
      <c r="B1072" s="4"/>
      <c r="C1072" s="4"/>
      <c r="D1072" s="4"/>
      <c r="E1072" s="4"/>
      <c r="F1072" s="4"/>
    </row>
    <row r="1073" spans="1:6" ht="15.75" x14ac:dyDescent="0.3">
      <c r="A1073" s="4"/>
      <c r="B1073" s="4"/>
      <c r="C1073" s="4"/>
      <c r="D1073" s="4"/>
      <c r="E1073" s="4"/>
      <c r="F1073" s="4"/>
    </row>
    <row r="1074" spans="1:6" ht="15.75" x14ac:dyDescent="0.3">
      <c r="A1074" s="4"/>
      <c r="B1074" s="4"/>
      <c r="C1074" s="4"/>
      <c r="D1074" s="4"/>
      <c r="E1074" s="4"/>
      <c r="F1074" s="4"/>
    </row>
    <row r="1075" spans="1:6" ht="15.75" x14ac:dyDescent="0.3">
      <c r="A1075" s="4"/>
      <c r="B1075" s="4"/>
      <c r="C1075" s="4"/>
      <c r="D1075" s="4"/>
      <c r="E1075" s="4"/>
      <c r="F1075" s="4"/>
    </row>
    <row r="1076" spans="1:6" ht="15.75" x14ac:dyDescent="0.3">
      <c r="A1076" s="4"/>
      <c r="B1076" s="4"/>
      <c r="C1076" s="4"/>
      <c r="D1076" s="4"/>
      <c r="E1076" s="4"/>
      <c r="F1076" s="4"/>
    </row>
    <row r="1077" spans="1:6" ht="15.75" x14ac:dyDescent="0.3">
      <c r="A1077" s="4"/>
      <c r="B1077" s="4"/>
      <c r="C1077" s="4"/>
      <c r="D1077" s="4"/>
      <c r="E1077" s="4"/>
      <c r="F1077" s="4"/>
    </row>
    <row r="1078" spans="1:6" ht="15.75" x14ac:dyDescent="0.3">
      <c r="A1078" s="4"/>
      <c r="B1078" s="4"/>
      <c r="C1078" s="4"/>
      <c r="D1078" s="4"/>
      <c r="E1078" s="4"/>
      <c r="F1078" s="4"/>
    </row>
    <row r="1079" spans="1:6" ht="15.75" x14ac:dyDescent="0.3">
      <c r="A1079" s="4"/>
      <c r="B1079" s="4"/>
      <c r="C1079" s="4"/>
      <c r="D1079" s="4"/>
      <c r="E1079" s="4"/>
      <c r="F1079" s="4"/>
    </row>
    <row r="1080" spans="1:6" ht="15.75" x14ac:dyDescent="0.3">
      <c r="A1080" s="4"/>
      <c r="B1080" s="4"/>
      <c r="C1080" s="4"/>
      <c r="D1080" s="4"/>
      <c r="E1080" s="4"/>
      <c r="F1080" s="4"/>
    </row>
    <row r="1081" spans="1:6" ht="15.75" x14ac:dyDescent="0.3">
      <c r="A1081" s="4"/>
      <c r="B1081" s="4"/>
      <c r="C1081" s="4"/>
      <c r="D1081" s="4"/>
      <c r="E1081" s="4"/>
      <c r="F1081" s="4"/>
    </row>
    <row r="1082" spans="1:6" ht="15.75" x14ac:dyDescent="0.3">
      <c r="A1082" s="4"/>
      <c r="B1082" s="4"/>
      <c r="C1082" s="4"/>
      <c r="D1082" s="4"/>
      <c r="E1082" s="4"/>
      <c r="F1082" s="4"/>
    </row>
    <row r="1083" spans="1:6" ht="15.75" x14ac:dyDescent="0.3">
      <c r="A1083" s="4"/>
      <c r="B1083" s="4"/>
      <c r="C1083" s="4"/>
      <c r="D1083" s="4"/>
      <c r="E1083" s="4"/>
      <c r="F1083" s="4"/>
    </row>
    <row r="1084" spans="1:6" ht="15.75" x14ac:dyDescent="0.3">
      <c r="A1084" s="4"/>
      <c r="B1084" s="4"/>
      <c r="C1084" s="4"/>
      <c r="D1084" s="4"/>
      <c r="E1084" s="4"/>
      <c r="F1084" s="4"/>
    </row>
    <row r="1085" spans="1:6" ht="15.75" x14ac:dyDescent="0.3">
      <c r="A1085" s="4"/>
      <c r="B1085" s="4"/>
      <c r="C1085" s="4"/>
      <c r="D1085" s="4"/>
      <c r="E1085" s="4"/>
      <c r="F1085" s="4"/>
    </row>
    <row r="1086" spans="1:6" ht="15.75" x14ac:dyDescent="0.3">
      <c r="A1086" s="4"/>
      <c r="B1086" s="4"/>
      <c r="C1086" s="4"/>
      <c r="D1086" s="4"/>
      <c r="E1086" s="4"/>
      <c r="F1086" s="4"/>
    </row>
    <row r="1087" spans="1:6" ht="15.75" x14ac:dyDescent="0.3">
      <c r="A1087" s="4"/>
      <c r="B1087" s="4"/>
      <c r="C1087" s="4"/>
      <c r="D1087" s="4"/>
      <c r="E1087" s="4"/>
      <c r="F1087" s="4"/>
    </row>
    <row r="1088" spans="1:6" ht="15.75" x14ac:dyDescent="0.3">
      <c r="A1088" s="4"/>
      <c r="B1088" s="4"/>
      <c r="C1088" s="4"/>
      <c r="D1088" s="4"/>
      <c r="E1088" s="4"/>
      <c r="F1088" s="4"/>
    </row>
    <row r="1089" spans="1:6" ht="15.75" x14ac:dyDescent="0.3">
      <c r="A1089" s="4"/>
      <c r="B1089" s="4"/>
      <c r="C1089" s="4"/>
      <c r="D1089" s="4"/>
      <c r="E1089" s="4"/>
      <c r="F1089" s="4"/>
    </row>
    <row r="1090" spans="1:6" ht="15.75" x14ac:dyDescent="0.3">
      <c r="A1090" s="4"/>
      <c r="B1090" s="4"/>
      <c r="C1090" s="4"/>
      <c r="D1090" s="4"/>
      <c r="E1090" s="4"/>
      <c r="F1090" s="4"/>
    </row>
    <row r="1091" spans="1:6" ht="15.75" x14ac:dyDescent="0.3">
      <c r="A1091" s="4"/>
      <c r="B1091" s="4"/>
      <c r="C1091" s="4"/>
      <c r="D1091" s="4"/>
      <c r="E1091" s="4"/>
      <c r="F1091" s="4"/>
    </row>
    <row r="1092" spans="1:6" ht="15.75" x14ac:dyDescent="0.3">
      <c r="A1092" s="4"/>
      <c r="B1092" s="4"/>
      <c r="C1092" s="4"/>
      <c r="D1092" s="4"/>
      <c r="E1092" s="4"/>
      <c r="F1092" s="4"/>
    </row>
    <row r="1093" spans="1:6" ht="15.75" x14ac:dyDescent="0.3">
      <c r="A1093" s="4"/>
      <c r="B1093" s="4"/>
      <c r="C1093" s="4"/>
      <c r="D1093" s="4"/>
      <c r="E1093" s="4"/>
      <c r="F1093" s="4"/>
    </row>
    <row r="1094" spans="1:6" ht="15.75" x14ac:dyDescent="0.3">
      <c r="A1094" s="4"/>
      <c r="B1094" s="4"/>
      <c r="C1094" s="4"/>
      <c r="D1094" s="4"/>
      <c r="E1094" s="4"/>
      <c r="F1094" s="4"/>
    </row>
    <row r="1095" spans="1:6" ht="15.75" x14ac:dyDescent="0.3">
      <c r="A1095" s="4"/>
      <c r="B1095" s="4"/>
      <c r="C1095" s="4"/>
      <c r="D1095" s="4"/>
      <c r="E1095" s="4"/>
      <c r="F1095" s="4"/>
    </row>
    <row r="1096" spans="1:6" ht="15.75" x14ac:dyDescent="0.3">
      <c r="A1096" s="4"/>
      <c r="B1096" s="4"/>
      <c r="C1096" s="4"/>
      <c r="D1096" s="4"/>
      <c r="E1096" s="4"/>
      <c r="F1096" s="4"/>
    </row>
    <row r="1097" spans="1:6" ht="15.75" x14ac:dyDescent="0.3">
      <c r="A1097" s="4"/>
      <c r="B1097" s="4"/>
      <c r="C1097" s="4"/>
      <c r="D1097" s="4"/>
      <c r="E1097" s="4"/>
      <c r="F1097" s="4"/>
    </row>
    <row r="1098" spans="1:6" ht="15.75" x14ac:dyDescent="0.3">
      <c r="A1098" s="4"/>
      <c r="B1098" s="4"/>
      <c r="C1098" s="4"/>
      <c r="D1098" s="4"/>
      <c r="E1098" s="4"/>
      <c r="F1098" s="4"/>
    </row>
    <row r="1099" spans="1:6" ht="15.75" x14ac:dyDescent="0.3">
      <c r="A1099" s="4"/>
      <c r="B1099" s="4"/>
      <c r="C1099" s="4"/>
      <c r="D1099" s="4"/>
      <c r="E1099" s="4"/>
      <c r="F1099" s="4"/>
    </row>
    <row r="1100" spans="1:6" ht="15.75" x14ac:dyDescent="0.3">
      <c r="A1100" s="4"/>
      <c r="B1100" s="4"/>
      <c r="C1100" s="4"/>
      <c r="D1100" s="4"/>
      <c r="E1100" s="4"/>
      <c r="F1100" s="4"/>
    </row>
    <row r="1101" spans="1:6" ht="15.75" x14ac:dyDescent="0.3">
      <c r="A1101" s="4"/>
      <c r="B1101" s="4"/>
      <c r="C1101" s="4"/>
      <c r="D1101" s="4"/>
      <c r="E1101" s="4"/>
      <c r="F1101" s="4"/>
    </row>
    <row r="1102" spans="1:6" ht="15.75" x14ac:dyDescent="0.3">
      <c r="A1102" s="4"/>
      <c r="B1102" s="4"/>
      <c r="C1102" s="4"/>
      <c r="D1102" s="4"/>
      <c r="E1102" s="4"/>
      <c r="F1102" s="4"/>
    </row>
    <row r="1103" spans="1:6" ht="15.75" x14ac:dyDescent="0.3">
      <c r="A1103" s="4"/>
      <c r="B1103" s="4"/>
      <c r="C1103" s="4"/>
      <c r="D1103" s="4"/>
      <c r="E1103" s="4"/>
      <c r="F1103" s="4"/>
    </row>
    <row r="1104" spans="1:6" ht="15.75" x14ac:dyDescent="0.3">
      <c r="A1104" s="4"/>
      <c r="B1104" s="4"/>
      <c r="C1104" s="4"/>
      <c r="D1104" s="4"/>
      <c r="E1104" s="4"/>
      <c r="F1104" s="4"/>
    </row>
    <row r="1105" spans="1:6" ht="15.75" x14ac:dyDescent="0.3">
      <c r="A1105" s="4"/>
      <c r="B1105" s="4"/>
      <c r="C1105" s="4"/>
      <c r="D1105" s="4"/>
      <c r="E1105" s="4"/>
      <c r="F1105" s="4"/>
    </row>
    <row r="1106" spans="1:6" ht="15.75" x14ac:dyDescent="0.3">
      <c r="A1106" s="4"/>
      <c r="B1106" s="4"/>
      <c r="C1106" s="4"/>
      <c r="D1106" s="4"/>
      <c r="E1106" s="4"/>
      <c r="F1106" s="4"/>
    </row>
    <row r="1107" spans="1:6" ht="15.75" x14ac:dyDescent="0.3">
      <c r="A1107" s="4"/>
      <c r="B1107" s="4"/>
      <c r="C1107" s="4"/>
      <c r="D1107" s="4"/>
      <c r="E1107" s="4"/>
      <c r="F1107" s="4"/>
    </row>
    <row r="1108" spans="1:6" ht="15.75" x14ac:dyDescent="0.3">
      <c r="A1108" s="4"/>
      <c r="B1108" s="4"/>
      <c r="C1108" s="4"/>
      <c r="D1108" s="4"/>
      <c r="E1108" s="4"/>
      <c r="F1108" s="4"/>
    </row>
    <row r="1109" spans="1:6" ht="15.75" x14ac:dyDescent="0.3">
      <c r="A1109" s="4"/>
      <c r="B1109" s="4"/>
      <c r="C1109" s="4"/>
      <c r="D1109" s="4"/>
      <c r="E1109" s="4"/>
      <c r="F1109" s="4"/>
    </row>
    <row r="1110" spans="1:6" ht="15.75" x14ac:dyDescent="0.3">
      <c r="A1110" s="4"/>
      <c r="B1110" s="4"/>
      <c r="C1110" s="4"/>
      <c r="D1110" s="4"/>
      <c r="E1110" s="4"/>
      <c r="F1110" s="4"/>
    </row>
    <row r="1111" spans="1:6" ht="15.75" x14ac:dyDescent="0.3">
      <c r="A1111" s="4"/>
      <c r="B1111" s="4"/>
      <c r="C1111" s="4"/>
      <c r="D1111" s="4"/>
      <c r="E1111" s="4"/>
      <c r="F1111" s="4"/>
    </row>
    <row r="1112" spans="1:6" ht="15.75" x14ac:dyDescent="0.3">
      <c r="A1112" s="4"/>
      <c r="B1112" s="4"/>
      <c r="C1112" s="4"/>
      <c r="D1112" s="4"/>
      <c r="E1112" s="4"/>
      <c r="F1112" s="4"/>
    </row>
    <row r="1113" spans="1:6" ht="15.75" x14ac:dyDescent="0.3">
      <c r="A1113" s="4"/>
      <c r="B1113" s="4"/>
      <c r="C1113" s="4"/>
      <c r="D1113" s="4"/>
      <c r="E1113" s="4"/>
      <c r="F1113" s="4"/>
    </row>
    <row r="1114" spans="1:6" ht="15.75" x14ac:dyDescent="0.3">
      <c r="A1114" s="4"/>
      <c r="B1114" s="4"/>
      <c r="C1114" s="4"/>
      <c r="D1114" s="4"/>
      <c r="E1114" s="4"/>
      <c r="F1114" s="4"/>
    </row>
    <row r="1115" spans="1:6" ht="15.75" x14ac:dyDescent="0.3">
      <c r="A1115" s="4"/>
      <c r="B1115" s="4"/>
      <c r="C1115" s="4"/>
      <c r="D1115" s="4"/>
      <c r="E1115" s="4"/>
      <c r="F1115" s="4"/>
    </row>
    <row r="1116" spans="1:6" ht="15.75" x14ac:dyDescent="0.3">
      <c r="A1116" s="4"/>
      <c r="B1116" s="4"/>
      <c r="C1116" s="4"/>
      <c r="D1116" s="4"/>
      <c r="E1116" s="4"/>
      <c r="F1116" s="4"/>
    </row>
    <row r="1117" spans="1:6" ht="15.75" x14ac:dyDescent="0.3">
      <c r="A1117" s="4"/>
      <c r="B1117" s="4"/>
      <c r="C1117" s="4"/>
      <c r="D1117" s="4"/>
      <c r="E1117" s="4"/>
      <c r="F1117" s="4"/>
    </row>
    <row r="1118" spans="1:6" ht="15.75" x14ac:dyDescent="0.3">
      <c r="A1118" s="4"/>
      <c r="B1118" s="4"/>
      <c r="C1118" s="4"/>
      <c r="D1118" s="4"/>
      <c r="E1118" s="4"/>
      <c r="F1118" s="4"/>
    </row>
    <row r="1119" spans="1:6" ht="15.75" x14ac:dyDescent="0.3">
      <c r="A1119" s="4"/>
      <c r="B1119" s="4"/>
      <c r="C1119" s="4"/>
      <c r="D1119" s="4"/>
      <c r="E1119" s="4"/>
      <c r="F1119" s="4"/>
    </row>
    <row r="1120" spans="1:6" ht="15.75" x14ac:dyDescent="0.3">
      <c r="A1120" s="4"/>
      <c r="B1120" s="4"/>
      <c r="C1120" s="4"/>
      <c r="D1120" s="4"/>
      <c r="E1120" s="4"/>
      <c r="F1120" s="4"/>
    </row>
    <row r="1121" spans="1:6" ht="15.75" x14ac:dyDescent="0.3">
      <c r="A1121" s="4"/>
      <c r="B1121" s="4"/>
      <c r="C1121" s="4"/>
      <c r="D1121" s="4"/>
      <c r="E1121" s="4"/>
      <c r="F1121" s="4"/>
    </row>
    <row r="1122" spans="1:6" ht="15.75" x14ac:dyDescent="0.3">
      <c r="A1122" s="4"/>
      <c r="B1122" s="4"/>
      <c r="C1122" s="4"/>
      <c r="D1122" s="4"/>
      <c r="E1122" s="4"/>
      <c r="F1122" s="4"/>
    </row>
    <row r="1123" spans="1:6" ht="15.75" x14ac:dyDescent="0.3">
      <c r="A1123" s="4"/>
      <c r="B1123" s="4"/>
      <c r="C1123" s="4"/>
      <c r="D1123" s="4"/>
      <c r="E1123" s="4"/>
      <c r="F1123" s="4"/>
    </row>
    <row r="1124" spans="1:6" ht="15.75" x14ac:dyDescent="0.3">
      <c r="A1124" s="4"/>
      <c r="B1124" s="4"/>
      <c r="C1124" s="4"/>
      <c r="D1124" s="4"/>
      <c r="E1124" s="4"/>
      <c r="F1124" s="4"/>
    </row>
    <row r="1125" spans="1:6" ht="15.75" x14ac:dyDescent="0.3">
      <c r="A1125" s="4"/>
      <c r="B1125" s="4"/>
      <c r="C1125" s="4"/>
      <c r="D1125" s="4"/>
      <c r="E1125" s="4"/>
      <c r="F1125" s="4"/>
    </row>
    <row r="1126" spans="1:6" ht="15.75" x14ac:dyDescent="0.3">
      <c r="A1126" s="4"/>
      <c r="B1126" s="4"/>
      <c r="C1126" s="4"/>
      <c r="D1126" s="4"/>
      <c r="E1126" s="4"/>
      <c r="F1126" s="4"/>
    </row>
    <row r="1127" spans="1:6" ht="15.75" x14ac:dyDescent="0.3">
      <c r="A1127" s="4"/>
      <c r="B1127" s="4"/>
      <c r="C1127" s="4"/>
      <c r="D1127" s="4"/>
      <c r="E1127" s="4"/>
      <c r="F1127" s="4"/>
    </row>
    <row r="1128" spans="1:6" ht="15.75" x14ac:dyDescent="0.3">
      <c r="A1128" s="4"/>
      <c r="B1128" s="4"/>
      <c r="C1128" s="4"/>
      <c r="D1128" s="4"/>
      <c r="E1128" s="4"/>
      <c r="F1128" s="4"/>
    </row>
    <row r="1129" spans="1:6" ht="15.75" x14ac:dyDescent="0.3">
      <c r="A1129" s="4"/>
      <c r="B1129" s="4"/>
      <c r="C1129" s="4"/>
      <c r="D1129" s="4"/>
      <c r="E1129" s="4"/>
      <c r="F1129" s="4"/>
    </row>
    <row r="1130" spans="1:6" ht="15.75" x14ac:dyDescent="0.3">
      <c r="A1130" s="4"/>
      <c r="B1130" s="4"/>
      <c r="C1130" s="4"/>
      <c r="D1130" s="4"/>
      <c r="E1130" s="4"/>
      <c r="F1130" s="4"/>
    </row>
    <row r="1131" spans="1:6" ht="15.75" x14ac:dyDescent="0.3">
      <c r="A1131" s="4"/>
      <c r="B1131" s="4"/>
      <c r="C1131" s="4"/>
      <c r="D1131" s="4"/>
      <c r="E1131" s="4"/>
      <c r="F1131" s="4"/>
    </row>
    <row r="1132" spans="1:6" ht="15.75" x14ac:dyDescent="0.3">
      <c r="A1132" s="4"/>
      <c r="B1132" s="4"/>
      <c r="C1132" s="4"/>
      <c r="D1132" s="4"/>
      <c r="E1132" s="4"/>
      <c r="F1132" s="4"/>
    </row>
    <row r="1133" spans="1:6" ht="15.75" x14ac:dyDescent="0.3">
      <c r="A1133" s="4"/>
      <c r="B1133" s="4"/>
      <c r="C1133" s="4"/>
      <c r="D1133" s="4"/>
      <c r="E1133" s="4"/>
      <c r="F1133" s="4"/>
    </row>
    <row r="1134" spans="1:6" ht="15.75" x14ac:dyDescent="0.3">
      <c r="A1134" s="4"/>
      <c r="B1134" s="4"/>
      <c r="C1134" s="4"/>
      <c r="D1134" s="4"/>
      <c r="E1134" s="4"/>
      <c r="F1134" s="4"/>
    </row>
    <row r="1135" spans="1:6" ht="15.75" x14ac:dyDescent="0.3">
      <c r="A1135" s="4"/>
      <c r="B1135" s="4"/>
      <c r="C1135" s="4"/>
      <c r="D1135" s="4"/>
      <c r="E1135" s="4"/>
      <c r="F1135" s="4"/>
    </row>
    <row r="1136" spans="1:6" ht="15.75" x14ac:dyDescent="0.3">
      <c r="A1136" s="4"/>
      <c r="B1136" s="4"/>
      <c r="C1136" s="4"/>
      <c r="D1136" s="4"/>
      <c r="E1136" s="4"/>
      <c r="F1136" s="4"/>
    </row>
    <row r="1137" spans="1:6" ht="15.75" x14ac:dyDescent="0.3">
      <c r="A1137" s="4"/>
      <c r="B1137" s="4"/>
      <c r="C1137" s="4"/>
      <c r="D1137" s="4"/>
      <c r="E1137" s="4"/>
      <c r="F1137" s="4"/>
    </row>
    <row r="1138" spans="1:6" ht="15.75" x14ac:dyDescent="0.3">
      <c r="A1138" s="4"/>
      <c r="B1138" s="4"/>
      <c r="C1138" s="4"/>
      <c r="D1138" s="4"/>
      <c r="E1138" s="4"/>
      <c r="F1138" s="4"/>
    </row>
    <row r="1139" spans="1:6" ht="15.75" x14ac:dyDescent="0.3">
      <c r="A1139" s="4"/>
      <c r="B1139" s="4"/>
      <c r="C1139" s="4"/>
      <c r="D1139" s="4"/>
      <c r="E1139" s="4"/>
      <c r="F1139" s="4"/>
    </row>
    <row r="1140" spans="1:6" ht="15.75" x14ac:dyDescent="0.3">
      <c r="A1140" s="4"/>
      <c r="B1140" s="4"/>
      <c r="C1140" s="4"/>
      <c r="D1140" s="4"/>
      <c r="E1140" s="4"/>
      <c r="F1140" s="4"/>
    </row>
    <row r="1141" spans="1:6" ht="15.75" x14ac:dyDescent="0.3">
      <c r="A1141" s="4"/>
      <c r="B1141" s="4"/>
      <c r="C1141" s="4"/>
      <c r="D1141" s="4"/>
      <c r="E1141" s="4"/>
      <c r="F1141" s="4"/>
    </row>
    <row r="1142" spans="1:6" ht="15.75" x14ac:dyDescent="0.3">
      <c r="A1142" s="4"/>
      <c r="B1142" s="4"/>
      <c r="C1142" s="4"/>
      <c r="D1142" s="4"/>
      <c r="E1142" s="4"/>
      <c r="F1142" s="4"/>
    </row>
    <row r="1143" spans="1:6" ht="15.75" x14ac:dyDescent="0.3">
      <c r="A1143" s="4"/>
      <c r="B1143" s="4"/>
      <c r="C1143" s="4"/>
      <c r="D1143" s="4"/>
      <c r="E1143" s="4"/>
      <c r="F1143" s="4"/>
    </row>
    <row r="1144" spans="1:6" ht="15.75" x14ac:dyDescent="0.3">
      <c r="A1144" s="4"/>
      <c r="B1144" s="4"/>
      <c r="C1144" s="4"/>
      <c r="D1144" s="4"/>
      <c r="E1144" s="4"/>
      <c r="F1144" s="4"/>
    </row>
    <row r="1145" spans="1:6" ht="15.75" x14ac:dyDescent="0.3">
      <c r="A1145" s="4"/>
      <c r="B1145" s="4"/>
      <c r="C1145" s="4"/>
      <c r="D1145" s="4"/>
      <c r="E1145" s="4"/>
      <c r="F1145" s="4"/>
    </row>
    <row r="1146" spans="1:6" ht="15.75" x14ac:dyDescent="0.3">
      <c r="A1146" s="4"/>
      <c r="B1146" s="4"/>
      <c r="C1146" s="4"/>
      <c r="D1146" s="4"/>
      <c r="E1146" s="4"/>
      <c r="F1146" s="4"/>
    </row>
    <row r="1147" spans="1:6" ht="15.75" x14ac:dyDescent="0.3">
      <c r="A1147" s="4"/>
      <c r="B1147" s="4"/>
      <c r="C1147" s="4"/>
      <c r="D1147" s="4"/>
      <c r="E1147" s="4"/>
      <c r="F1147" s="4"/>
    </row>
    <row r="1148" spans="1:6" ht="15.75" x14ac:dyDescent="0.3">
      <c r="A1148" s="4"/>
      <c r="B1148" s="4"/>
      <c r="C1148" s="4"/>
      <c r="D1148" s="4"/>
      <c r="E1148" s="4"/>
      <c r="F1148" s="4"/>
    </row>
    <row r="1149" spans="1:6" ht="15.75" x14ac:dyDescent="0.3">
      <c r="A1149" s="4"/>
      <c r="B1149" s="4"/>
      <c r="C1149" s="4"/>
      <c r="D1149" s="4"/>
      <c r="E1149" s="4"/>
      <c r="F1149" s="4"/>
    </row>
    <row r="1150" spans="1:6" ht="15.75" x14ac:dyDescent="0.3">
      <c r="A1150" s="4"/>
      <c r="B1150" s="4"/>
      <c r="C1150" s="4"/>
      <c r="D1150" s="4"/>
      <c r="E1150" s="4"/>
      <c r="F1150" s="4"/>
    </row>
    <row r="1151" spans="1:6" ht="15.75" x14ac:dyDescent="0.3">
      <c r="A1151" s="4"/>
      <c r="B1151" s="4"/>
      <c r="C1151" s="4"/>
      <c r="D1151" s="4"/>
      <c r="E1151" s="4"/>
      <c r="F1151" s="4"/>
    </row>
    <row r="1152" spans="1:6" ht="15.75" x14ac:dyDescent="0.3">
      <c r="A1152" s="4"/>
      <c r="B1152" s="4"/>
      <c r="C1152" s="4"/>
      <c r="D1152" s="4"/>
      <c r="E1152" s="4"/>
      <c r="F1152" s="4"/>
    </row>
    <row r="1153" spans="1:6" ht="15.75" x14ac:dyDescent="0.3">
      <c r="A1153" s="4"/>
      <c r="B1153" s="4"/>
      <c r="C1153" s="4"/>
      <c r="D1153" s="4"/>
      <c r="E1153" s="4"/>
      <c r="F1153" s="4"/>
    </row>
    <row r="1154" spans="1:6" ht="15.75" x14ac:dyDescent="0.3">
      <c r="A1154" s="4"/>
      <c r="B1154" s="4"/>
      <c r="C1154" s="4"/>
      <c r="D1154" s="4"/>
      <c r="E1154" s="4"/>
      <c r="F1154" s="4"/>
    </row>
    <row r="1155" spans="1:6" ht="15.75" x14ac:dyDescent="0.3">
      <c r="A1155" s="4"/>
      <c r="B1155" s="4"/>
      <c r="C1155" s="4"/>
      <c r="D1155" s="4"/>
      <c r="E1155" s="4"/>
      <c r="F1155" s="4"/>
    </row>
    <row r="1156" spans="1:6" ht="15.75" x14ac:dyDescent="0.3">
      <c r="A1156" s="4"/>
      <c r="B1156" s="4"/>
      <c r="C1156" s="4"/>
      <c r="D1156" s="4"/>
      <c r="E1156" s="4"/>
      <c r="F1156" s="4"/>
    </row>
    <row r="1157" spans="1:6" ht="15.75" x14ac:dyDescent="0.3">
      <c r="A1157" s="4"/>
      <c r="B1157" s="4"/>
      <c r="C1157" s="4"/>
      <c r="D1157" s="4"/>
      <c r="E1157" s="4"/>
      <c r="F1157" s="4"/>
    </row>
    <row r="1158" spans="1:6" ht="15.75" x14ac:dyDescent="0.3">
      <c r="A1158" s="4"/>
      <c r="B1158" s="4"/>
      <c r="C1158" s="4"/>
      <c r="D1158" s="4"/>
      <c r="E1158" s="4"/>
      <c r="F1158" s="4"/>
    </row>
    <row r="1159" spans="1:6" ht="15.75" x14ac:dyDescent="0.3">
      <c r="A1159" s="4"/>
      <c r="B1159" s="4"/>
      <c r="C1159" s="4"/>
      <c r="D1159" s="4"/>
      <c r="E1159" s="4"/>
      <c r="F1159" s="4"/>
    </row>
    <row r="1160" spans="1:6" ht="15.75" x14ac:dyDescent="0.3">
      <c r="A1160" s="4"/>
      <c r="B1160" s="4"/>
      <c r="C1160" s="4"/>
      <c r="D1160" s="4"/>
      <c r="E1160" s="4"/>
      <c r="F1160" s="4"/>
    </row>
    <row r="1161" spans="1:6" ht="15.75" x14ac:dyDescent="0.3">
      <c r="A1161" s="4"/>
      <c r="B1161" s="4"/>
      <c r="C1161" s="4"/>
      <c r="D1161" s="4"/>
      <c r="E1161" s="4"/>
      <c r="F1161" s="4"/>
    </row>
    <row r="1162" spans="1:6" ht="15.75" x14ac:dyDescent="0.3">
      <c r="A1162" s="4"/>
      <c r="B1162" s="4"/>
      <c r="C1162" s="4"/>
      <c r="D1162" s="4"/>
      <c r="E1162" s="4"/>
      <c r="F1162" s="4"/>
    </row>
    <row r="1163" spans="1:6" ht="15.75" x14ac:dyDescent="0.3">
      <c r="A1163" s="4"/>
      <c r="B1163" s="4"/>
      <c r="C1163" s="4"/>
      <c r="D1163" s="4"/>
      <c r="E1163" s="4"/>
      <c r="F1163" s="4"/>
    </row>
    <row r="1164" spans="1:6" ht="15.75" x14ac:dyDescent="0.3">
      <c r="A1164" s="4"/>
      <c r="B1164" s="4"/>
      <c r="C1164" s="4"/>
      <c r="D1164" s="4"/>
      <c r="E1164" s="4"/>
      <c r="F1164" s="4"/>
    </row>
    <row r="1165" spans="1:6" ht="15.75" x14ac:dyDescent="0.3">
      <c r="A1165" s="4"/>
      <c r="B1165" s="4"/>
      <c r="C1165" s="4"/>
      <c r="D1165" s="4"/>
      <c r="E1165" s="4"/>
      <c r="F1165" s="4"/>
    </row>
    <row r="1166" spans="1:6" ht="15.75" x14ac:dyDescent="0.3">
      <c r="A1166" s="4"/>
      <c r="B1166" s="4"/>
      <c r="C1166" s="4"/>
      <c r="D1166" s="4"/>
      <c r="E1166" s="4"/>
      <c r="F1166" s="4"/>
    </row>
    <row r="1167" spans="1:6" ht="15.75" x14ac:dyDescent="0.3">
      <c r="A1167" s="4"/>
      <c r="B1167" s="4"/>
      <c r="C1167" s="4"/>
      <c r="D1167" s="4"/>
      <c r="E1167" s="4"/>
      <c r="F1167" s="4"/>
    </row>
    <row r="1168" spans="1:6" ht="15.75" x14ac:dyDescent="0.3">
      <c r="A1168" s="4"/>
      <c r="B1168" s="4"/>
      <c r="C1168" s="4"/>
      <c r="D1168" s="4"/>
      <c r="E1168" s="4"/>
      <c r="F1168" s="4"/>
    </row>
    <row r="1169" spans="1:6" ht="15.75" x14ac:dyDescent="0.3">
      <c r="A1169" s="4"/>
      <c r="B1169" s="4"/>
      <c r="C1169" s="4"/>
      <c r="D1169" s="4"/>
      <c r="E1169" s="4"/>
      <c r="F1169" s="4"/>
    </row>
    <row r="1170" spans="1:6" ht="15.75" x14ac:dyDescent="0.3">
      <c r="A1170" s="4"/>
      <c r="B1170" s="4"/>
      <c r="C1170" s="4"/>
      <c r="D1170" s="4"/>
      <c r="E1170" s="4"/>
      <c r="F1170" s="4"/>
    </row>
    <row r="1171" spans="1:6" ht="15.75" x14ac:dyDescent="0.3">
      <c r="A1171" s="4"/>
      <c r="B1171" s="4"/>
      <c r="C1171" s="4"/>
      <c r="D1171" s="4"/>
      <c r="E1171" s="4"/>
      <c r="F1171" s="4"/>
    </row>
    <row r="1172" spans="1:6" ht="15.75" x14ac:dyDescent="0.3">
      <c r="A1172" s="4"/>
      <c r="B1172" s="4"/>
      <c r="C1172" s="4"/>
      <c r="D1172" s="4"/>
      <c r="E1172" s="4"/>
      <c r="F1172" s="4"/>
    </row>
    <row r="1173" spans="1:6" ht="15.75" x14ac:dyDescent="0.3">
      <c r="A1173" s="4"/>
      <c r="B1173" s="4"/>
      <c r="C1173" s="4"/>
      <c r="D1173" s="4"/>
      <c r="E1173" s="4"/>
      <c r="F1173" s="4"/>
    </row>
    <row r="1174" spans="1:6" ht="15.75" x14ac:dyDescent="0.3">
      <c r="A1174" s="4"/>
      <c r="B1174" s="4"/>
      <c r="C1174" s="4"/>
      <c r="D1174" s="4"/>
      <c r="E1174" s="4"/>
      <c r="F1174" s="4"/>
    </row>
    <row r="1175" spans="1:6" ht="15.75" x14ac:dyDescent="0.3">
      <c r="A1175" s="4"/>
      <c r="B1175" s="4"/>
      <c r="C1175" s="4"/>
      <c r="D1175" s="4"/>
      <c r="E1175" s="4"/>
      <c r="F1175" s="4"/>
    </row>
    <row r="1176" spans="1:6" ht="15.75" x14ac:dyDescent="0.3">
      <c r="A1176" s="4"/>
      <c r="B1176" s="4"/>
      <c r="C1176" s="4"/>
      <c r="D1176" s="4"/>
      <c r="E1176" s="4"/>
      <c r="F1176" s="4"/>
    </row>
    <row r="1177" spans="1:6" ht="15.75" x14ac:dyDescent="0.3">
      <c r="A1177" s="4"/>
      <c r="B1177" s="4"/>
      <c r="C1177" s="4"/>
      <c r="D1177" s="4"/>
      <c r="E1177" s="4"/>
      <c r="F1177" s="4"/>
    </row>
    <row r="1178" spans="1:6" ht="15.75" x14ac:dyDescent="0.3">
      <c r="A1178" s="4"/>
      <c r="B1178" s="4"/>
      <c r="C1178" s="4"/>
      <c r="D1178" s="4"/>
      <c r="E1178" s="4"/>
      <c r="F1178" s="4"/>
    </row>
    <row r="1179" spans="1:6" ht="15.75" x14ac:dyDescent="0.3">
      <c r="A1179" s="4"/>
      <c r="B1179" s="4"/>
      <c r="C1179" s="4"/>
      <c r="D1179" s="4"/>
      <c r="E1179" s="4"/>
      <c r="F1179" s="4"/>
    </row>
    <row r="1180" spans="1:6" ht="15.75" x14ac:dyDescent="0.3">
      <c r="A1180" s="4"/>
      <c r="B1180" s="4"/>
      <c r="C1180" s="4"/>
      <c r="D1180" s="4"/>
      <c r="E1180" s="4"/>
      <c r="F1180" s="4"/>
    </row>
    <row r="1181" spans="1:6" ht="15.75" x14ac:dyDescent="0.3">
      <c r="A1181" s="4"/>
      <c r="B1181" s="4"/>
      <c r="C1181" s="4"/>
      <c r="D1181" s="4"/>
      <c r="E1181" s="4"/>
      <c r="F1181" s="4"/>
    </row>
    <row r="1182" spans="1:6" ht="15.75" x14ac:dyDescent="0.3">
      <c r="A1182" s="4"/>
      <c r="B1182" s="4"/>
      <c r="C1182" s="4"/>
      <c r="D1182" s="4"/>
      <c r="E1182" s="4"/>
      <c r="F1182" s="4"/>
    </row>
    <row r="1183" spans="1:6" ht="15.75" x14ac:dyDescent="0.3">
      <c r="A1183" s="4"/>
      <c r="B1183" s="4"/>
      <c r="C1183" s="4"/>
      <c r="D1183" s="4"/>
      <c r="E1183" s="4"/>
      <c r="F1183" s="4"/>
    </row>
    <row r="1184" spans="1:6" ht="15.75" x14ac:dyDescent="0.3">
      <c r="A1184" s="4"/>
      <c r="B1184" s="4"/>
      <c r="C1184" s="4"/>
      <c r="D1184" s="4"/>
      <c r="E1184" s="4"/>
      <c r="F1184" s="4"/>
    </row>
    <row r="1185" spans="1:6" ht="15.75" x14ac:dyDescent="0.3">
      <c r="A1185" s="4"/>
      <c r="B1185" s="4"/>
      <c r="C1185" s="4"/>
      <c r="D1185" s="4"/>
      <c r="E1185" s="4"/>
      <c r="F1185" s="4"/>
    </row>
    <row r="1186" spans="1:6" ht="15.75" x14ac:dyDescent="0.3">
      <c r="A1186" s="4"/>
      <c r="B1186" s="4"/>
      <c r="C1186" s="4"/>
      <c r="D1186" s="4"/>
      <c r="E1186" s="4"/>
      <c r="F1186" s="4"/>
    </row>
    <row r="1187" spans="1:6" ht="15.75" x14ac:dyDescent="0.3">
      <c r="A1187" s="4"/>
      <c r="B1187" s="4"/>
      <c r="C1187" s="4"/>
      <c r="D1187" s="4"/>
      <c r="E1187" s="4"/>
      <c r="F1187" s="4"/>
    </row>
    <row r="1188" spans="1:6" ht="15.75" x14ac:dyDescent="0.3">
      <c r="A1188" s="4"/>
      <c r="B1188" s="4"/>
      <c r="C1188" s="4"/>
      <c r="D1188" s="4"/>
      <c r="E1188" s="4"/>
      <c r="F1188" s="4"/>
    </row>
    <row r="1189" spans="1:6" ht="15.75" x14ac:dyDescent="0.3">
      <c r="A1189" s="4"/>
      <c r="B1189" s="4"/>
      <c r="C1189" s="4"/>
      <c r="D1189" s="4"/>
      <c r="E1189" s="4"/>
      <c r="F1189" s="4"/>
    </row>
    <row r="1190" spans="1:6" ht="15.75" x14ac:dyDescent="0.3">
      <c r="A1190" s="4"/>
      <c r="B1190" s="4"/>
      <c r="C1190" s="4"/>
      <c r="D1190" s="4"/>
      <c r="E1190" s="4"/>
      <c r="F1190" s="4"/>
    </row>
    <row r="1191" spans="1:6" ht="15.75" x14ac:dyDescent="0.3">
      <c r="A1191" s="4"/>
      <c r="B1191" s="4"/>
      <c r="C1191" s="4"/>
      <c r="D1191" s="4"/>
      <c r="E1191" s="4"/>
      <c r="F1191" s="4"/>
    </row>
    <row r="1192" spans="1:6" ht="15.75" x14ac:dyDescent="0.3">
      <c r="A1192" s="4"/>
      <c r="B1192" s="4"/>
      <c r="C1192" s="4"/>
      <c r="D1192" s="4"/>
      <c r="E1192" s="4"/>
      <c r="F1192" s="4"/>
    </row>
    <row r="1193" spans="1:6" ht="15.75" x14ac:dyDescent="0.3">
      <c r="A1193" s="4"/>
      <c r="B1193" s="4"/>
      <c r="C1193" s="4"/>
      <c r="D1193" s="4"/>
      <c r="E1193" s="4"/>
      <c r="F1193" s="4"/>
    </row>
    <row r="1194" spans="1:6" ht="15.75" x14ac:dyDescent="0.3">
      <c r="A1194" s="4"/>
      <c r="B1194" s="4"/>
      <c r="C1194" s="4"/>
      <c r="D1194" s="4"/>
      <c r="E1194" s="4"/>
      <c r="F1194" s="4"/>
    </row>
    <row r="1195" spans="1:6" ht="15.75" x14ac:dyDescent="0.3">
      <c r="A1195" s="4"/>
      <c r="B1195" s="4"/>
      <c r="C1195" s="4"/>
      <c r="D1195" s="4"/>
      <c r="E1195" s="4"/>
      <c r="F1195" s="4"/>
    </row>
    <row r="1196" spans="1:6" ht="15.75" x14ac:dyDescent="0.3">
      <c r="A1196" s="4"/>
      <c r="B1196" s="4"/>
      <c r="C1196" s="4"/>
      <c r="D1196" s="4"/>
      <c r="E1196" s="4"/>
      <c r="F1196" s="4"/>
    </row>
    <row r="1197" spans="1:6" ht="15.75" x14ac:dyDescent="0.3">
      <c r="A1197" s="4"/>
      <c r="B1197" s="4"/>
      <c r="C1197" s="4"/>
      <c r="D1197" s="4"/>
      <c r="E1197" s="4"/>
      <c r="F1197" s="4"/>
    </row>
    <row r="1198" spans="1:6" ht="15.75" x14ac:dyDescent="0.3">
      <c r="A1198" s="4"/>
      <c r="B1198" s="4"/>
      <c r="C1198" s="4"/>
      <c r="D1198" s="4"/>
      <c r="E1198" s="4"/>
      <c r="F1198" s="4"/>
    </row>
    <row r="1199" spans="1:6" ht="15.75" x14ac:dyDescent="0.3">
      <c r="A1199" s="4"/>
      <c r="B1199" s="4"/>
      <c r="C1199" s="4"/>
      <c r="D1199" s="4"/>
      <c r="E1199" s="4"/>
      <c r="F1199" s="4"/>
    </row>
    <row r="1200" spans="1:6" ht="15.75" x14ac:dyDescent="0.3">
      <c r="A1200" s="4"/>
      <c r="B1200" s="4"/>
      <c r="C1200" s="4"/>
      <c r="D1200" s="4"/>
      <c r="E1200" s="4"/>
      <c r="F1200" s="4"/>
    </row>
    <row r="1201" spans="1:6" ht="15.75" x14ac:dyDescent="0.3">
      <c r="A1201" s="4"/>
      <c r="B1201" s="4"/>
      <c r="C1201" s="4"/>
      <c r="D1201" s="4"/>
      <c r="E1201" s="4"/>
      <c r="F1201" s="4"/>
    </row>
    <row r="1202" spans="1:6" ht="15.75" x14ac:dyDescent="0.3">
      <c r="A1202" s="4"/>
      <c r="B1202" s="4"/>
      <c r="C1202" s="4"/>
      <c r="D1202" s="4"/>
      <c r="E1202" s="4"/>
      <c r="F1202" s="4"/>
    </row>
    <row r="1203" spans="1:6" ht="15.75" x14ac:dyDescent="0.3">
      <c r="A1203" s="4"/>
      <c r="B1203" s="4"/>
      <c r="C1203" s="4"/>
      <c r="D1203" s="4"/>
      <c r="E1203" s="4"/>
      <c r="F1203" s="4"/>
    </row>
    <row r="1204" spans="1:6" ht="15.75" x14ac:dyDescent="0.3">
      <c r="A1204" s="4"/>
      <c r="B1204" s="4"/>
      <c r="C1204" s="4"/>
      <c r="D1204" s="4"/>
      <c r="E1204" s="4"/>
      <c r="F1204" s="4"/>
    </row>
    <row r="1205" spans="1:6" ht="15.75" x14ac:dyDescent="0.3">
      <c r="A1205" s="4"/>
      <c r="B1205" s="4"/>
      <c r="C1205" s="4"/>
      <c r="D1205" s="4"/>
      <c r="E1205" s="4"/>
      <c r="F1205" s="4"/>
    </row>
    <row r="1206" spans="1:6" ht="15.75" x14ac:dyDescent="0.3">
      <c r="A1206" s="4"/>
      <c r="B1206" s="4"/>
      <c r="C1206" s="4"/>
      <c r="D1206" s="4"/>
      <c r="E1206" s="4"/>
      <c r="F1206" s="4"/>
    </row>
    <row r="1207" spans="1:6" ht="15.75" x14ac:dyDescent="0.3">
      <c r="A1207" s="4"/>
      <c r="B1207" s="4"/>
      <c r="C1207" s="4"/>
      <c r="D1207" s="4"/>
      <c r="E1207" s="4"/>
      <c r="F1207" s="4"/>
    </row>
    <row r="1208" spans="1:6" ht="15.75" x14ac:dyDescent="0.3">
      <c r="A1208" s="4"/>
      <c r="B1208" s="4"/>
      <c r="C1208" s="4"/>
      <c r="D1208" s="4"/>
      <c r="E1208" s="4"/>
      <c r="F1208" s="4"/>
    </row>
    <row r="1209" spans="1:6" ht="15.75" x14ac:dyDescent="0.3">
      <c r="A1209" s="4"/>
      <c r="B1209" s="4"/>
      <c r="C1209" s="4"/>
      <c r="D1209" s="4"/>
      <c r="E1209" s="4"/>
      <c r="F1209" s="4"/>
    </row>
    <row r="1210" spans="1:6" ht="15.75" x14ac:dyDescent="0.3">
      <c r="A1210" s="4"/>
      <c r="B1210" s="4"/>
      <c r="C1210" s="4"/>
      <c r="D1210" s="4"/>
      <c r="E1210" s="4"/>
      <c r="F1210" s="4"/>
    </row>
    <row r="1211" spans="1:6" ht="15.75" x14ac:dyDescent="0.3">
      <c r="A1211" s="4"/>
      <c r="B1211" s="4"/>
      <c r="C1211" s="4"/>
      <c r="D1211" s="4"/>
      <c r="E1211" s="4"/>
      <c r="F1211" s="4"/>
    </row>
    <row r="1212" spans="1:6" ht="15.75" x14ac:dyDescent="0.3">
      <c r="A1212" s="4"/>
      <c r="B1212" s="4"/>
      <c r="C1212" s="4"/>
      <c r="D1212" s="4"/>
      <c r="E1212" s="4"/>
      <c r="F1212" s="4"/>
    </row>
    <row r="1213" spans="1:6" ht="15.75" x14ac:dyDescent="0.3">
      <c r="A1213" s="4"/>
      <c r="B1213" s="4"/>
      <c r="C1213" s="4"/>
      <c r="D1213" s="4"/>
      <c r="E1213" s="4"/>
      <c r="F1213" s="4"/>
    </row>
    <row r="1214" spans="1:6" ht="15.75" x14ac:dyDescent="0.3">
      <c r="A1214" s="4"/>
      <c r="B1214" s="4"/>
      <c r="C1214" s="4"/>
      <c r="D1214" s="4"/>
      <c r="E1214" s="4"/>
      <c r="F1214" s="4"/>
    </row>
    <row r="1215" spans="1:6" ht="15.75" x14ac:dyDescent="0.3">
      <c r="A1215" s="4"/>
      <c r="B1215" s="4"/>
      <c r="C1215" s="4"/>
      <c r="D1215" s="4"/>
      <c r="E1215" s="4"/>
      <c r="F1215" s="4"/>
    </row>
    <row r="1216" spans="1:6" ht="15.75" x14ac:dyDescent="0.3">
      <c r="A1216" s="4"/>
      <c r="B1216" s="4"/>
      <c r="C1216" s="4"/>
      <c r="D1216" s="4"/>
      <c r="E1216" s="4"/>
      <c r="F1216" s="4"/>
    </row>
    <row r="1217" spans="1:6" ht="15.75" x14ac:dyDescent="0.3">
      <c r="A1217" s="4"/>
      <c r="B1217" s="4"/>
      <c r="C1217" s="4"/>
      <c r="D1217" s="4"/>
      <c r="E1217" s="4"/>
      <c r="F1217" s="4"/>
    </row>
    <row r="1218" spans="1:6" ht="15.75" x14ac:dyDescent="0.3">
      <c r="A1218" s="4"/>
      <c r="B1218" s="4"/>
      <c r="C1218" s="4"/>
      <c r="D1218" s="4"/>
      <c r="E1218" s="4"/>
      <c r="F1218" s="4"/>
    </row>
    <row r="1219" spans="1:6" ht="15.75" x14ac:dyDescent="0.3">
      <c r="A1219" s="4"/>
      <c r="B1219" s="4"/>
      <c r="C1219" s="4"/>
      <c r="D1219" s="4"/>
      <c r="E1219" s="4"/>
      <c r="F1219" s="4"/>
    </row>
    <row r="1220" spans="1:6" ht="15.75" x14ac:dyDescent="0.3">
      <c r="A1220" s="4"/>
      <c r="B1220" s="4"/>
      <c r="C1220" s="4"/>
      <c r="D1220" s="4"/>
      <c r="E1220" s="4"/>
      <c r="F1220" s="4"/>
    </row>
    <row r="1221" spans="1:6" ht="15.75" x14ac:dyDescent="0.3">
      <c r="A1221" s="4"/>
      <c r="B1221" s="4"/>
      <c r="C1221" s="4"/>
      <c r="D1221" s="4"/>
      <c r="E1221" s="4"/>
      <c r="F1221" s="4"/>
    </row>
    <row r="1222" spans="1:6" ht="15.75" x14ac:dyDescent="0.3">
      <c r="A1222" s="4"/>
      <c r="B1222" s="4"/>
      <c r="C1222" s="4"/>
      <c r="D1222" s="4"/>
      <c r="E1222" s="4"/>
      <c r="F1222" s="4"/>
    </row>
    <row r="1223" spans="1:6" ht="15.75" x14ac:dyDescent="0.3">
      <c r="A1223" s="4"/>
      <c r="B1223" s="4"/>
      <c r="C1223" s="4"/>
      <c r="D1223" s="4"/>
      <c r="E1223" s="4"/>
      <c r="F1223" s="4"/>
    </row>
    <row r="1224" spans="1:6" ht="15.75" x14ac:dyDescent="0.3">
      <c r="A1224" s="4"/>
      <c r="B1224" s="4"/>
      <c r="C1224" s="4"/>
      <c r="D1224" s="4"/>
      <c r="E1224" s="4"/>
      <c r="F1224" s="4"/>
    </row>
    <row r="1225" spans="1:6" ht="15.75" x14ac:dyDescent="0.3">
      <c r="A1225" s="4"/>
      <c r="B1225" s="4"/>
      <c r="C1225" s="4"/>
      <c r="D1225" s="4"/>
      <c r="E1225" s="4"/>
      <c r="F1225" s="4"/>
    </row>
    <row r="1226" spans="1:6" ht="15.75" x14ac:dyDescent="0.3">
      <c r="A1226" s="4"/>
      <c r="B1226" s="4"/>
      <c r="C1226" s="4"/>
      <c r="D1226" s="4"/>
      <c r="E1226" s="4"/>
      <c r="F1226" s="4"/>
    </row>
    <row r="1227" spans="1:6" ht="15.75" x14ac:dyDescent="0.3">
      <c r="A1227" s="4"/>
      <c r="B1227" s="4"/>
      <c r="C1227" s="4"/>
      <c r="D1227" s="4"/>
      <c r="E1227" s="4"/>
      <c r="F1227" s="4"/>
    </row>
    <row r="1228" spans="1:6" ht="15.75" x14ac:dyDescent="0.3">
      <c r="A1228" s="4"/>
      <c r="B1228" s="4"/>
      <c r="C1228" s="4"/>
      <c r="D1228" s="4"/>
      <c r="E1228" s="4"/>
      <c r="F1228" s="4"/>
    </row>
    <row r="1229" spans="1:6" ht="15.75" x14ac:dyDescent="0.3">
      <c r="A1229" s="4"/>
      <c r="B1229" s="4"/>
      <c r="C1229" s="4"/>
      <c r="D1229" s="4"/>
      <c r="E1229" s="4"/>
      <c r="F1229" s="4"/>
    </row>
    <row r="1230" spans="1:6" ht="15.75" x14ac:dyDescent="0.3">
      <c r="A1230" s="4"/>
      <c r="B1230" s="4"/>
      <c r="C1230" s="4"/>
      <c r="D1230" s="4"/>
      <c r="E1230" s="4"/>
      <c r="F1230" s="4"/>
    </row>
    <row r="1231" spans="1:6" ht="15.75" x14ac:dyDescent="0.3">
      <c r="A1231" s="4"/>
      <c r="B1231" s="4"/>
      <c r="C1231" s="4"/>
      <c r="D1231" s="4"/>
      <c r="E1231" s="4"/>
      <c r="F1231" s="4"/>
    </row>
    <row r="1232" spans="1:6" ht="15.75" x14ac:dyDescent="0.3">
      <c r="A1232" s="4"/>
      <c r="B1232" s="4"/>
      <c r="C1232" s="4"/>
      <c r="D1232" s="4"/>
      <c r="E1232" s="4"/>
      <c r="F1232" s="4"/>
    </row>
    <row r="1233" spans="1:6" ht="15.75" x14ac:dyDescent="0.3">
      <c r="A1233" s="4"/>
      <c r="B1233" s="4"/>
      <c r="C1233" s="4"/>
      <c r="D1233" s="4"/>
      <c r="E1233" s="4"/>
      <c r="F1233" s="4"/>
    </row>
    <row r="1234" spans="1:6" ht="15.75" x14ac:dyDescent="0.3">
      <c r="A1234" s="4"/>
      <c r="B1234" s="4"/>
      <c r="C1234" s="4"/>
      <c r="D1234" s="4"/>
      <c r="E1234" s="4"/>
      <c r="F1234" s="4"/>
    </row>
    <row r="1235" spans="1:6" ht="15.75" x14ac:dyDescent="0.3">
      <c r="A1235" s="4"/>
      <c r="B1235" s="4"/>
      <c r="C1235" s="4"/>
      <c r="D1235" s="4"/>
      <c r="E1235" s="4"/>
      <c r="F1235" s="4"/>
    </row>
    <row r="1236" spans="1:6" ht="15.75" x14ac:dyDescent="0.3">
      <c r="A1236" s="4"/>
      <c r="B1236" s="4"/>
      <c r="C1236" s="4"/>
      <c r="D1236" s="4"/>
      <c r="E1236" s="4"/>
      <c r="F1236" s="4"/>
    </row>
    <row r="1237" spans="1:6" ht="15.75" x14ac:dyDescent="0.3">
      <c r="A1237" s="4"/>
      <c r="B1237" s="4"/>
      <c r="C1237" s="4"/>
      <c r="D1237" s="4"/>
      <c r="E1237" s="4"/>
      <c r="F1237" s="4"/>
    </row>
    <row r="1238" spans="1:6" ht="15.75" x14ac:dyDescent="0.3">
      <c r="A1238" s="4"/>
      <c r="B1238" s="4"/>
      <c r="C1238" s="4"/>
      <c r="D1238" s="4"/>
      <c r="E1238" s="4"/>
      <c r="F1238" s="4"/>
    </row>
    <row r="1239" spans="1:6" ht="15.75" x14ac:dyDescent="0.3">
      <c r="A1239" s="4"/>
      <c r="B1239" s="4"/>
      <c r="C1239" s="4"/>
      <c r="D1239" s="4"/>
      <c r="E1239" s="4"/>
      <c r="F1239" s="4"/>
    </row>
    <row r="1240" spans="1:6" ht="15.75" x14ac:dyDescent="0.3">
      <c r="A1240" s="4"/>
      <c r="B1240" s="4"/>
      <c r="C1240" s="4"/>
      <c r="D1240" s="4"/>
      <c r="E1240" s="4"/>
      <c r="F1240" s="4"/>
    </row>
    <row r="1241" spans="1:6" ht="15.75" x14ac:dyDescent="0.3">
      <c r="A1241" s="4"/>
      <c r="B1241" s="4"/>
      <c r="C1241" s="4"/>
      <c r="D1241" s="4"/>
      <c r="E1241" s="4"/>
      <c r="F1241" s="4"/>
    </row>
    <row r="1242" spans="1:6" ht="15.75" x14ac:dyDescent="0.3">
      <c r="A1242" s="4"/>
      <c r="B1242" s="4"/>
      <c r="C1242" s="4"/>
      <c r="D1242" s="4"/>
      <c r="E1242" s="4"/>
      <c r="F1242" s="4"/>
    </row>
    <row r="1243" spans="1:6" ht="15.75" x14ac:dyDescent="0.3">
      <c r="A1243" s="4"/>
      <c r="B1243" s="4"/>
      <c r="C1243" s="4"/>
      <c r="D1243" s="4"/>
      <c r="E1243" s="4"/>
      <c r="F1243" s="4"/>
    </row>
    <row r="1244" spans="1:6" ht="15.75" x14ac:dyDescent="0.3">
      <c r="A1244" s="4"/>
      <c r="B1244" s="4"/>
      <c r="C1244" s="4"/>
      <c r="D1244" s="4"/>
      <c r="E1244" s="4"/>
      <c r="F1244" s="4"/>
    </row>
    <row r="1245" spans="1:6" ht="15.75" x14ac:dyDescent="0.3">
      <c r="A1245" s="4"/>
      <c r="B1245" s="4"/>
      <c r="C1245" s="4"/>
      <c r="D1245" s="4"/>
      <c r="E1245" s="4"/>
      <c r="F1245" s="4"/>
    </row>
    <row r="1246" spans="1:6" ht="15.75" x14ac:dyDescent="0.3">
      <c r="A1246" s="4"/>
      <c r="B1246" s="4"/>
      <c r="C1246" s="4"/>
      <c r="D1246" s="4"/>
      <c r="E1246" s="4"/>
      <c r="F1246" s="4"/>
    </row>
    <row r="1247" spans="1:6" ht="15.75" x14ac:dyDescent="0.3">
      <c r="A1247" s="4"/>
      <c r="B1247" s="4"/>
      <c r="C1247" s="4"/>
      <c r="D1247" s="4"/>
      <c r="E1247" s="4"/>
      <c r="F1247" s="4"/>
    </row>
    <row r="1248" spans="1:6" ht="15.75" x14ac:dyDescent="0.3">
      <c r="A1248" s="4"/>
      <c r="B1248" s="4"/>
      <c r="C1248" s="4"/>
      <c r="D1248" s="4"/>
      <c r="E1248" s="4"/>
      <c r="F1248" s="4"/>
    </row>
    <row r="1249" spans="1:6" ht="15.75" x14ac:dyDescent="0.3">
      <c r="A1249" s="4"/>
      <c r="B1249" s="4"/>
      <c r="C1249" s="4"/>
      <c r="D1249" s="4"/>
      <c r="E1249" s="4"/>
      <c r="F1249" s="4"/>
    </row>
    <row r="1250" spans="1:6" ht="15.75" x14ac:dyDescent="0.3">
      <c r="A1250" s="4"/>
      <c r="B1250" s="4"/>
      <c r="C1250" s="4"/>
      <c r="D1250" s="4"/>
      <c r="E1250" s="4"/>
      <c r="F1250" s="4"/>
    </row>
    <row r="1251" spans="1:6" ht="15.75" x14ac:dyDescent="0.3">
      <c r="A1251" s="4"/>
      <c r="B1251" s="4"/>
      <c r="C1251" s="4"/>
      <c r="D1251" s="4"/>
      <c r="E1251" s="4"/>
      <c r="F1251" s="4"/>
    </row>
    <row r="1252" spans="1:6" ht="15.75" x14ac:dyDescent="0.3">
      <c r="A1252" s="4"/>
      <c r="B1252" s="4"/>
      <c r="C1252" s="4"/>
      <c r="D1252" s="4"/>
      <c r="E1252" s="4"/>
      <c r="F1252" s="4"/>
    </row>
    <row r="1253" spans="1:6" ht="15.75" x14ac:dyDescent="0.3">
      <c r="A1253" s="4"/>
      <c r="B1253" s="4"/>
      <c r="C1253" s="4"/>
      <c r="D1253" s="4"/>
      <c r="E1253" s="4"/>
      <c r="F1253" s="4"/>
    </row>
    <row r="1254" spans="1:6" ht="15.75" x14ac:dyDescent="0.3">
      <c r="A1254" s="4"/>
      <c r="B1254" s="4"/>
      <c r="C1254" s="4"/>
      <c r="D1254" s="4"/>
      <c r="E1254" s="4"/>
      <c r="F1254" s="4"/>
    </row>
    <row r="1255" spans="1:6" ht="15.75" x14ac:dyDescent="0.3">
      <c r="A1255" s="4"/>
      <c r="B1255" s="4"/>
      <c r="C1255" s="4"/>
      <c r="D1255" s="4"/>
      <c r="E1255" s="4"/>
      <c r="F1255" s="4"/>
    </row>
    <row r="1256" spans="1:6" ht="15.75" x14ac:dyDescent="0.3">
      <c r="A1256" s="4"/>
      <c r="B1256" s="4"/>
      <c r="C1256" s="4"/>
      <c r="D1256" s="4"/>
      <c r="E1256" s="4"/>
      <c r="F1256" s="4"/>
    </row>
    <row r="1257" spans="1:6" ht="15.75" x14ac:dyDescent="0.3">
      <c r="A1257" s="4"/>
      <c r="B1257" s="4"/>
      <c r="C1257" s="4"/>
      <c r="D1257" s="4"/>
      <c r="E1257" s="4"/>
      <c r="F1257" s="4"/>
    </row>
    <row r="1258" spans="1:6" ht="15.75" x14ac:dyDescent="0.3">
      <c r="A1258" s="4"/>
      <c r="B1258" s="4"/>
      <c r="C1258" s="4"/>
      <c r="D1258" s="4"/>
      <c r="E1258" s="4"/>
      <c r="F1258" s="4"/>
    </row>
    <row r="1259" spans="1:6" ht="15.75" x14ac:dyDescent="0.3">
      <c r="A1259" s="4"/>
      <c r="B1259" s="4"/>
      <c r="C1259" s="4"/>
      <c r="D1259" s="4"/>
      <c r="E1259" s="4"/>
      <c r="F1259" s="4"/>
    </row>
    <row r="1260" spans="1:6" ht="15.75" x14ac:dyDescent="0.3">
      <c r="A1260" s="4"/>
      <c r="B1260" s="4"/>
      <c r="C1260" s="4"/>
      <c r="D1260" s="4"/>
      <c r="E1260" s="4"/>
      <c r="F1260" s="4"/>
    </row>
    <row r="1261" spans="1:6" ht="15.75" x14ac:dyDescent="0.3">
      <c r="A1261" s="4"/>
      <c r="B1261" s="4"/>
      <c r="C1261" s="4"/>
      <c r="D1261" s="4"/>
      <c r="E1261" s="4"/>
      <c r="F1261" s="4"/>
    </row>
    <row r="1262" spans="1:6" ht="15.75" x14ac:dyDescent="0.3">
      <c r="A1262" s="4"/>
      <c r="B1262" s="4"/>
      <c r="C1262" s="4"/>
      <c r="D1262" s="4"/>
      <c r="E1262" s="4"/>
      <c r="F1262" s="4"/>
    </row>
    <row r="1263" spans="1:6" ht="15.75" x14ac:dyDescent="0.3">
      <c r="A1263" s="4"/>
      <c r="B1263" s="4"/>
      <c r="C1263" s="4"/>
      <c r="D1263" s="4"/>
      <c r="E1263" s="4"/>
      <c r="F1263" s="4"/>
    </row>
    <row r="1264" spans="1:6" ht="15.75" x14ac:dyDescent="0.3">
      <c r="A1264" s="4"/>
      <c r="B1264" s="4"/>
      <c r="C1264" s="4"/>
      <c r="D1264" s="4"/>
      <c r="E1264" s="4"/>
      <c r="F1264" s="4"/>
    </row>
    <row r="1265" spans="1:6" ht="15.75" x14ac:dyDescent="0.3">
      <c r="A1265" s="4"/>
      <c r="B1265" s="4"/>
      <c r="C1265" s="4"/>
      <c r="D1265" s="4"/>
      <c r="E1265" s="4"/>
      <c r="F1265" s="4"/>
    </row>
    <row r="1266" spans="1:6" ht="15.75" x14ac:dyDescent="0.3">
      <c r="A1266" s="4"/>
      <c r="B1266" s="4"/>
      <c r="C1266" s="4"/>
      <c r="D1266" s="4"/>
      <c r="E1266" s="4"/>
      <c r="F1266" s="4"/>
    </row>
    <row r="1267" spans="1:6" ht="15.75" x14ac:dyDescent="0.3">
      <c r="A1267" s="4"/>
      <c r="B1267" s="4"/>
      <c r="C1267" s="4"/>
      <c r="D1267" s="4"/>
      <c r="E1267" s="4"/>
      <c r="F1267" s="4"/>
    </row>
    <row r="1268" spans="1:6" ht="15.75" x14ac:dyDescent="0.3">
      <c r="A1268" s="4"/>
      <c r="B1268" s="4"/>
      <c r="C1268" s="4"/>
      <c r="D1268" s="4"/>
      <c r="E1268" s="4"/>
      <c r="F1268" s="4"/>
    </row>
    <row r="1269" spans="1:6" ht="15.75" x14ac:dyDescent="0.3">
      <c r="A1269" s="4"/>
      <c r="B1269" s="4"/>
      <c r="C1269" s="4"/>
      <c r="D1269" s="4"/>
      <c r="E1269" s="4"/>
      <c r="F1269" s="4"/>
    </row>
    <row r="1270" spans="1:6" ht="15.75" x14ac:dyDescent="0.3">
      <c r="A1270" s="4"/>
      <c r="B1270" s="4"/>
      <c r="C1270" s="4"/>
      <c r="D1270" s="4"/>
      <c r="E1270" s="4"/>
      <c r="F1270" s="4"/>
    </row>
    <row r="1271" spans="1:6" ht="15.75" x14ac:dyDescent="0.3">
      <c r="A1271" s="4"/>
      <c r="B1271" s="4"/>
      <c r="C1271" s="4"/>
      <c r="D1271" s="4"/>
      <c r="E1271" s="4"/>
      <c r="F1271" s="4"/>
    </row>
    <row r="1272" spans="1:6" ht="15.75" x14ac:dyDescent="0.3">
      <c r="A1272" s="4"/>
      <c r="B1272" s="4"/>
      <c r="C1272" s="4"/>
      <c r="D1272" s="4"/>
      <c r="E1272" s="4"/>
      <c r="F1272" s="4"/>
    </row>
    <row r="1273" spans="1:6" ht="15.75" x14ac:dyDescent="0.3">
      <c r="A1273" s="4"/>
      <c r="B1273" s="4"/>
      <c r="C1273" s="4"/>
      <c r="D1273" s="4"/>
      <c r="E1273" s="4"/>
      <c r="F1273" s="4"/>
    </row>
    <row r="1274" spans="1:6" ht="15.75" x14ac:dyDescent="0.3">
      <c r="A1274" s="4"/>
      <c r="B1274" s="4"/>
      <c r="C1274" s="4"/>
      <c r="D1274" s="4"/>
      <c r="E1274" s="4"/>
      <c r="F1274" s="4"/>
    </row>
    <row r="1275" spans="1:6" ht="15.75" x14ac:dyDescent="0.3">
      <c r="A1275" s="4"/>
      <c r="B1275" s="4"/>
      <c r="C1275" s="4"/>
      <c r="D1275" s="4"/>
      <c r="E1275" s="4"/>
      <c r="F1275" s="4"/>
    </row>
    <row r="1276" spans="1:6" ht="15.75" x14ac:dyDescent="0.3">
      <c r="A1276" s="4"/>
      <c r="B1276" s="4"/>
      <c r="C1276" s="4"/>
      <c r="D1276" s="4"/>
      <c r="E1276" s="4"/>
      <c r="F1276" s="4"/>
    </row>
    <row r="1277" spans="1:6" ht="15.75" x14ac:dyDescent="0.3">
      <c r="A1277" s="4"/>
      <c r="B1277" s="4"/>
      <c r="C1277" s="4"/>
      <c r="D1277" s="4"/>
      <c r="E1277" s="4"/>
      <c r="F1277" s="4"/>
    </row>
    <row r="1278" spans="1:6" ht="15.75" x14ac:dyDescent="0.3">
      <c r="A1278" s="4"/>
      <c r="B1278" s="4"/>
      <c r="C1278" s="4"/>
      <c r="D1278" s="4"/>
      <c r="E1278" s="4"/>
      <c r="F1278" s="4"/>
    </row>
    <row r="1279" spans="1:6" ht="15.75" x14ac:dyDescent="0.3">
      <c r="A1279" s="4"/>
      <c r="B1279" s="4"/>
      <c r="C1279" s="4"/>
      <c r="D1279" s="4"/>
      <c r="E1279" s="4"/>
      <c r="F1279" s="4"/>
    </row>
    <row r="1280" spans="1:6" ht="15.75" x14ac:dyDescent="0.3">
      <c r="A1280" s="4"/>
      <c r="B1280" s="4"/>
      <c r="C1280" s="4"/>
      <c r="D1280" s="4"/>
      <c r="E1280" s="4"/>
      <c r="F1280" s="4"/>
    </row>
    <row r="1281" spans="1:6" ht="15.75" x14ac:dyDescent="0.3">
      <c r="A1281" s="4"/>
      <c r="B1281" s="4"/>
      <c r="C1281" s="4"/>
      <c r="D1281" s="4"/>
      <c r="E1281" s="4"/>
      <c r="F1281" s="4"/>
    </row>
    <row r="1282" spans="1:6" ht="15.75" x14ac:dyDescent="0.3">
      <c r="A1282" s="4"/>
      <c r="B1282" s="4"/>
      <c r="C1282" s="4"/>
      <c r="D1282" s="4"/>
      <c r="E1282" s="4"/>
      <c r="F1282" s="4"/>
    </row>
    <row r="1283" spans="1:6" ht="15.75" x14ac:dyDescent="0.3">
      <c r="A1283" s="4"/>
      <c r="B1283" s="4"/>
      <c r="C1283" s="4"/>
      <c r="D1283" s="4"/>
      <c r="E1283" s="4"/>
      <c r="F1283" s="4"/>
    </row>
    <row r="1284" spans="1:6" ht="15.75" x14ac:dyDescent="0.3">
      <c r="A1284" s="4"/>
      <c r="B1284" s="4"/>
      <c r="C1284" s="4"/>
      <c r="D1284" s="4"/>
      <c r="E1284" s="4"/>
      <c r="F1284" s="4"/>
    </row>
    <row r="1285" spans="1:6" ht="15.75" x14ac:dyDescent="0.3">
      <c r="A1285" s="4"/>
      <c r="B1285" s="4"/>
      <c r="C1285" s="4"/>
      <c r="D1285" s="4"/>
      <c r="E1285" s="4"/>
      <c r="F1285" s="4"/>
    </row>
    <row r="1286" spans="1:6" ht="15.75" x14ac:dyDescent="0.3">
      <c r="A1286" s="4"/>
      <c r="B1286" s="4"/>
      <c r="C1286" s="4"/>
      <c r="D1286" s="4"/>
      <c r="E1286" s="4"/>
      <c r="F1286" s="4"/>
    </row>
    <row r="1287" spans="1:6" ht="15.75" x14ac:dyDescent="0.3">
      <c r="A1287" s="4"/>
      <c r="B1287" s="4"/>
      <c r="C1287" s="4"/>
      <c r="D1287" s="4"/>
      <c r="E1287" s="4"/>
      <c r="F1287" s="4"/>
    </row>
    <row r="1288" spans="1:6" ht="15.75" x14ac:dyDescent="0.3">
      <c r="A1288" s="4"/>
      <c r="B1288" s="4"/>
      <c r="C1288" s="4"/>
      <c r="D1288" s="4"/>
      <c r="E1288" s="4"/>
      <c r="F1288" s="4"/>
    </row>
    <row r="1289" spans="1:6" ht="15.75" x14ac:dyDescent="0.3">
      <c r="A1289" s="4"/>
      <c r="B1289" s="4"/>
      <c r="C1289" s="4"/>
      <c r="D1289" s="4"/>
      <c r="E1289" s="4"/>
      <c r="F1289" s="4"/>
    </row>
    <row r="1290" spans="1:6" ht="15.75" x14ac:dyDescent="0.3">
      <c r="A1290" s="4"/>
      <c r="B1290" s="4"/>
      <c r="C1290" s="4"/>
      <c r="D1290" s="4"/>
      <c r="E1290" s="4"/>
      <c r="F1290" s="4"/>
    </row>
    <row r="1291" spans="1:6" ht="15.75" x14ac:dyDescent="0.3">
      <c r="A1291" s="4"/>
      <c r="B1291" s="4"/>
      <c r="C1291" s="4"/>
      <c r="D1291" s="4"/>
      <c r="E1291" s="4"/>
      <c r="F1291" s="4"/>
    </row>
    <row r="1292" spans="1:6" ht="15.75" x14ac:dyDescent="0.3">
      <c r="A1292" s="4"/>
      <c r="B1292" s="4"/>
      <c r="C1292" s="4"/>
      <c r="D1292" s="4"/>
      <c r="E1292" s="4"/>
      <c r="F1292" s="4"/>
    </row>
  </sheetData>
  <mergeCells count="1">
    <mergeCell ref="A4:C4"/>
  </mergeCells>
  <pageMargins left="0.70866141732283472" right="0.70866141732283472" top="0.74803149606299213" bottom="0.74803149606299213" header="0.31496062992125984" footer="0.31496062992125984"/>
  <pageSetup paperSize="9" scale="90" orientation="portrait" r:id="rId1"/>
  <headerFooter>
    <oddHeader xml:space="preserve">&amp;C
</oddHeader>
    <oddFooter>Página &amp;P</oddFooter>
  </headerFooter>
  <rowBreaks count="1" manualBreakCount="1">
    <brk id="64" max="5" man="1"/>
  </rowBreaks>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19</vt:i4>
      </vt:variant>
      <vt:variant>
        <vt:lpstr>Rangos con nombre</vt:lpstr>
      </vt:variant>
      <vt:variant>
        <vt:i4>75</vt:i4>
      </vt:variant>
    </vt:vector>
  </HeadingPairs>
  <TitlesOfParts>
    <vt:vector size="94" baseType="lpstr">
      <vt:lpstr>RESUM</vt:lpstr>
      <vt:lpstr>CRITERI INICIAL</vt:lpstr>
      <vt:lpstr>T. PREVIS I ENDERROCS</vt:lpstr>
      <vt:lpstr>MOVIMIENT DE TERRES</vt:lpstr>
      <vt:lpstr>CIMENTACIONS I MURS</vt:lpstr>
      <vt:lpstr>ESTRUCTURA</vt:lpstr>
      <vt:lpstr>PALETERIA</vt:lpstr>
      <vt:lpstr>PAVIMENTS</vt:lpstr>
      <vt:lpstr>REVESTIMIENTS</vt:lpstr>
      <vt:lpstr>ENGUIXATS</vt:lpstr>
      <vt:lpstr>FALSOS SOSTRES</vt:lpstr>
      <vt:lpstr>FUSTERIES </vt:lpstr>
      <vt:lpstr>METAL·LISTERIA</vt:lpstr>
      <vt:lpstr>SANITARIS</vt:lpstr>
      <vt:lpstr>CUINES</vt:lpstr>
      <vt:lpstr>INSTAL·LACIONS</vt:lpstr>
      <vt:lpstr>COBERTES</vt:lpstr>
      <vt:lpstr>PINTURES</vt:lpstr>
      <vt:lpstr>VARIS </vt:lpstr>
      <vt:lpstr>'CIMENTACIONS I MURS'!Área_de_impresión</vt:lpstr>
      <vt:lpstr>COBERTES!Área_de_impresión</vt:lpstr>
      <vt:lpstr>'CRITERI INICIAL'!Área_de_impresión</vt:lpstr>
      <vt:lpstr>ENGUIXATS!Área_de_impresión</vt:lpstr>
      <vt:lpstr>ESTRUCTURA!Área_de_impresión</vt:lpstr>
      <vt:lpstr>'FALSOS SOSTRES'!Área_de_impresión</vt:lpstr>
      <vt:lpstr>'FUSTERIES '!Área_de_impresión</vt:lpstr>
      <vt:lpstr>INSTAL·LACIONS!Área_de_impresión</vt:lpstr>
      <vt:lpstr>METAL·LISTERIA!Área_de_impresión</vt:lpstr>
      <vt:lpstr>'MOVIMIENT DE TERRES'!Área_de_impresión</vt:lpstr>
      <vt:lpstr>PALETERIA!Área_de_impresión</vt:lpstr>
      <vt:lpstr>PAVIMENTS!Área_de_impresión</vt:lpstr>
      <vt:lpstr>PINTURES!Área_de_impresión</vt:lpstr>
      <vt:lpstr>RESUM!Área_de_impresión</vt:lpstr>
      <vt:lpstr>REVESTIMIENTS!Área_de_impresión</vt:lpstr>
      <vt:lpstr>SANITARIS!Área_de_impresión</vt:lpstr>
      <vt:lpstr>'T. PREVIS I ENDERROCS'!Área_de_impresión</vt:lpstr>
      <vt:lpstr>'VARIS '!Área_de_impresión</vt:lpstr>
      <vt:lpstr>'CIMENTACIONS I MURS'!Print_Area</vt:lpstr>
      <vt:lpstr>COBERTES!Print_Area</vt:lpstr>
      <vt:lpstr>'CRITERI INICIAL'!Print_Area</vt:lpstr>
      <vt:lpstr>CUINES!Print_Area</vt:lpstr>
      <vt:lpstr>ENGUIXATS!Print_Area</vt:lpstr>
      <vt:lpstr>ESTRUCTURA!Print_Area</vt:lpstr>
      <vt:lpstr>'FALSOS SOSTRES'!Print_Area</vt:lpstr>
      <vt:lpstr>'FUSTERIES '!Print_Area</vt:lpstr>
      <vt:lpstr>INSTAL·LACIONS!Print_Area</vt:lpstr>
      <vt:lpstr>METAL·LISTERIA!Print_Area</vt:lpstr>
      <vt:lpstr>'MOVIMIENT DE TERRES'!Print_Area</vt:lpstr>
      <vt:lpstr>PALETERIA!Print_Area</vt:lpstr>
      <vt:lpstr>PAVIMENTS!Print_Area</vt:lpstr>
      <vt:lpstr>PINTURES!Print_Area</vt:lpstr>
      <vt:lpstr>RESUM!Print_Area</vt:lpstr>
      <vt:lpstr>REVESTIMIENTS!Print_Area</vt:lpstr>
      <vt:lpstr>SANITARIS!Print_Area</vt:lpstr>
      <vt:lpstr>'T. PREVIS I ENDERROCS'!Print_Area</vt:lpstr>
      <vt:lpstr>'VARIS '!Print_Area</vt:lpstr>
      <vt:lpstr>'CIMENTACIONS I MURS'!Print_Titles</vt:lpstr>
      <vt:lpstr>COBERTES!Print_Titles</vt:lpstr>
      <vt:lpstr>'CRITERI INICIAL'!Print_Titles</vt:lpstr>
      <vt:lpstr>CUINES!Print_Titles</vt:lpstr>
      <vt:lpstr>ENGUIXATS!Print_Titles</vt:lpstr>
      <vt:lpstr>ESTRUCTURA!Print_Titles</vt:lpstr>
      <vt:lpstr>'FALSOS SOSTRES'!Print_Titles</vt:lpstr>
      <vt:lpstr>'FUSTERIES '!Print_Titles</vt:lpstr>
      <vt:lpstr>INSTAL·LACIONS!Print_Titles</vt:lpstr>
      <vt:lpstr>METAL·LISTERIA!Print_Titles</vt:lpstr>
      <vt:lpstr>'MOVIMIENT DE TERRES'!Print_Titles</vt:lpstr>
      <vt:lpstr>PALETERIA!Print_Titles</vt:lpstr>
      <vt:lpstr>PAVIMENTS!Print_Titles</vt:lpstr>
      <vt:lpstr>PINTURES!Print_Titles</vt:lpstr>
      <vt:lpstr>RESUM!Print_Titles</vt:lpstr>
      <vt:lpstr>REVESTIMIENTS!Print_Titles</vt:lpstr>
      <vt:lpstr>SANITARIS!Print_Titles</vt:lpstr>
      <vt:lpstr>'T. PREVIS I ENDERROCS'!Print_Titles</vt:lpstr>
      <vt:lpstr>'VARIS '!Print_Titles</vt:lpstr>
      <vt:lpstr>'CIMENTACIONS I MURS'!Títulos_a_imprimir</vt:lpstr>
      <vt:lpstr>COBERTES!Títulos_a_imprimir</vt:lpstr>
      <vt:lpstr>'CRITERI INICIAL'!Títulos_a_imprimir</vt:lpstr>
      <vt:lpstr>CUINES!Títulos_a_imprimir</vt:lpstr>
      <vt:lpstr>ENGUIXATS!Títulos_a_imprimir</vt:lpstr>
      <vt:lpstr>ESTRUCTURA!Títulos_a_imprimir</vt:lpstr>
      <vt:lpstr>'FALSOS SOSTRES'!Títulos_a_imprimir</vt:lpstr>
      <vt:lpstr>'FUSTERIES '!Títulos_a_imprimir</vt:lpstr>
      <vt:lpstr>INSTAL·LACIONS!Títulos_a_imprimir</vt:lpstr>
      <vt:lpstr>METAL·LISTERIA!Títulos_a_imprimir</vt:lpstr>
      <vt:lpstr>'MOVIMIENT DE TERRES'!Títulos_a_imprimir</vt:lpstr>
      <vt:lpstr>PALETERIA!Títulos_a_imprimir</vt:lpstr>
      <vt:lpstr>PAVIMENTS!Títulos_a_imprimir</vt:lpstr>
      <vt:lpstr>PINTURES!Títulos_a_imprimir</vt:lpstr>
      <vt:lpstr>RESUM!Títulos_a_imprimir</vt:lpstr>
      <vt:lpstr>REVESTIMIENTS!Títulos_a_imprimir</vt:lpstr>
      <vt:lpstr>SANITARIS!Títulos_a_imprimir</vt:lpstr>
      <vt:lpstr>'T. PREVIS I ENDERROCS'!Títulos_a_imprimir</vt:lpstr>
      <vt:lpstr>'VARIS '!Títulos_a_imprimir</vt:lpstr>
    </vt:vector>
  </TitlesOfParts>
  <Company>Hewlett-Packard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Eduardo</dc:creator>
  <cp:lastModifiedBy>USER</cp:lastModifiedBy>
  <cp:lastPrinted>2017-07-18T07:27:23Z</cp:lastPrinted>
  <dcterms:created xsi:type="dcterms:W3CDTF">2013-12-07T08:52:28Z</dcterms:created>
  <dcterms:modified xsi:type="dcterms:W3CDTF">2018-02-05T16:39:38Z</dcterms:modified>
</cp:coreProperties>
</file>